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99-01-1_統計資料編集（担当作業分）\01-2_作業途中\"/>
    </mc:Choice>
  </mc:AlternateContent>
  <bookViews>
    <workbookView xWindow="0" yWindow="0" windowWidth="28800" windowHeight="12045"/>
  </bookViews>
  <sheets>
    <sheet name="15-05(2)" sheetId="3" r:id="rId1"/>
    <sheet name="引用" sheetId="5" r:id="rId2"/>
  </sheets>
  <definedNames>
    <definedName name="_xlnm.Print_Area" localSheetId="0">'15-05(2)'!$A$1:$G$17</definedName>
  </definedNames>
  <calcPr calcId="162913"/>
</workbook>
</file>

<file path=xl/calcChain.xml><?xml version="1.0" encoding="utf-8"?>
<calcChain xmlns="http://schemas.openxmlformats.org/spreadsheetml/2006/main">
  <c r="D6" i="3" l="1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E5" i="3"/>
  <c r="D5" i="3"/>
  <c r="F4" i="3"/>
  <c r="D4" i="3"/>
  <c r="A29" i="5"/>
  <c r="A27" i="5"/>
  <c r="A25" i="5"/>
  <c r="A23" i="5"/>
  <c r="A21" i="5"/>
  <c r="A19" i="5"/>
  <c r="A17" i="5"/>
  <c r="A13" i="5"/>
  <c r="A11" i="5"/>
  <c r="A9" i="5"/>
  <c r="A7" i="5"/>
</calcChain>
</file>

<file path=xl/sharedStrings.xml><?xml version="1.0" encoding="utf-8"?>
<sst xmlns="http://schemas.openxmlformats.org/spreadsheetml/2006/main" count="45" uniqueCount="44">
  <si>
    <t>(単位：千円・％）</t>
    <rPh sb="1" eb="3">
      <t>タンイ</t>
    </rPh>
    <rPh sb="4" eb="6">
      <t>センエン</t>
    </rPh>
    <phoneticPr fontId="3"/>
  </si>
  <si>
    <t>地　　　　　域</t>
    <phoneticPr fontId="3"/>
  </si>
  <si>
    <t>北米</t>
    <phoneticPr fontId="3"/>
  </si>
  <si>
    <t>欧州</t>
    <phoneticPr fontId="3"/>
  </si>
  <si>
    <t>中南米</t>
    <phoneticPr fontId="3"/>
  </si>
  <si>
    <t>アフリカ</t>
    <phoneticPr fontId="3"/>
  </si>
  <si>
    <t>不明</t>
    <phoneticPr fontId="3"/>
  </si>
  <si>
    <t>合計</t>
    <rPh sb="0" eb="2">
      <t>ゴウケイ</t>
    </rPh>
    <phoneticPr fontId="3"/>
  </si>
  <si>
    <t>前年比</t>
    <rPh sb="0" eb="3">
      <t>ゼンネンヒ</t>
    </rPh>
    <phoneticPr fontId="3"/>
  </si>
  <si>
    <t>ロシア・ＣＩＳ</t>
    <phoneticPr fontId="3"/>
  </si>
  <si>
    <t>（２）　地域別輸入額</t>
    <rPh sb="8" eb="9">
      <t>ニュウ</t>
    </rPh>
    <phoneticPr fontId="3"/>
  </si>
  <si>
    <t>中東</t>
    <phoneticPr fontId="3"/>
  </si>
  <si>
    <t>資料：日本貿易振興機構（ジェトロ）盛岡貿易情報センター「岩手の貿易」　</t>
    <rPh sb="28" eb="30">
      <t>イワテ</t>
    </rPh>
    <rPh sb="31" eb="33">
      <t>ボウエキ</t>
    </rPh>
    <phoneticPr fontId="3"/>
  </si>
  <si>
    <t>15－５　輸入実績</t>
    <rPh sb="5" eb="6">
      <t>ユ</t>
    </rPh>
    <rPh sb="6" eb="7">
      <t>ニュウ</t>
    </rPh>
    <rPh sb="7" eb="8">
      <t>ミ</t>
    </rPh>
    <rPh sb="8" eb="9">
      <t>イサオ</t>
    </rPh>
    <phoneticPr fontId="3"/>
  </si>
  <si>
    <t>大洋州</t>
    <rPh sb="0" eb="2">
      <t>タイヨウ</t>
    </rPh>
    <rPh sb="2" eb="3">
      <t>シュウ</t>
    </rPh>
    <phoneticPr fontId="3"/>
  </si>
  <si>
    <t>↓時点の引用元</t>
    <rPh sb="1" eb="3">
      <t>ジテン</t>
    </rPh>
    <rPh sb="4" eb="7">
      <t>インヨウモト</t>
    </rPh>
    <phoneticPr fontId="9"/>
  </si>
  <si>
    <r>
      <t>アジア</t>
    </r>
    <r>
      <rPr>
        <sz val="8"/>
        <rFont val="ＭＳ 明朝"/>
        <family val="1"/>
        <charset val="128"/>
      </rPr>
      <t>（中国・香港を除く）</t>
    </r>
    <rPh sb="4" eb="6">
      <t>チュウゴク</t>
    </rPh>
    <rPh sb="7" eb="9">
      <t>ホンコン</t>
    </rPh>
    <rPh sb="10" eb="11">
      <t>ノゾ</t>
    </rPh>
    <phoneticPr fontId="3"/>
  </si>
  <si>
    <t>中国・香港</t>
    <rPh sb="0" eb="2">
      <t>チュウゴク</t>
    </rPh>
    <rPh sb="3" eb="5">
      <t>ホンコン</t>
    </rPh>
    <phoneticPr fontId="3"/>
  </si>
  <si>
    <t>表‒10</t>
  </si>
  <si>
    <t>岩手県の地域別輸入動向</t>
  </si>
  <si>
    <t>（単位：千円、％）</t>
  </si>
  <si>
    <t>地</t>
  </si>
  <si>
    <t>域</t>
  </si>
  <si>
    <t>2019年</t>
  </si>
  <si>
    <t>2020年</t>
  </si>
  <si>
    <t>前年比</t>
  </si>
  <si>
    <t>構成比</t>
  </si>
  <si>
    <t>ア ジ ア</t>
  </si>
  <si>
    <t>中 東</t>
  </si>
  <si>
    <t>全減</t>
  </si>
  <si>
    <t>欧 州</t>
  </si>
  <si>
    <t>" 米</t>
  </si>
  <si>
    <t>中 南 米</t>
  </si>
  <si>
    <t>ア フ リ カ</t>
  </si>
  <si>
    <t>大 洋 州</t>
  </si>
  <si>
    <t>中 国 ・ 香 港</t>
  </si>
  <si>
    <t>ロ シ ア ・ Ｃ Ｉ Ｓ</t>
  </si>
  <si>
    <t>不 明</t>
  </si>
  <si>
    <t>合</t>
  </si>
  <si>
    <t>計</t>
  </si>
  <si>
    <t>—   22  ―</t>
  </si>
  <si>
    <t>北米</t>
    <rPh sb="0" eb="2">
      <t>ホクベイ</t>
    </rPh>
    <phoneticPr fontId="3"/>
  </si>
  <si>
    <t>2021年</t>
    <phoneticPr fontId="3"/>
  </si>
  <si>
    <t>2.3倍</t>
    <rPh sb="3" eb="4">
      <t>バイ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</si>
</sst>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\ ###\ ##0"/>
    <numFmt numFmtId="177" formatCode="0.0"/>
    <numFmt numFmtId="178" formatCode="0_ "/>
  </numFmts>
  <fonts count="14"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明朝"/>
      <family val="1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color rgb="FFFF0000"/>
      <name val="HGS創英角ｺﾞｼｯｸUB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7" fillId="0" borderId="0"/>
  </cellStyleXfs>
  <cellXfs count="50">
    <xf numFmtId="0" fontId="0" fillId="0" borderId="0" xfId="0"/>
    <xf numFmtId="177" fontId="0" fillId="0" borderId="0" xfId="0" applyNumberFormat="1" applyFill="1" applyBorder="1" applyAlignment="1">
      <alignment horizontal="right"/>
    </xf>
    <xf numFmtId="0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/>
    <xf numFmtId="177" fontId="5" fillId="0" borderId="0" xfId="1" applyNumberFormat="1" applyFont="1" applyFill="1" applyBorder="1" applyAlignment="1">
      <alignment horizontal="right"/>
    </xf>
    <xf numFmtId="176" fontId="2" fillId="0" borderId="1" xfId="0" applyNumberFormat="1" applyFont="1" applyFill="1" applyBorder="1" applyAlignment="1"/>
    <xf numFmtId="176" fontId="2" fillId="0" borderId="0" xfId="0" applyNumberFormat="1" applyFont="1" applyFill="1" applyBorder="1" applyAlignment="1"/>
    <xf numFmtId="176" fontId="1" fillId="0" borderId="2" xfId="0" applyNumberFormat="1" applyFont="1" applyFill="1" applyBorder="1" applyAlignment="1"/>
    <xf numFmtId="176" fontId="1" fillId="0" borderId="3" xfId="0" applyNumberFormat="1" applyFont="1" applyFill="1" applyBorder="1" applyAlignment="1"/>
    <xf numFmtId="176" fontId="1" fillId="0" borderId="1" xfId="0" applyNumberFormat="1" applyFont="1" applyFill="1" applyBorder="1" applyAlignment="1"/>
    <xf numFmtId="0" fontId="6" fillId="0" borderId="0" xfId="1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3" xfId="0" applyFill="1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0" fillId="0" borderId="5" xfId="0" applyFont="1" applyFill="1" applyBorder="1" applyAlignment="1">
      <alignment horizontal="center" vertical="center"/>
    </xf>
    <xf numFmtId="0" fontId="6" fillId="0" borderId="6" xfId="1" applyNumberFormat="1" applyFont="1" applyFill="1" applyBorder="1"/>
    <xf numFmtId="0" fontId="2" fillId="0" borderId="0" xfId="2" applyFont="1" applyFill="1" applyAlignment="1"/>
    <xf numFmtId="0" fontId="8" fillId="0" borderId="0" xfId="2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Fill="1" applyAlignment="1"/>
    <xf numFmtId="0" fontId="11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/>
    <xf numFmtId="0" fontId="1" fillId="0" borderId="0" xfId="2" applyFont="1" applyFill="1" applyAlignment="1"/>
    <xf numFmtId="0" fontId="0" fillId="0" borderId="0" xfId="2" quotePrefix="1" applyFont="1" applyFill="1" applyAlignment="1"/>
    <xf numFmtId="0" fontId="2" fillId="0" borderId="0" xfId="2" applyNumberFormat="1" applyFont="1" applyFill="1" applyAlignment="1"/>
    <xf numFmtId="178" fontId="2" fillId="0" borderId="0" xfId="2" applyNumberFormat="1" applyFont="1" applyFill="1" applyAlignment="1">
      <alignment horizontal="right"/>
    </xf>
    <xf numFmtId="0" fontId="0" fillId="2" borderId="5" xfId="0" applyFont="1" applyFill="1" applyBorder="1" applyAlignment="1">
      <alignment horizontal="center" vertical="center"/>
    </xf>
    <xf numFmtId="3" fontId="0" fillId="0" borderId="0" xfId="0" applyNumberFormat="1"/>
    <xf numFmtId="0" fontId="0" fillId="3" borderId="0" xfId="0" applyFill="1"/>
    <xf numFmtId="0" fontId="13" fillId="3" borderId="0" xfId="0" applyFont="1" applyFill="1"/>
    <xf numFmtId="176" fontId="0" fillId="4" borderId="4" xfId="0" applyNumberFormat="1" applyFont="1" applyFill="1" applyBorder="1" applyAlignment="1"/>
    <xf numFmtId="177" fontId="0" fillId="4" borderId="10" xfId="1" applyNumberFormat="1" applyFont="1" applyFill="1" applyBorder="1" applyAlignment="1">
      <alignment horizontal="right"/>
    </xf>
    <xf numFmtId="176" fontId="0" fillId="4" borderId="1" xfId="0" applyNumberFormat="1" applyFont="1" applyFill="1" applyBorder="1" applyAlignment="1"/>
    <xf numFmtId="177" fontId="0" fillId="4" borderId="7" xfId="1" applyNumberFormat="1" applyFont="1" applyFill="1" applyBorder="1" applyAlignment="1">
      <alignment horizontal="right"/>
    </xf>
    <xf numFmtId="0" fontId="0" fillId="0" borderId="7" xfId="0" applyFill="1" applyBorder="1" applyAlignment="1">
      <alignment horizontal="distributed" wrapText="1"/>
    </xf>
    <xf numFmtId="0" fontId="0" fillId="0" borderId="7" xfId="0" applyFill="1" applyBorder="1" applyAlignment="1">
      <alignment horizontal="distributed"/>
    </xf>
    <xf numFmtId="0" fontId="4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distributed"/>
    </xf>
    <xf numFmtId="0" fontId="1" fillId="0" borderId="6" xfId="0" applyFont="1" applyFill="1" applyBorder="1" applyAlignment="1">
      <alignment horizontal="distributed"/>
    </xf>
    <xf numFmtId="0" fontId="0" fillId="0" borderId="0" xfId="0" applyFill="1" applyBorder="1" applyAlignment="1">
      <alignment horizontal="distributed"/>
    </xf>
    <xf numFmtId="0" fontId="1" fillId="0" borderId="0" xfId="0" applyFont="1" applyFill="1" applyBorder="1" applyAlignment="1">
      <alignment horizontal="distributed"/>
    </xf>
    <xf numFmtId="0" fontId="1" fillId="0" borderId="7" xfId="0" applyFont="1" applyFill="1" applyBorder="1" applyAlignment="1">
      <alignment horizontal="distributed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view="pageBreakPreview" zoomScaleNormal="100" zoomScaleSheetLayoutView="100" workbookViewId="0">
      <selection activeCell="A6" sqref="A6:C6"/>
    </sheetView>
  </sheetViews>
  <sheetFormatPr defaultColWidth="8.5703125" defaultRowHeight="13.5"/>
  <cols>
    <col min="1" max="2" width="2.140625" style="12" customWidth="1"/>
    <col min="3" max="3" width="20.7109375" style="12" customWidth="1"/>
    <col min="4" max="4" width="19.42578125" style="12" customWidth="1"/>
    <col min="5" max="5" width="13" style="12" customWidth="1"/>
    <col min="6" max="6" width="19.42578125" style="12" customWidth="1"/>
    <col min="7" max="7" width="21.7109375" style="12" customWidth="1"/>
    <col min="8" max="8" width="8.5703125" style="12"/>
    <col min="9" max="9" width="9.7109375" style="12" bestFit="1" customWidth="1"/>
    <col min="10" max="16" width="8.5703125" style="12"/>
    <col min="17" max="17" width="1.5703125" style="27" customWidth="1"/>
    <col min="18" max="19" width="13.140625" style="27" customWidth="1"/>
    <col min="20" max="16384" width="8.5703125" style="12"/>
  </cols>
  <sheetData>
    <row r="1" spans="1:19" ht="12" customHeight="1">
      <c r="A1" s="11"/>
      <c r="B1" s="11"/>
      <c r="Q1" s="21"/>
      <c r="R1" s="21"/>
      <c r="S1" s="21"/>
    </row>
    <row r="2" spans="1:19" s="13" customFormat="1" ht="33" customHeight="1">
      <c r="A2" s="42" t="s">
        <v>13</v>
      </c>
      <c r="B2" s="42"/>
      <c r="C2" s="42"/>
      <c r="D2" s="42"/>
      <c r="E2" s="42"/>
      <c r="F2" s="42"/>
      <c r="G2" s="42"/>
      <c r="Q2" s="22"/>
      <c r="R2" s="23" t="s">
        <v>15</v>
      </c>
      <c r="S2" s="23"/>
    </row>
    <row r="3" spans="1:19" ht="13.5" customHeight="1" thickBot="1">
      <c r="A3" s="14" t="s">
        <v>10</v>
      </c>
      <c r="B3" s="15"/>
      <c r="C3" s="15"/>
      <c r="D3" s="15"/>
      <c r="E3" s="16"/>
      <c r="G3" s="16" t="s">
        <v>0</v>
      </c>
      <c r="Q3" s="21"/>
      <c r="R3" s="24">
        <v>2021</v>
      </c>
      <c r="S3" s="24"/>
    </row>
    <row r="4" spans="1:19" s="17" customFormat="1" ht="19.5" customHeight="1">
      <c r="A4" s="43" t="s">
        <v>1</v>
      </c>
      <c r="B4" s="43"/>
      <c r="C4" s="44"/>
      <c r="D4" s="32" t="str">
        <f>TEXT(EDATE($R$3&amp;"/12/31",-3),"ggg")&amp;IF(TEXT(EDATE($R$3&amp;"/12/31",-3),"e")="1","元",TEXT(EDATE($R$3&amp;"/12/31",-3),"e"))&amp;"年"</f>
        <v>令和3年</v>
      </c>
      <c r="E4" s="19" t="s">
        <v>8</v>
      </c>
      <c r="F4" s="32" t="str">
        <f>TEXT(EDATE($R$3&amp;"/12/31",-3)-365*1,"ggg")&amp;IF(TEXT(EDATE($R$3&amp;"/12/31",-3)-365*1,"e")="1","元",TEXT(EDATE($R$3&amp;"/12/31",-3)-365*1,"e"))&amp;"年"</f>
        <v>令和2年</v>
      </c>
      <c r="G4" s="19" t="s">
        <v>8</v>
      </c>
      <c r="Q4" s="25"/>
      <c r="R4" s="25"/>
      <c r="S4" s="25"/>
    </row>
    <row r="5" spans="1:19" ht="27.95" customHeight="1">
      <c r="A5" s="40" t="s">
        <v>16</v>
      </c>
      <c r="B5" s="40"/>
      <c r="C5" s="40"/>
      <c r="D5" s="36">
        <f ca="1">OFFSET(引用!$A$1,MATCH(IFERROR(LEFT($A5,FIND("（",$A5)-1),$A5),引用!$A:$A,0)-1,MATCH($R$3&amp;"年",引用!$7:$7,0)-1)</f>
        <v>11919442</v>
      </c>
      <c r="E5" s="37">
        <f ca="1">OFFSET(引用!$A$1,MATCH(IFERROR(LEFT($A5,FIND("（",$A5)-1),$A5),引用!$A:$A,0)-1,MATCH("前年比",引用!$7:$7,0)-1)</f>
        <v>21.7</v>
      </c>
      <c r="F5" s="5">
        <v>9792013</v>
      </c>
      <c r="G5" s="1">
        <v>3.8</v>
      </c>
      <c r="Q5" s="25"/>
      <c r="R5" s="26"/>
      <c r="S5" s="26"/>
    </row>
    <row r="6" spans="1:19" ht="21.75" customHeight="1">
      <c r="A6" s="41" t="s">
        <v>11</v>
      </c>
      <c r="B6" s="41"/>
      <c r="C6" s="41"/>
      <c r="D6" s="38">
        <f ca="1">OFFSET(引用!$A$1,MATCH(IFERROR(LEFT($A6,FIND("（",$A6)-1),$A6),引用!$A:$A,0)-1,MATCH($R$3&amp;"年",引用!$7:$7,0)-1)</f>
        <v>0</v>
      </c>
      <c r="E6" s="39">
        <f ca="1">OFFSET(引用!$A$1,MATCH(IFERROR(LEFT($A6,FIND("（",$A6)-1),$A6),引用!$A:$A,0)-1,MATCH("前年比",引用!$7:$7,0)-1)</f>
        <v>0</v>
      </c>
      <c r="F6" s="6">
        <v>0</v>
      </c>
      <c r="G6" s="6" t="s">
        <v>29</v>
      </c>
      <c r="Q6" s="21"/>
    </row>
    <row r="7" spans="1:19" ht="21.75" customHeight="1">
      <c r="A7" s="41" t="s">
        <v>3</v>
      </c>
      <c r="B7" s="41"/>
      <c r="C7" s="41"/>
      <c r="D7" s="38">
        <f ca="1">OFFSET(引用!$A$1,MATCH(IFERROR(LEFT($A7,FIND("（",$A7)-1),$A7),引用!$A:$A,0)-1,MATCH($R$3&amp;"年",引用!$7:$7,0)-1)</f>
        <v>3772303</v>
      </c>
      <c r="E7" s="39">
        <f ca="1">OFFSET(引用!$A$1,MATCH(IFERROR(LEFT($A7,FIND("（",$A7)-1),$A7),引用!$A:$A,0)-1,MATCH("前年比",引用!$7:$7,0)-1)</f>
        <v>-15.5</v>
      </c>
      <c r="F7" s="5">
        <v>4466365</v>
      </c>
      <c r="G7" s="1">
        <v>-1.7</v>
      </c>
      <c r="Q7" s="21"/>
      <c r="R7" s="21"/>
      <c r="S7" s="21"/>
    </row>
    <row r="8" spans="1:19" ht="21.75" customHeight="1">
      <c r="A8" s="41" t="s">
        <v>2</v>
      </c>
      <c r="B8" s="41"/>
      <c r="C8" s="41"/>
      <c r="D8" s="38">
        <f ca="1">OFFSET(引用!$A$1,MATCH(IFERROR(LEFT($A8,FIND("（",$A8)-1),$A8),引用!$A:$A,0)-1,MATCH($R$3&amp;"年",引用!$7:$7,0)-1)</f>
        <v>5838004</v>
      </c>
      <c r="E8" s="39">
        <f ca="1">OFFSET(引用!$A$1,MATCH(IFERROR(LEFT($A8,FIND("（",$A8)-1),$A8),引用!$A:$A,0)-1,MATCH("前年比",引用!$7:$7,0)-1)</f>
        <v>70</v>
      </c>
      <c r="F8" s="5">
        <v>3433571</v>
      </c>
      <c r="G8" s="4">
        <v>7.5</v>
      </c>
      <c r="Q8" s="28"/>
      <c r="R8" s="29"/>
      <c r="S8" s="29"/>
    </row>
    <row r="9" spans="1:19" ht="21.75" customHeight="1">
      <c r="A9" s="41" t="s">
        <v>4</v>
      </c>
      <c r="B9" s="41"/>
      <c r="C9" s="41"/>
      <c r="D9" s="38">
        <f ca="1">OFFSET(引用!$A$1,MATCH(IFERROR(LEFT($A9,FIND("（",$A9)-1),$A9),引用!$A:$A,0)-1,MATCH($R$3&amp;"年",引用!$7:$7,0)-1)</f>
        <v>2459887</v>
      </c>
      <c r="E9" s="39">
        <f ca="1">OFFSET(引用!$A$1,MATCH(IFERROR(LEFT($A9,FIND("（",$A9)-1),$A9),引用!$A:$A,0)-1,MATCH("前年比",引用!$7:$7,0)-1)</f>
        <v>-9.5</v>
      </c>
      <c r="F9" s="5">
        <v>2717575</v>
      </c>
      <c r="G9" s="1">
        <v>47.5</v>
      </c>
      <c r="Q9" s="28"/>
      <c r="R9" s="21"/>
      <c r="S9" s="21"/>
    </row>
    <row r="10" spans="1:19" ht="21.75" customHeight="1">
      <c r="A10" s="41" t="s">
        <v>5</v>
      </c>
      <c r="B10" s="41"/>
      <c r="C10" s="41"/>
      <c r="D10" s="38">
        <f ca="1">OFFSET(引用!$A$1,MATCH(IFERROR(LEFT($A10,FIND("（",$A10)-1),$A10),引用!$A:$A,0)-1,MATCH($R$3&amp;"年",引用!$7:$7,0)-1)</f>
        <v>2262000</v>
      </c>
      <c r="E10" s="39">
        <f ca="1">OFFSET(引用!$A$1,MATCH(IFERROR(LEFT($A10,FIND("（",$A10)-1),$A10),引用!$A:$A,0)-1,MATCH("前年比",引用!$7:$7,0)-1)</f>
        <v>-21.6</v>
      </c>
      <c r="F10" s="5">
        <v>334000</v>
      </c>
      <c r="G10" s="2">
        <v>-0.3</v>
      </c>
      <c r="Q10" s="28"/>
      <c r="R10" s="21"/>
      <c r="S10" s="21"/>
    </row>
    <row r="11" spans="1:19" ht="21.75" customHeight="1">
      <c r="A11" s="41" t="s">
        <v>14</v>
      </c>
      <c r="B11" s="41"/>
      <c r="C11" s="41"/>
      <c r="D11" s="38">
        <f ca="1">OFFSET(引用!$A$1,MATCH(IFERROR(LEFT($A11,FIND("（",$A11)-1),$A11),引用!$A:$A,0)-1,MATCH($R$3&amp;"年",引用!$7:$7,0)-1)</f>
        <v>6734787</v>
      </c>
      <c r="E11" s="39" t="str">
        <f ca="1">OFFSET(引用!$A$1,MATCH(IFERROR(LEFT($A11,FIND("（",$A11)-1),$A11),引用!$A:$A,0)-1,MATCH("前年比",引用!$7:$7,0)-1)</f>
        <v>2.3倍</v>
      </c>
      <c r="F11" s="5">
        <v>2952644</v>
      </c>
      <c r="G11" s="1">
        <v>-21.3</v>
      </c>
      <c r="Q11" s="28"/>
      <c r="R11" s="30"/>
      <c r="S11" s="30"/>
    </row>
    <row r="12" spans="1:19" ht="21.75" customHeight="1">
      <c r="A12" s="41" t="s">
        <v>17</v>
      </c>
      <c r="B12" s="41"/>
      <c r="C12" s="41"/>
      <c r="D12" s="38">
        <f ca="1">OFFSET(引用!$A$1,MATCH(IFERROR(LEFT($A12,FIND("（",$A12)-1),$A12),引用!$A:$A,0)-1,MATCH($R$3&amp;"年",引用!$7:$7,0)-1)</f>
        <v>11014316</v>
      </c>
      <c r="E12" s="39">
        <f ca="1">OFFSET(引用!$A$1,MATCH(IFERROR(LEFT($A12,FIND("（",$A12)-1),$A12),引用!$A:$A,0)-1,MATCH("前年比",引用!$7:$7,0)-1)</f>
        <v>8.9</v>
      </c>
      <c r="F12" s="5">
        <v>10117660</v>
      </c>
      <c r="G12" s="3">
        <v>2.4</v>
      </c>
      <c r="Q12" s="21"/>
      <c r="R12" s="30"/>
      <c r="S12" s="30"/>
    </row>
    <row r="13" spans="1:19" ht="21.75" customHeight="1">
      <c r="A13" s="41" t="s">
        <v>9</v>
      </c>
      <c r="B13" s="41"/>
      <c r="C13" s="41"/>
      <c r="D13" s="38">
        <f ca="1">OFFSET(引用!$A$1,MATCH(IFERROR(LEFT($A13,FIND("（",$A13)-1),$A13),引用!$A:$A,0)-1,MATCH($R$3&amp;"年",引用!$7:$7,0)-1)</f>
        <v>4032123</v>
      </c>
      <c r="E13" s="39">
        <f ca="1">OFFSET(引用!$A$1,MATCH(IFERROR(LEFT($A13,FIND("（",$A13)-1),$A13),引用!$A:$A,0)-1,MATCH("前年比",引用!$7:$7,0)-1)</f>
        <v>63.7</v>
      </c>
      <c r="F13" s="5">
        <v>2463537</v>
      </c>
      <c r="G13" s="2">
        <v>-32.5</v>
      </c>
      <c r="Q13" s="21"/>
      <c r="R13" s="30"/>
      <c r="S13" s="30"/>
    </row>
    <row r="14" spans="1:19" ht="21.75" customHeight="1">
      <c r="A14" s="47" t="s">
        <v>6</v>
      </c>
      <c r="B14" s="47"/>
      <c r="C14" s="41"/>
      <c r="D14" s="38">
        <f ca="1">OFFSET(引用!$A$1,MATCH(IFERROR(LEFT($A14,FIND("（",$A14)-1),$A14),引用!$A:$A,0)-1,MATCH($R$3&amp;"年",引用!$7:$7,0)-1)</f>
        <v>1901562</v>
      </c>
      <c r="E14" s="39">
        <f ca="1">OFFSET(引用!$A$1,MATCH(IFERROR(LEFT($A14,FIND("（",$A14)-1),$A14),引用!$A:$A,0)-1,MATCH("前年比",引用!$7:$7,0)-1)</f>
        <v>63.1</v>
      </c>
      <c r="F14" s="5">
        <v>1165757</v>
      </c>
      <c r="G14" s="4">
        <v>40.4</v>
      </c>
      <c r="Q14" s="21"/>
      <c r="R14" s="30"/>
      <c r="S14" s="30"/>
    </row>
    <row r="15" spans="1:19" s="18" customFormat="1" ht="21.75" customHeight="1">
      <c r="A15" s="48" t="s">
        <v>7</v>
      </c>
      <c r="B15" s="48"/>
      <c r="C15" s="49"/>
      <c r="D15" s="38">
        <f ca="1">OFFSET(引用!$A$1,MATCH(IFERROR(LEFT($A15,FIND("（",$A15)-1),$A15),引用!$A:$A,0)-1,MATCH($R$3&amp;"年",引用!$7:$7,0)-1)</f>
        <v>47934422</v>
      </c>
      <c r="E15" s="39">
        <f ca="1">OFFSET(引用!$A$1,MATCH(IFERROR(LEFT($A15,FIND("（",$A15)-1),$A15),引用!$A:$A,0)-1,MATCH("前年比",引用!$7:$7,0)-1)</f>
        <v>28</v>
      </c>
      <c r="F15" s="9">
        <v>37443123</v>
      </c>
      <c r="G15" s="10">
        <v>0</v>
      </c>
      <c r="Q15" s="21"/>
      <c r="R15" s="30"/>
      <c r="S15" s="30"/>
    </row>
    <row r="16" spans="1:19" s="18" customFormat="1" ht="6" customHeight="1" thickBot="1">
      <c r="A16" s="45"/>
      <c r="B16" s="45"/>
      <c r="C16" s="46"/>
      <c r="D16" s="7"/>
      <c r="E16" s="20"/>
      <c r="F16" s="8"/>
      <c r="G16" s="8"/>
      <c r="Q16" s="21"/>
      <c r="R16" s="30"/>
      <c r="S16" s="30"/>
    </row>
    <row r="17" spans="1:19" ht="15.75" customHeight="1">
      <c r="A17" s="12" t="s">
        <v>12</v>
      </c>
      <c r="Q17" s="21"/>
      <c r="R17" s="30"/>
      <c r="S17" s="30"/>
    </row>
    <row r="18" spans="1:19" ht="12">
      <c r="Q18" s="21"/>
      <c r="R18" s="30"/>
      <c r="S18" s="30"/>
    </row>
    <row r="19" spans="1:19" ht="12">
      <c r="Q19" s="21"/>
      <c r="R19" s="30"/>
      <c r="S19" s="30"/>
    </row>
    <row r="20" spans="1:19" ht="12">
      <c r="Q20" s="21"/>
      <c r="R20" s="30"/>
      <c r="S20" s="30"/>
    </row>
    <row r="21" spans="1:19" ht="12">
      <c r="Q21" s="21"/>
      <c r="R21" s="30"/>
      <c r="S21" s="30"/>
    </row>
    <row r="22" spans="1:19" ht="12">
      <c r="Q22" s="21"/>
      <c r="R22" s="30"/>
      <c r="S22" s="30"/>
    </row>
    <row r="23" spans="1:19" ht="12">
      <c r="Q23" s="21"/>
      <c r="R23" s="30"/>
      <c r="S23" s="30"/>
    </row>
    <row r="24" spans="1:19" ht="12">
      <c r="Q24" s="21"/>
      <c r="R24" s="21"/>
      <c r="S24" s="21"/>
    </row>
    <row r="26" spans="1:19">
      <c r="Q26" s="31"/>
    </row>
    <row r="27" spans="1:19">
      <c r="Q27" s="31"/>
    </row>
    <row r="28" spans="1:19">
      <c r="Q28" s="31"/>
    </row>
    <row r="29" spans="1:19">
      <c r="Q29" s="31"/>
    </row>
    <row r="30" spans="1:19">
      <c r="Q30" s="31"/>
    </row>
    <row r="31" spans="1:19">
      <c r="Q31" s="31"/>
    </row>
    <row r="32" spans="1:19">
      <c r="Q32" s="31"/>
    </row>
    <row r="33" spans="17:19" ht="12">
      <c r="Q33" s="31"/>
      <c r="R33" s="21"/>
      <c r="S33" s="21"/>
    </row>
    <row r="34" spans="17:19" ht="12">
      <c r="Q34" s="31"/>
      <c r="R34" s="28"/>
      <c r="S34" s="28"/>
    </row>
    <row r="35" spans="17:19" ht="12">
      <c r="Q35" s="31"/>
      <c r="R35" s="30"/>
      <c r="S35" s="30"/>
    </row>
    <row r="36" spans="17:19" ht="12">
      <c r="Q36" s="31"/>
      <c r="R36" s="30"/>
      <c r="S36" s="30"/>
    </row>
    <row r="37" spans="17:19">
      <c r="R37" s="30"/>
      <c r="S37" s="30"/>
    </row>
    <row r="38" spans="17:19">
      <c r="R38" s="30"/>
      <c r="S38" s="30"/>
    </row>
    <row r="39" spans="17:19">
      <c r="R39" s="30"/>
      <c r="S39" s="30"/>
    </row>
    <row r="40" spans="17:19">
      <c r="R40" s="30"/>
      <c r="S40" s="30"/>
    </row>
    <row r="41" spans="17:19">
      <c r="R41" s="30"/>
      <c r="S41" s="30"/>
    </row>
    <row r="42" spans="17:19">
      <c r="R42" s="30"/>
      <c r="S42" s="30"/>
    </row>
    <row r="43" spans="17:19">
      <c r="R43" s="30"/>
      <c r="S43" s="30"/>
    </row>
    <row r="44" spans="17:19">
      <c r="R44" s="30"/>
      <c r="S44" s="30"/>
    </row>
    <row r="45" spans="17:19">
      <c r="R45" s="30"/>
      <c r="S45" s="30"/>
    </row>
    <row r="46" spans="17:19">
      <c r="R46" s="30"/>
      <c r="S46" s="30"/>
    </row>
    <row r="47" spans="17:19">
      <c r="R47" s="21"/>
      <c r="S47" s="21"/>
    </row>
  </sheetData>
  <mergeCells count="14">
    <mergeCell ref="A5:C5"/>
    <mergeCell ref="A7:C7"/>
    <mergeCell ref="A2:G2"/>
    <mergeCell ref="A4:C4"/>
    <mergeCell ref="A16:C16"/>
    <mergeCell ref="A8:C8"/>
    <mergeCell ref="A14:C14"/>
    <mergeCell ref="A12:C12"/>
    <mergeCell ref="A13:C13"/>
    <mergeCell ref="A11:C11"/>
    <mergeCell ref="A10:C10"/>
    <mergeCell ref="A9:C9"/>
    <mergeCell ref="A15:C15"/>
    <mergeCell ref="A6:C6"/>
  </mergeCells>
  <phoneticPr fontId="3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BreakPreview" topLeftCell="A4" zoomScale="162" zoomScaleNormal="100" workbookViewId="0">
      <selection activeCell="H29" sqref="H29"/>
    </sheetView>
  </sheetViews>
  <sheetFormatPr defaultRowHeight="12"/>
  <cols>
    <col min="4" max="6" width="13.140625" customWidth="1"/>
  </cols>
  <sheetData>
    <row r="1" spans="1:8">
      <c r="A1" s="34"/>
      <c r="B1" t="s">
        <v>18</v>
      </c>
      <c r="C1" t="s">
        <v>19</v>
      </c>
    </row>
    <row r="2" spans="1:8">
      <c r="A2" s="34"/>
    </row>
    <row r="3" spans="1:8">
      <c r="A3" s="34"/>
      <c r="B3" t="s">
        <v>20</v>
      </c>
    </row>
    <row r="4" spans="1:8">
      <c r="A4" s="34"/>
    </row>
    <row r="5" spans="1:8">
      <c r="A5" s="34"/>
    </row>
    <row r="6" spans="1:8">
      <c r="A6" s="34"/>
    </row>
    <row r="7" spans="1:8">
      <c r="A7" s="34" t="str">
        <f>SUBSTITUTE(B7&amp;C7," ","")</f>
        <v>地域</v>
      </c>
      <c r="B7" t="s">
        <v>21</v>
      </c>
      <c r="C7" t="s">
        <v>22</v>
      </c>
      <c r="D7" t="s">
        <v>23</v>
      </c>
      <c r="E7" t="s">
        <v>24</v>
      </c>
      <c r="F7" t="s">
        <v>42</v>
      </c>
      <c r="G7" t="s">
        <v>25</v>
      </c>
      <c r="H7" t="s">
        <v>26</v>
      </c>
    </row>
    <row r="8" spans="1:8">
      <c r="A8" s="34"/>
    </row>
    <row r="9" spans="1:8">
      <c r="A9" s="34" t="str">
        <f>SUBSTITUTE(B9&amp;C9," ","")</f>
        <v>アジア</v>
      </c>
      <c r="B9" t="s">
        <v>27</v>
      </c>
      <c r="D9" s="33">
        <v>9429546</v>
      </c>
      <c r="E9" s="33">
        <v>9792013</v>
      </c>
      <c r="F9" s="33">
        <v>11919442</v>
      </c>
      <c r="G9">
        <v>21.7</v>
      </c>
      <c r="H9">
        <v>24.9</v>
      </c>
    </row>
    <row r="10" spans="1:8">
      <c r="A10" s="34"/>
    </row>
    <row r="11" spans="1:8">
      <c r="A11" s="34" t="str">
        <f>SUBSTITUTE(B11&amp;C11," ","")</f>
        <v>中東</v>
      </c>
      <c r="B11" t="s">
        <v>28</v>
      </c>
      <c r="D11">
        <v>760</v>
      </c>
      <c r="E11">
        <v>0</v>
      </c>
      <c r="F11">
        <v>0</v>
      </c>
      <c r="G11">
        <v>0</v>
      </c>
      <c r="H11">
        <v>0</v>
      </c>
    </row>
    <row r="12" spans="1:8">
      <c r="A12" s="34"/>
    </row>
    <row r="13" spans="1:8">
      <c r="A13" s="34" t="str">
        <f>SUBSTITUTE(B13&amp;C13," ","")</f>
        <v>欧州</v>
      </c>
      <c r="B13" t="s">
        <v>30</v>
      </c>
      <c r="D13" s="33">
        <v>4545577</v>
      </c>
      <c r="E13" s="33">
        <v>4466365</v>
      </c>
      <c r="F13" s="33">
        <v>3772303</v>
      </c>
      <c r="G13">
        <v>-15.5</v>
      </c>
      <c r="H13">
        <v>7.9</v>
      </c>
    </row>
    <row r="14" spans="1:8">
      <c r="A14" s="34"/>
    </row>
    <row r="15" spans="1:8">
      <c r="A15" s="35" t="s">
        <v>41</v>
      </c>
      <c r="B15" t="s">
        <v>31</v>
      </c>
      <c r="D15" s="33">
        <v>3193952</v>
      </c>
      <c r="E15" s="33">
        <v>3433571</v>
      </c>
      <c r="F15" s="33">
        <v>5838004</v>
      </c>
      <c r="G15">
        <v>70</v>
      </c>
      <c r="H15">
        <v>12.2</v>
      </c>
    </row>
    <row r="16" spans="1:8">
      <c r="A16" s="34"/>
    </row>
    <row r="17" spans="1:8">
      <c r="A17" s="34" t="str">
        <f>SUBSTITUTE(B17&amp;C17," ","")</f>
        <v>中南米</v>
      </c>
      <c r="B17" t="s">
        <v>32</v>
      </c>
      <c r="D17" s="33">
        <v>1842102</v>
      </c>
      <c r="E17" s="33">
        <v>2717575</v>
      </c>
      <c r="F17" s="33">
        <v>2459887</v>
      </c>
      <c r="G17">
        <v>-9.5</v>
      </c>
      <c r="H17">
        <v>5.0999999999999996</v>
      </c>
    </row>
    <row r="18" spans="1:8">
      <c r="A18" s="34"/>
    </row>
    <row r="19" spans="1:8">
      <c r="A19" s="34" t="str">
        <f>SUBSTITUTE(B19&amp;C19," ","")</f>
        <v>アフリカ</v>
      </c>
      <c r="B19" t="s">
        <v>33</v>
      </c>
      <c r="D19" s="33">
        <v>335000</v>
      </c>
      <c r="E19" s="33">
        <v>334000</v>
      </c>
      <c r="F19" s="33">
        <v>2262000</v>
      </c>
      <c r="G19">
        <v>-21.6</v>
      </c>
      <c r="H19">
        <v>0.5</v>
      </c>
    </row>
    <row r="20" spans="1:8">
      <c r="A20" s="34"/>
    </row>
    <row r="21" spans="1:8">
      <c r="A21" s="34" t="str">
        <f>SUBSTITUTE(B21&amp;C21," ","")</f>
        <v>大洋州</v>
      </c>
      <c r="B21" t="s">
        <v>34</v>
      </c>
      <c r="D21" s="33">
        <v>3751035</v>
      </c>
      <c r="E21" s="33">
        <v>2952644</v>
      </c>
      <c r="F21" s="33">
        <v>6734787</v>
      </c>
      <c r="G21" t="s">
        <v>43</v>
      </c>
      <c r="H21">
        <v>14.1</v>
      </c>
    </row>
    <row r="22" spans="1:8">
      <c r="A22" s="34"/>
    </row>
    <row r="23" spans="1:8">
      <c r="A23" s="34" t="str">
        <f>SUBSTITUTE(B23&amp;C23," ","")</f>
        <v>中国・香港</v>
      </c>
      <c r="B23" t="s">
        <v>35</v>
      </c>
      <c r="D23" s="33">
        <v>9880693</v>
      </c>
      <c r="E23" s="33">
        <v>10117660</v>
      </c>
      <c r="F23" s="33">
        <v>11014316</v>
      </c>
      <c r="G23">
        <v>8.9</v>
      </c>
      <c r="H23">
        <v>23</v>
      </c>
    </row>
    <row r="24" spans="1:8">
      <c r="A24" s="34"/>
    </row>
    <row r="25" spans="1:8">
      <c r="A25" s="34" t="str">
        <f>SUBSTITUTE(B25&amp;C25," ","")</f>
        <v>ロシア・ＣＩＳ</v>
      </c>
      <c r="B25" t="s">
        <v>36</v>
      </c>
      <c r="D25" s="33">
        <v>3647611</v>
      </c>
      <c r="E25" s="33">
        <v>2463537</v>
      </c>
      <c r="F25" s="33">
        <v>4032123</v>
      </c>
      <c r="G25">
        <v>63.7</v>
      </c>
      <c r="H25">
        <v>8.4</v>
      </c>
    </row>
    <row r="26" spans="1:8">
      <c r="A26" s="34"/>
    </row>
    <row r="27" spans="1:8">
      <c r="A27" s="34" t="str">
        <f>SUBSTITUTE(B27&amp;C27," ","")</f>
        <v>不明</v>
      </c>
      <c r="B27" t="s">
        <v>37</v>
      </c>
      <c r="D27" s="33">
        <v>830492</v>
      </c>
      <c r="E27" s="33">
        <v>1165757</v>
      </c>
      <c r="F27" s="33">
        <v>1901562</v>
      </c>
      <c r="G27">
        <v>63.1</v>
      </c>
      <c r="H27">
        <v>4</v>
      </c>
    </row>
    <row r="28" spans="1:8">
      <c r="A28" s="34"/>
    </row>
    <row r="29" spans="1:8">
      <c r="A29" s="34" t="str">
        <f>SUBSTITUTE(B29&amp;C29," ","")</f>
        <v>合計</v>
      </c>
      <c r="B29" t="s">
        <v>38</v>
      </c>
      <c r="C29" t="s">
        <v>39</v>
      </c>
      <c r="D29" s="33">
        <v>37456768</v>
      </c>
      <c r="E29" s="33">
        <v>37443123</v>
      </c>
      <c r="F29" s="33">
        <v>47934422</v>
      </c>
      <c r="G29">
        <v>28</v>
      </c>
      <c r="H29">
        <v>100</v>
      </c>
    </row>
    <row r="55" spans="2:2">
      <c r="B55" t="s">
        <v>40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15-05(2)</vt:lpstr>
      <vt:lpstr>引用</vt:lpstr>
      <vt:lpstr>'15-05(2)'!Print_Area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調査統計課</dc:creator>
  <cp:lastModifiedBy>003170</cp:lastModifiedBy>
  <cp:lastPrinted>2023-03-30T12:34:12Z</cp:lastPrinted>
  <dcterms:created xsi:type="dcterms:W3CDTF">2010-01-27T00:00:59Z</dcterms:created>
  <dcterms:modified xsi:type="dcterms:W3CDTF">2023-03-30T12:34:15Z</dcterms:modified>
</cp:coreProperties>
</file>