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110.30\disk1\190_統計年鑑\R04統計年鑑\99-01-2_資料収集\★②更新中(R4)\09-03～09＜岩手県鉱工業生産指数＞\変更案\"/>
    </mc:Choice>
  </mc:AlternateContent>
  <bookViews>
    <workbookView xWindow="0" yWindow="0" windowWidth="28800" windowHeight="12045" activeTab="1"/>
  </bookViews>
  <sheets>
    <sheet name="09-03" sheetId="9" r:id="rId1"/>
    <sheet name="第1表-1（県計）" sheetId="13" r:id="rId2"/>
    <sheet name="moto＞第1表-1（県計）" sheetId="10" r:id="rId3"/>
    <sheet name="Sheet1" sheetId="12" r:id="rId4"/>
    <sheet name="作業" sheetId="11" state="hidden" r:id="rId5"/>
  </sheets>
  <definedNames>
    <definedName name="_xlnm.Print_Area" localSheetId="0">'09-03'!$A$1:$U$44</definedName>
    <definedName name="_xlnm.Print_Area" localSheetId="2">'moto＞第1表-1（県計）'!$B$5:$AE$41</definedName>
    <definedName name="_xlnm.Print_Area" localSheetId="1">'第1表-1（県計）'!$B$1:$AA$37</definedName>
  </definedNames>
  <calcPr calcId="162913"/>
</workbook>
</file>

<file path=xl/calcChain.xml><?xml version="1.0" encoding="utf-8"?>
<calcChain xmlns="http://schemas.openxmlformats.org/spreadsheetml/2006/main">
  <c r="AD1" i="10" l="1"/>
  <c r="AC1" i="10"/>
  <c r="AB1" i="10"/>
  <c r="AA1" i="10"/>
  <c r="Z1" i="10"/>
  <c r="Y1" i="10"/>
  <c r="K1" i="10" l="1"/>
  <c r="J1" i="10"/>
  <c r="I1" i="10"/>
  <c r="H1" i="10"/>
  <c r="G1" i="10"/>
  <c r="F1" i="10"/>
  <c r="E1" i="10"/>
  <c r="D1" i="10"/>
  <c r="AE1" i="10"/>
  <c r="X1" i="10"/>
  <c r="W1" i="10"/>
  <c r="V1" i="10"/>
  <c r="U1" i="10"/>
  <c r="T1" i="10"/>
  <c r="S1" i="10"/>
  <c r="R1" i="10"/>
  <c r="Q1" i="10"/>
  <c r="P1" i="10"/>
  <c r="O1" i="10"/>
  <c r="N1" i="10"/>
  <c r="M1" i="10"/>
  <c r="L1" i="10"/>
  <c r="U13" i="9" l="1"/>
  <c r="O13" i="9"/>
  <c r="I13" i="9"/>
  <c r="C13" i="9"/>
  <c r="G13" i="9"/>
  <c r="F13" i="9"/>
  <c r="E13" i="9"/>
  <c r="P13" i="9"/>
  <c r="T13" i="9"/>
  <c r="N13" i="9"/>
  <c r="H13" i="9"/>
  <c r="M13" i="9"/>
  <c r="L13" i="9"/>
  <c r="K13" i="9"/>
  <c r="J13" i="9"/>
  <c r="D13" i="9"/>
  <c r="S13" i="9"/>
  <c r="R13" i="9"/>
  <c r="Q13" i="9"/>
  <c r="T41" i="9"/>
  <c r="S41" i="9"/>
  <c r="R41" i="9"/>
  <c r="Q41" i="9"/>
  <c r="P41" i="9"/>
  <c r="T40" i="9"/>
  <c r="P40" i="9"/>
  <c r="S40" i="9"/>
  <c r="R40" i="9"/>
  <c r="Q40" i="9"/>
  <c r="T39" i="9"/>
  <c r="S39" i="9"/>
  <c r="R39" i="9"/>
  <c r="Q39" i="9"/>
  <c r="P39" i="9"/>
  <c r="T38" i="9"/>
  <c r="S38" i="9"/>
  <c r="R38" i="9"/>
  <c r="Q38" i="9"/>
  <c r="P38" i="9"/>
  <c r="T37" i="9"/>
  <c r="S37" i="9"/>
  <c r="R37" i="9"/>
  <c r="Q37" i="9"/>
  <c r="P37" i="9"/>
  <c r="T36" i="9"/>
  <c r="S36" i="9"/>
  <c r="R36" i="9"/>
  <c r="Q36" i="9"/>
  <c r="P36" i="9"/>
  <c r="T35" i="9"/>
  <c r="S35" i="9"/>
  <c r="R35" i="9"/>
  <c r="Q35" i="9"/>
  <c r="P35" i="9"/>
  <c r="T33" i="9"/>
  <c r="S33" i="9"/>
  <c r="R33" i="9"/>
  <c r="Q33" i="9"/>
  <c r="P33" i="9"/>
  <c r="T32" i="9"/>
  <c r="S32" i="9"/>
  <c r="R32" i="9"/>
  <c r="Q32" i="9"/>
  <c r="P32" i="9"/>
  <c r="T31" i="9"/>
  <c r="S31" i="9"/>
  <c r="R31" i="9"/>
  <c r="Q31" i="9"/>
  <c r="P31" i="9"/>
  <c r="T30" i="9"/>
  <c r="P30" i="9"/>
  <c r="S30" i="9"/>
  <c r="R30" i="9"/>
  <c r="Q30" i="9"/>
  <c r="T29" i="9"/>
  <c r="S29" i="9"/>
  <c r="R29" i="9"/>
  <c r="Q29" i="9"/>
  <c r="P29" i="9"/>
  <c r="T28" i="9"/>
  <c r="S28" i="9"/>
  <c r="R28" i="9"/>
  <c r="Q28" i="9"/>
  <c r="P28" i="9"/>
  <c r="T27" i="9"/>
  <c r="S27" i="9"/>
  <c r="R27" i="9"/>
  <c r="Q27" i="9"/>
  <c r="P27" i="9"/>
  <c r="T25" i="9"/>
  <c r="S25" i="9"/>
  <c r="R25" i="9"/>
  <c r="Q25" i="9"/>
  <c r="P25" i="9"/>
  <c r="T24" i="9"/>
  <c r="S24" i="9"/>
  <c r="R24" i="9"/>
  <c r="Q24" i="9"/>
  <c r="P24" i="9"/>
  <c r="T23" i="9"/>
  <c r="S23" i="9"/>
  <c r="R23" i="9"/>
  <c r="Q23" i="9"/>
  <c r="P23" i="9"/>
  <c r="T22" i="9"/>
  <c r="S22" i="9"/>
  <c r="R22" i="9"/>
  <c r="Q22" i="9"/>
  <c r="P22" i="9"/>
  <c r="T21" i="9"/>
  <c r="S21" i="9"/>
  <c r="R21" i="9"/>
  <c r="Q21" i="9"/>
  <c r="P21" i="9"/>
  <c r="T20" i="9"/>
  <c r="S20" i="9"/>
  <c r="R20" i="9"/>
  <c r="Q20" i="9"/>
  <c r="P20" i="9"/>
  <c r="T19" i="9"/>
  <c r="S19" i="9"/>
  <c r="R19" i="9"/>
  <c r="Q19" i="9"/>
  <c r="P19" i="9"/>
  <c r="T18" i="9"/>
  <c r="S18" i="9"/>
  <c r="R18" i="9"/>
  <c r="Q18" i="9"/>
  <c r="P18" i="9"/>
  <c r="T16" i="9"/>
  <c r="T17" i="9"/>
  <c r="S17" i="9"/>
  <c r="R17" i="9"/>
  <c r="Q17" i="9"/>
  <c r="P17" i="9"/>
  <c r="R16" i="9"/>
  <c r="S16" i="9"/>
  <c r="P16" i="9"/>
  <c r="Q16" i="9"/>
  <c r="T14" i="9"/>
  <c r="P14" i="9"/>
  <c r="R14" i="9"/>
  <c r="S14" i="9"/>
  <c r="Q14" i="9"/>
  <c r="U14" i="9"/>
  <c r="L41" i="9"/>
  <c r="M41" i="9"/>
  <c r="L40" i="9"/>
  <c r="M40" i="9"/>
  <c r="M39" i="9"/>
  <c r="L39" i="9"/>
  <c r="L38" i="9"/>
  <c r="M38" i="9"/>
  <c r="M37" i="9"/>
  <c r="L37" i="9"/>
  <c r="L36" i="9"/>
  <c r="M35" i="9"/>
  <c r="L35" i="9"/>
  <c r="M36" i="9"/>
  <c r="L33" i="9"/>
  <c r="M33" i="9"/>
  <c r="M32" i="9"/>
  <c r="L32" i="9"/>
  <c r="M31" i="9"/>
  <c r="L31" i="9"/>
  <c r="M30" i="9"/>
  <c r="L30" i="9"/>
  <c r="L29" i="9"/>
  <c r="M29" i="9"/>
  <c r="L28" i="9"/>
  <c r="M28" i="9"/>
  <c r="M27" i="9"/>
  <c r="L27" i="9"/>
  <c r="L17" i="9"/>
  <c r="L20" i="9"/>
  <c r="L23" i="9"/>
  <c r="M17" i="9"/>
  <c r="M20" i="9"/>
  <c r="M23" i="9"/>
  <c r="M24" i="9"/>
  <c r="L18" i="9"/>
  <c r="L21" i="9"/>
  <c r="L24" i="9"/>
  <c r="M25" i="9"/>
  <c r="M18" i="9"/>
  <c r="M21" i="9"/>
  <c r="L19" i="9"/>
  <c r="L22" i="9"/>
  <c r="L25" i="9"/>
  <c r="M19" i="9"/>
  <c r="M22" i="9"/>
  <c r="L16" i="9"/>
  <c r="M16" i="9"/>
  <c r="O35" i="9"/>
  <c r="O36" i="9"/>
  <c r="O37" i="9"/>
  <c r="O41" i="9"/>
  <c r="O38" i="9"/>
  <c r="O39" i="9"/>
  <c r="O40" i="9"/>
  <c r="O27" i="9"/>
  <c r="O28" i="9"/>
  <c r="O29" i="9"/>
  <c r="O33" i="9"/>
  <c r="O30" i="9"/>
  <c r="O31" i="9"/>
  <c r="O32" i="9"/>
  <c r="O17" i="9"/>
  <c r="O23" i="9"/>
  <c r="O22" i="9"/>
  <c r="O18" i="9"/>
  <c r="O24" i="9"/>
  <c r="O25" i="9"/>
  <c r="O19" i="9"/>
  <c r="O20" i="9"/>
  <c r="O21" i="9"/>
  <c r="O14" i="9"/>
  <c r="O16" i="9"/>
  <c r="L14" i="9"/>
  <c r="M14" i="9"/>
  <c r="C14" i="9"/>
  <c r="C30" i="9"/>
  <c r="C41" i="9"/>
  <c r="C40" i="9"/>
  <c r="N36" i="9"/>
  <c r="N41" i="9"/>
  <c r="E38" i="9"/>
  <c r="F37" i="9"/>
  <c r="G36" i="9"/>
  <c r="U33" i="9"/>
  <c r="C33" i="9"/>
  <c r="G41" i="9"/>
  <c r="N40" i="9"/>
  <c r="H40" i="9"/>
  <c r="U39" i="9"/>
  <c r="I39" i="9"/>
  <c r="C39" i="9"/>
  <c r="J38" i="9"/>
  <c r="D38" i="9"/>
  <c r="K37" i="9"/>
  <c r="E37" i="9"/>
  <c r="F36" i="9"/>
  <c r="U41" i="9"/>
  <c r="I41" i="9"/>
  <c r="J40" i="9"/>
  <c r="K39" i="9"/>
  <c r="I33" i="9"/>
  <c r="H41" i="9"/>
  <c r="I40" i="9"/>
  <c r="J39" i="9"/>
  <c r="F41" i="9"/>
  <c r="G40" i="9"/>
  <c r="N39" i="9"/>
  <c r="H39" i="9"/>
  <c r="U38" i="9"/>
  <c r="I38" i="9"/>
  <c r="C38" i="9"/>
  <c r="J37" i="9"/>
  <c r="D37" i="9"/>
  <c r="K36" i="9"/>
  <c r="E36" i="9"/>
  <c r="D40" i="9"/>
  <c r="E39" i="9"/>
  <c r="F38" i="9"/>
  <c r="G37" i="9"/>
  <c r="H36" i="9"/>
  <c r="U40" i="9"/>
  <c r="D39" i="9"/>
  <c r="K38" i="9"/>
  <c r="C32" i="9"/>
  <c r="K41" i="9"/>
  <c r="E41" i="9"/>
  <c r="F40" i="9"/>
  <c r="G39" i="9"/>
  <c r="N38" i="9"/>
  <c r="H38" i="9"/>
  <c r="U37" i="9"/>
  <c r="I37" i="9"/>
  <c r="C37" i="9"/>
  <c r="J36" i="9"/>
  <c r="D36" i="9"/>
  <c r="J41" i="9"/>
  <c r="D41" i="9"/>
  <c r="K40" i="9"/>
  <c r="E40" i="9"/>
  <c r="F39" i="9"/>
  <c r="G38" i="9"/>
  <c r="N37" i="9"/>
  <c r="H37" i="9"/>
  <c r="U36" i="9"/>
  <c r="I36" i="9"/>
  <c r="C36" i="9"/>
  <c r="J32" i="9"/>
  <c r="D32" i="9"/>
  <c r="K31" i="9"/>
  <c r="E31" i="9"/>
  <c r="F30" i="9"/>
  <c r="G29" i="9"/>
  <c r="N28" i="9"/>
  <c r="H28" i="9"/>
  <c r="N33" i="9"/>
  <c r="H33" i="9"/>
  <c r="U32" i="9"/>
  <c r="I32" i="9"/>
  <c r="J31" i="9"/>
  <c r="D31" i="9"/>
  <c r="K30" i="9"/>
  <c r="E30" i="9"/>
  <c r="F29" i="9"/>
  <c r="G28" i="9"/>
  <c r="G33" i="9"/>
  <c r="N32" i="9"/>
  <c r="H32" i="9"/>
  <c r="U31" i="9"/>
  <c r="I31" i="9"/>
  <c r="C31" i="9"/>
  <c r="J30" i="9"/>
  <c r="D30" i="9"/>
  <c r="K29" i="9"/>
  <c r="E29" i="9"/>
  <c r="F28" i="9"/>
  <c r="F33" i="9"/>
  <c r="G32" i="9"/>
  <c r="N31" i="9"/>
  <c r="H31" i="9"/>
  <c r="U30" i="9"/>
  <c r="I30" i="9"/>
  <c r="J29" i="9"/>
  <c r="D29" i="9"/>
  <c r="K28" i="9"/>
  <c r="E28" i="9"/>
  <c r="E33" i="9"/>
  <c r="F32" i="9"/>
  <c r="G31" i="9"/>
  <c r="N30" i="9"/>
  <c r="H30" i="9"/>
  <c r="U29" i="9"/>
  <c r="I29" i="9"/>
  <c r="C29" i="9"/>
  <c r="J28" i="9"/>
  <c r="D28" i="9"/>
  <c r="K33" i="9"/>
  <c r="F25" i="9"/>
  <c r="J33" i="9"/>
  <c r="D33" i="9"/>
  <c r="K32" i="9"/>
  <c r="E32" i="9"/>
  <c r="F31" i="9"/>
  <c r="G30" i="9"/>
  <c r="N29" i="9"/>
  <c r="H29" i="9"/>
  <c r="U28" i="9"/>
  <c r="I28" i="9"/>
  <c r="C28" i="9"/>
  <c r="G24" i="9"/>
  <c r="H23" i="9"/>
  <c r="F19" i="9"/>
  <c r="G18" i="9"/>
  <c r="N17" i="9"/>
  <c r="H17" i="9"/>
  <c r="K25" i="9"/>
  <c r="E25" i="9"/>
  <c r="F24" i="9"/>
  <c r="G23" i="9"/>
  <c r="N22" i="9"/>
  <c r="H22" i="9"/>
  <c r="U21" i="9"/>
  <c r="I21" i="9"/>
  <c r="C21" i="9"/>
  <c r="J20" i="9"/>
  <c r="D20" i="9"/>
  <c r="K19" i="9"/>
  <c r="E19" i="9"/>
  <c r="F18" i="9"/>
  <c r="G17" i="9"/>
  <c r="I22" i="9"/>
  <c r="G22" i="9"/>
  <c r="H21" i="9"/>
  <c r="U20" i="9"/>
  <c r="I20" i="9"/>
  <c r="C20" i="9"/>
  <c r="J19" i="9"/>
  <c r="D19" i="9"/>
  <c r="K18" i="9"/>
  <c r="E18" i="9"/>
  <c r="F17" i="9"/>
  <c r="C22" i="9"/>
  <c r="D25" i="9"/>
  <c r="D24" i="9"/>
  <c r="H20" i="9"/>
  <c r="I19" i="9"/>
  <c r="C19" i="9"/>
  <c r="J18" i="9"/>
  <c r="D18" i="9"/>
  <c r="K17" i="9"/>
  <c r="E17" i="9"/>
  <c r="U22" i="9"/>
  <c r="J21" i="9"/>
  <c r="K20" i="9"/>
  <c r="G35" i="9"/>
  <c r="J25" i="9"/>
  <c r="E24" i="9"/>
  <c r="N21" i="9"/>
  <c r="U25" i="9"/>
  <c r="I25" i="9"/>
  <c r="E23" i="9"/>
  <c r="N20" i="9"/>
  <c r="N25" i="9"/>
  <c r="H25" i="9"/>
  <c r="U24" i="9"/>
  <c r="I24" i="9"/>
  <c r="C24" i="9"/>
  <c r="J23" i="9"/>
  <c r="D23" i="9"/>
  <c r="K22" i="9"/>
  <c r="E22" i="9"/>
  <c r="F21" i="9"/>
  <c r="G20" i="9"/>
  <c r="N19" i="9"/>
  <c r="H19" i="9"/>
  <c r="U18" i="9"/>
  <c r="I18" i="9"/>
  <c r="C18" i="9"/>
  <c r="J17" i="9"/>
  <c r="D17" i="9"/>
  <c r="N23" i="9"/>
  <c r="D21" i="9"/>
  <c r="E20" i="9"/>
  <c r="K24" i="9"/>
  <c r="F23" i="9"/>
  <c r="C25" i="9"/>
  <c r="J24" i="9"/>
  <c r="K23" i="9"/>
  <c r="F22" i="9"/>
  <c r="G21" i="9"/>
  <c r="U19" i="9"/>
  <c r="G25" i="9"/>
  <c r="N24" i="9"/>
  <c r="H24" i="9"/>
  <c r="U23" i="9"/>
  <c r="I23" i="9"/>
  <c r="C23" i="9"/>
  <c r="J22" i="9"/>
  <c r="D22" i="9"/>
  <c r="K21" i="9"/>
  <c r="E21" i="9"/>
  <c r="F20" i="9"/>
  <c r="G19" i="9"/>
  <c r="N18" i="9"/>
  <c r="H18" i="9"/>
  <c r="U17" i="9"/>
  <c r="I17" i="9"/>
  <c r="C17" i="9"/>
  <c r="J35" i="9"/>
  <c r="E35" i="9"/>
  <c r="K35" i="9"/>
  <c r="D35" i="9"/>
  <c r="F35" i="9"/>
  <c r="N35" i="9"/>
  <c r="H35" i="9"/>
  <c r="C35" i="9"/>
  <c r="I35" i="9"/>
  <c r="U35" i="9"/>
  <c r="E27" i="9"/>
  <c r="K27" i="9"/>
  <c r="J27" i="9"/>
  <c r="F27" i="9"/>
  <c r="G27" i="9"/>
  <c r="H27" i="9"/>
  <c r="N27" i="9"/>
  <c r="D27" i="9"/>
  <c r="C27" i="9"/>
  <c r="I27" i="9"/>
  <c r="U27" i="9"/>
  <c r="I16" i="9"/>
  <c r="C16" i="9"/>
  <c r="J16" i="9"/>
  <c r="E16" i="9"/>
  <c r="K16" i="9"/>
  <c r="F16" i="9"/>
  <c r="G16" i="9"/>
  <c r="D16" i="9"/>
  <c r="H16" i="9"/>
  <c r="N16" i="9"/>
  <c r="U16" i="9"/>
  <c r="N14" i="9"/>
  <c r="H14" i="9"/>
  <c r="I14" i="9"/>
  <c r="J14" i="9"/>
  <c r="K14" i="9"/>
  <c r="F14" i="9"/>
  <c r="G14" i="9"/>
  <c r="E14" i="9"/>
  <c r="D14" i="9"/>
</calcChain>
</file>

<file path=xl/sharedStrings.xml><?xml version="1.0" encoding="utf-8"?>
<sst xmlns="http://schemas.openxmlformats.org/spreadsheetml/2006/main" count="764" uniqueCount="176">
  <si>
    <t>食料品</t>
    <rPh sb="0" eb="2">
      <t>ショクリョウ</t>
    </rPh>
    <rPh sb="2" eb="3">
      <t>ヒン</t>
    </rPh>
    <phoneticPr fontId="1"/>
  </si>
  <si>
    <t>飲料・飼料</t>
    <rPh sb="0" eb="2">
      <t>インリョウ</t>
    </rPh>
    <rPh sb="3" eb="5">
      <t>シリョウ</t>
    </rPh>
    <phoneticPr fontId="1"/>
  </si>
  <si>
    <t>繊維</t>
    <rPh sb="0" eb="2">
      <t>センイ</t>
    </rPh>
    <phoneticPr fontId="1"/>
  </si>
  <si>
    <t>木材</t>
    <rPh sb="0" eb="2">
      <t>モクザイ</t>
    </rPh>
    <phoneticPr fontId="1"/>
  </si>
  <si>
    <t>家具</t>
    <rPh sb="0" eb="2">
      <t>カグ</t>
    </rPh>
    <phoneticPr fontId="1"/>
  </si>
  <si>
    <t>化学</t>
    <rPh sb="0" eb="2">
      <t>カガク</t>
    </rPh>
    <phoneticPr fontId="1"/>
  </si>
  <si>
    <t>石油</t>
    <rPh sb="0" eb="2">
      <t>セキユ</t>
    </rPh>
    <phoneticPr fontId="1"/>
  </si>
  <si>
    <t>鉄鋼</t>
    <rPh sb="0" eb="2">
      <t>テッコウ</t>
    </rPh>
    <phoneticPr fontId="1"/>
  </si>
  <si>
    <t>非鉄</t>
    <rPh sb="0" eb="2">
      <t>ヒテツ</t>
    </rPh>
    <phoneticPr fontId="1"/>
  </si>
  <si>
    <t>金属</t>
    <rPh sb="0" eb="2">
      <t>キンゾク</t>
    </rPh>
    <phoneticPr fontId="1"/>
  </si>
  <si>
    <t>輸送</t>
    <rPh sb="0" eb="2">
      <t>ユソウ</t>
    </rPh>
    <phoneticPr fontId="1"/>
  </si>
  <si>
    <t>その他</t>
    <rPh sb="2" eb="3">
      <t>タ</t>
    </rPh>
    <phoneticPr fontId="1"/>
  </si>
  <si>
    <t>区　　　　　分</t>
    <rPh sb="0" eb="7">
      <t>クブン</t>
    </rPh>
    <phoneticPr fontId="1"/>
  </si>
  <si>
    <t>計</t>
    <rPh sb="0" eb="1">
      <t>ケイ</t>
    </rPh>
    <phoneticPr fontId="1"/>
  </si>
  <si>
    <t>（万円）</t>
    <rPh sb="1" eb="3">
      <t>マンエン</t>
    </rPh>
    <phoneticPr fontId="1"/>
  </si>
  <si>
    <t>基礎素材型産業</t>
    <rPh sb="0" eb="2">
      <t>キソ</t>
    </rPh>
    <rPh sb="2" eb="4">
      <t>ソザイ</t>
    </rPh>
    <rPh sb="4" eb="5">
      <t>ガタ</t>
    </rPh>
    <rPh sb="5" eb="7">
      <t>サンギョウ</t>
    </rPh>
    <phoneticPr fontId="1"/>
  </si>
  <si>
    <t>加工組立型産業</t>
    <rPh sb="0" eb="2">
      <t>カコウ</t>
    </rPh>
    <rPh sb="2" eb="4">
      <t>クミタテ</t>
    </rPh>
    <rPh sb="4" eb="5">
      <t>ガタ</t>
    </rPh>
    <rPh sb="5" eb="7">
      <t>サンギョウ</t>
    </rPh>
    <phoneticPr fontId="1"/>
  </si>
  <si>
    <t>電気</t>
    <rPh sb="0" eb="2">
      <t>デンキ</t>
    </rPh>
    <phoneticPr fontId="1"/>
  </si>
  <si>
    <t>皮革</t>
    <rPh sb="0" eb="1">
      <t>ヒ</t>
    </rPh>
    <rPh sb="1" eb="2">
      <t>カワ</t>
    </rPh>
    <phoneticPr fontId="1"/>
  </si>
  <si>
    <t>ゴム</t>
    <phoneticPr fontId="1"/>
  </si>
  <si>
    <t>事業
所数</t>
    <rPh sb="0" eb="2">
      <t>ジギョウ</t>
    </rPh>
    <rPh sb="3" eb="4">
      <t>ショ</t>
    </rPh>
    <rPh sb="4" eb="5">
      <t>スウ</t>
    </rPh>
    <phoneticPr fontId="1"/>
  </si>
  <si>
    <t>与総額</t>
  </si>
  <si>
    <t>印刷</t>
    <rPh sb="0" eb="2">
      <t>インサツ</t>
    </rPh>
    <phoneticPr fontId="1"/>
  </si>
  <si>
    <t>情報</t>
    <rPh sb="0" eb="2">
      <t>ジョウホウ</t>
    </rPh>
    <phoneticPr fontId="1"/>
  </si>
  <si>
    <t>電子</t>
    <rPh sb="0" eb="2">
      <t>デンシ</t>
    </rPh>
    <phoneticPr fontId="1"/>
  </si>
  <si>
    <t>09</t>
    <phoneticPr fontId="1"/>
  </si>
  <si>
    <t>生活関連・
その他型産業</t>
    <rPh sb="0" eb="2">
      <t>セイカツ</t>
    </rPh>
    <rPh sb="2" eb="4">
      <t>カンレン</t>
    </rPh>
    <rPh sb="6" eb="9">
      <t>ソノタ</t>
    </rPh>
    <rPh sb="9" eb="10">
      <t>ガタ</t>
    </rPh>
    <rPh sb="10" eb="12">
      <t>サンギョウ</t>
    </rPh>
    <phoneticPr fontId="1"/>
  </si>
  <si>
    <t>パルプ・紙</t>
    <rPh sb="4" eb="5">
      <t>カミ</t>
    </rPh>
    <phoneticPr fontId="1"/>
  </si>
  <si>
    <t>プラスチック</t>
    <phoneticPr fontId="1"/>
  </si>
  <si>
    <t>窯業</t>
    <rPh sb="0" eb="1">
      <t>カマ</t>
    </rPh>
    <rPh sb="1" eb="2">
      <t>ギョウ</t>
    </rPh>
    <phoneticPr fontId="1"/>
  </si>
  <si>
    <t>はん用</t>
    <rPh sb="2" eb="3">
      <t>ヨウ</t>
    </rPh>
    <phoneticPr fontId="1"/>
  </si>
  <si>
    <t>生産用</t>
    <rPh sb="0" eb="3">
      <t>セイサンヨウ</t>
    </rPh>
    <phoneticPr fontId="1"/>
  </si>
  <si>
    <t>業務用</t>
    <rPh sb="0" eb="2">
      <t>ギョウム</t>
    </rPh>
    <rPh sb="2" eb="3">
      <t>ヨウ</t>
    </rPh>
    <phoneticPr fontId="1"/>
  </si>
  <si>
    <t>（単位:事業所・人・万円）</t>
    <phoneticPr fontId="1"/>
  </si>
  <si>
    <t>男</t>
    <rPh sb="0" eb="1">
      <t>オトコ</t>
    </rPh>
    <phoneticPr fontId="1"/>
  </si>
  <si>
    <t>女</t>
    <rPh sb="0" eb="1">
      <t>オンナ</t>
    </rPh>
    <phoneticPr fontId="1"/>
  </si>
  <si>
    <t>-</t>
  </si>
  <si>
    <t>Ｘ</t>
  </si>
  <si>
    <t>資料：県調査統計課「工業統計調査結果報告書」、「岩手県の工業（確報）」、「経済センサス－活動調査産業別集計（製造業）報告書」</t>
    <rPh sb="0" eb="2">
      <t>シリョウ</t>
    </rPh>
    <rPh sb="3" eb="4">
      <t>ケン</t>
    </rPh>
    <rPh sb="4" eb="6">
      <t>チョウサ</t>
    </rPh>
    <rPh sb="6" eb="8">
      <t>トウケイ</t>
    </rPh>
    <rPh sb="8" eb="9">
      <t>カ</t>
    </rPh>
    <rPh sb="10" eb="12">
      <t>コウギョウ</t>
    </rPh>
    <rPh sb="12" eb="14">
      <t>トウケイ</t>
    </rPh>
    <rPh sb="14" eb="16">
      <t>チョウサ</t>
    </rPh>
    <rPh sb="16" eb="18">
      <t>ケッカ</t>
    </rPh>
    <rPh sb="18" eb="21">
      <t>ホウコクショ</t>
    </rPh>
    <rPh sb="24" eb="27">
      <t>イワテケン</t>
    </rPh>
    <rPh sb="28" eb="30">
      <t>コウギョウ</t>
    </rPh>
    <rPh sb="31" eb="33">
      <t>カクホウ</t>
    </rPh>
    <phoneticPr fontId="1"/>
  </si>
  <si>
    <t>（注）「事業所数」及び「従業者数」の項目は翌年6月1日現在、その他は各年12月31日現在の数値である。</t>
    <phoneticPr fontId="1"/>
  </si>
  <si>
    <t>従業者４人以上の事業所に関する統計表</t>
    <phoneticPr fontId="13"/>
  </si>
  <si>
    <t>第1表-1　産業中分類別事業所数、従業者数、現金給与総額、原材料使用額等、製造品出荷額等、付加価値額</t>
    <rPh sb="0" eb="1">
      <t>ダイ</t>
    </rPh>
    <rPh sb="2" eb="3">
      <t>ヒョウ</t>
    </rPh>
    <rPh sb="6" eb="8">
      <t>サンギョウ</t>
    </rPh>
    <rPh sb="8" eb="9">
      <t>チュウ</t>
    </rPh>
    <rPh sb="9" eb="11">
      <t>ブンルイ</t>
    </rPh>
    <rPh sb="11" eb="12">
      <t>ベツ</t>
    </rPh>
    <rPh sb="12" eb="15">
      <t>ジギョウショ</t>
    </rPh>
    <rPh sb="15" eb="16">
      <t>スウ</t>
    </rPh>
    <rPh sb="17" eb="20">
      <t>ジュウギョウシャ</t>
    </rPh>
    <rPh sb="20" eb="21">
      <t>スウ</t>
    </rPh>
    <rPh sb="22" eb="24">
      <t>ゲンキン</t>
    </rPh>
    <rPh sb="24" eb="26">
      <t>キュウヨ</t>
    </rPh>
    <rPh sb="26" eb="28">
      <t>ソウガク</t>
    </rPh>
    <rPh sb="29" eb="32">
      <t>ゲンザイリョウ</t>
    </rPh>
    <rPh sb="32" eb="34">
      <t>シヨウ</t>
    </rPh>
    <rPh sb="34" eb="35">
      <t>ガク</t>
    </rPh>
    <rPh sb="35" eb="36">
      <t>トウ</t>
    </rPh>
    <rPh sb="37" eb="40">
      <t>セイゾウヒン</t>
    </rPh>
    <rPh sb="40" eb="42">
      <t>シュッカ</t>
    </rPh>
    <rPh sb="42" eb="43">
      <t>ガク</t>
    </rPh>
    <rPh sb="43" eb="44">
      <t>トウ</t>
    </rPh>
    <rPh sb="45" eb="47">
      <t>フカ</t>
    </rPh>
    <rPh sb="47" eb="49">
      <t>カチ</t>
    </rPh>
    <rPh sb="49" eb="50">
      <t>ガク</t>
    </rPh>
    <phoneticPr fontId="13"/>
  </si>
  <si>
    <t>（１）　県　計</t>
    <rPh sb="4" eb="5">
      <t>ケン</t>
    </rPh>
    <rPh sb="6" eb="7">
      <t>ケイ</t>
    </rPh>
    <phoneticPr fontId="13"/>
  </si>
  <si>
    <t>区分</t>
    <rPh sb="0" eb="2">
      <t>クブン</t>
    </rPh>
    <phoneticPr fontId="13"/>
  </si>
  <si>
    <t>事業
所数</t>
    <rPh sb="0" eb="2">
      <t>ジギョウ</t>
    </rPh>
    <rPh sb="3" eb="4">
      <t>ショ</t>
    </rPh>
    <rPh sb="4" eb="5">
      <t>スウ</t>
    </rPh>
    <phoneticPr fontId="13"/>
  </si>
  <si>
    <t>従業者数合計
(⑥－⑤－⑦＋⑧）</t>
    <rPh sb="0" eb="3">
      <t>ジュウギョウシャ</t>
    </rPh>
    <rPh sb="3" eb="4">
      <t>スウ</t>
    </rPh>
    <rPh sb="4" eb="6">
      <t>ゴウケイ</t>
    </rPh>
    <phoneticPr fontId="13"/>
  </si>
  <si>
    <t>従業者数</t>
    <rPh sb="0" eb="3">
      <t>ジュウギョウシャ</t>
    </rPh>
    <rPh sb="3" eb="4">
      <t>スウ</t>
    </rPh>
    <phoneticPr fontId="13"/>
  </si>
  <si>
    <t xml:space="preserve">現金給与
総額
</t>
    <rPh sb="0" eb="2">
      <t>ゲンキン</t>
    </rPh>
    <rPh sb="2" eb="4">
      <t>キュウヨ</t>
    </rPh>
    <rPh sb="5" eb="7">
      <t>ソウガク</t>
    </rPh>
    <phoneticPr fontId="13"/>
  </si>
  <si>
    <t xml:space="preserve">原材料
使用額等
</t>
    <rPh sb="0" eb="3">
      <t>ゲンザイリョウ</t>
    </rPh>
    <rPh sb="4" eb="6">
      <t>シヨウ</t>
    </rPh>
    <rPh sb="6" eb="8">
      <t>ガクトウ</t>
    </rPh>
    <phoneticPr fontId="13"/>
  </si>
  <si>
    <t>製造品出荷額等</t>
  </si>
  <si>
    <t>付加価値額
（従業者29人以下は粗付加価値額）</t>
    <rPh sb="0" eb="2">
      <t>フカ</t>
    </rPh>
    <rPh sb="2" eb="4">
      <t>カチ</t>
    </rPh>
    <rPh sb="4" eb="5">
      <t>ガク</t>
    </rPh>
    <rPh sb="7" eb="9">
      <t>ジュウギョウ</t>
    </rPh>
    <rPh sb="9" eb="10">
      <t>シャ</t>
    </rPh>
    <rPh sb="12" eb="13">
      <t>ニン</t>
    </rPh>
    <rPh sb="13" eb="15">
      <t>イカ</t>
    </rPh>
    <rPh sb="16" eb="17">
      <t>ソ</t>
    </rPh>
    <rPh sb="17" eb="19">
      <t>フカ</t>
    </rPh>
    <rPh sb="19" eb="21">
      <t>カチ</t>
    </rPh>
    <rPh sb="21" eb="22">
      <t>ガク</t>
    </rPh>
    <phoneticPr fontId="13"/>
  </si>
  <si>
    <t>①個人業主及び無給家族従業者</t>
    <rPh sb="4" eb="5">
      <t>ヌシ</t>
    </rPh>
    <rPh sb="5" eb="6">
      <t>オヨ</t>
    </rPh>
    <rPh sb="7" eb="9">
      <t>ムキュウ</t>
    </rPh>
    <rPh sb="9" eb="11">
      <t>カゾク</t>
    </rPh>
    <rPh sb="11" eb="14">
      <t>ジュウギョウシャ</t>
    </rPh>
    <phoneticPr fontId="13"/>
  </si>
  <si>
    <t>②有給役員
（無給役員を除く）</t>
    <rPh sb="1" eb="3">
      <t>ユウキュウ</t>
    </rPh>
    <rPh sb="3" eb="5">
      <t>ヤクイン</t>
    </rPh>
    <rPh sb="7" eb="9">
      <t>ムキュウ</t>
    </rPh>
    <rPh sb="9" eb="11">
      <t>ヤクイン</t>
    </rPh>
    <rPh sb="12" eb="13">
      <t>ノゾ</t>
    </rPh>
    <phoneticPr fontId="13"/>
  </si>
  <si>
    <t>常用雇用者</t>
    <rPh sb="2" eb="4">
      <t>コヨウ</t>
    </rPh>
    <phoneticPr fontId="13"/>
  </si>
  <si>
    <t>⑤臨時雇用者</t>
    <phoneticPr fontId="13"/>
  </si>
  <si>
    <t>⑥合計
（①～⑤の計）</t>
    <phoneticPr fontId="13"/>
  </si>
  <si>
    <t>⑧出向・派遣受入者</t>
    <phoneticPr fontId="13"/>
  </si>
  <si>
    <t>合計</t>
    <rPh sb="0" eb="2">
      <t>ゴウケイ</t>
    </rPh>
    <phoneticPr fontId="13"/>
  </si>
  <si>
    <t>製造品
出荷額</t>
    <rPh sb="0" eb="3">
      <t>セイゾウヒン</t>
    </rPh>
    <rPh sb="4" eb="6">
      <t>シュッカ</t>
    </rPh>
    <rPh sb="6" eb="7">
      <t>ガク</t>
    </rPh>
    <phoneticPr fontId="13"/>
  </si>
  <si>
    <t>加工賃
収入額</t>
    <rPh sb="0" eb="3">
      <t>カコウチン</t>
    </rPh>
    <rPh sb="4" eb="6">
      <t>シュウニュウ</t>
    </rPh>
    <rPh sb="6" eb="7">
      <t>ガク</t>
    </rPh>
    <phoneticPr fontId="13"/>
  </si>
  <si>
    <t>くず廃物の出荷額</t>
    <rPh sb="2" eb="4">
      <t>ハイブツ</t>
    </rPh>
    <rPh sb="5" eb="7">
      <t>シュッカ</t>
    </rPh>
    <rPh sb="7" eb="8">
      <t>ガク</t>
    </rPh>
    <phoneticPr fontId="13"/>
  </si>
  <si>
    <t>その他
収入額</t>
    <rPh sb="2" eb="3">
      <t>タ</t>
    </rPh>
    <rPh sb="4" eb="6">
      <t>シュウニュウ</t>
    </rPh>
    <rPh sb="6" eb="7">
      <t>ガク</t>
    </rPh>
    <phoneticPr fontId="13"/>
  </si>
  <si>
    <t>③正社員・正職員</t>
    <rPh sb="5" eb="6">
      <t>セイ</t>
    </rPh>
    <rPh sb="6" eb="8">
      <t>ショクイン</t>
    </rPh>
    <phoneticPr fontId="13"/>
  </si>
  <si>
    <t>④パート・アルバイトなど</t>
    <phoneticPr fontId="13"/>
  </si>
  <si>
    <t>⑦送出者</t>
    <rPh sb="1" eb="3">
      <t>ソウシュツ</t>
    </rPh>
    <rPh sb="3" eb="4">
      <t>シャ</t>
    </rPh>
    <phoneticPr fontId="13"/>
  </si>
  <si>
    <t>男</t>
    <rPh sb="0" eb="1">
      <t>オトコ</t>
    </rPh>
    <phoneticPr fontId="13"/>
  </si>
  <si>
    <t>女</t>
    <rPh sb="0" eb="1">
      <t>オンナ</t>
    </rPh>
    <phoneticPr fontId="13"/>
  </si>
  <si>
    <t>（人）</t>
    <rPh sb="1" eb="2">
      <t>ニン</t>
    </rPh>
    <phoneticPr fontId="13"/>
  </si>
  <si>
    <t>（万円）</t>
    <rPh sb="1" eb="3">
      <t>マンエン</t>
    </rPh>
    <phoneticPr fontId="13"/>
  </si>
  <si>
    <t>県　　計</t>
    <rPh sb="0" eb="1">
      <t>ケン</t>
    </rPh>
    <rPh sb="3" eb="4">
      <t>ケイ</t>
    </rPh>
    <phoneticPr fontId="13"/>
  </si>
  <si>
    <t>09</t>
    <phoneticPr fontId="13"/>
  </si>
  <si>
    <t>食料品</t>
    <rPh sb="0" eb="3">
      <t>ショクリョウヒン</t>
    </rPh>
    <phoneticPr fontId="13"/>
  </si>
  <si>
    <t>飲料・飼料</t>
    <rPh sb="0" eb="2">
      <t>インリョウ</t>
    </rPh>
    <rPh sb="3" eb="5">
      <t>シリョウ</t>
    </rPh>
    <phoneticPr fontId="13"/>
  </si>
  <si>
    <t>繊維</t>
    <rPh sb="0" eb="2">
      <t>センイ</t>
    </rPh>
    <phoneticPr fontId="13"/>
  </si>
  <si>
    <t>木材</t>
    <rPh sb="0" eb="2">
      <t>モクザイ</t>
    </rPh>
    <phoneticPr fontId="13"/>
  </si>
  <si>
    <t>家具</t>
    <rPh sb="0" eb="2">
      <t>カグ</t>
    </rPh>
    <phoneticPr fontId="13"/>
  </si>
  <si>
    <t>パルプ・紙</t>
    <rPh sb="4" eb="5">
      <t>カミ</t>
    </rPh>
    <phoneticPr fontId="13"/>
  </si>
  <si>
    <t>印刷</t>
    <rPh sb="0" eb="2">
      <t>インサツ</t>
    </rPh>
    <phoneticPr fontId="13"/>
  </si>
  <si>
    <t>化学</t>
    <rPh sb="0" eb="2">
      <t>カガク</t>
    </rPh>
    <phoneticPr fontId="13"/>
  </si>
  <si>
    <t>石油</t>
    <rPh sb="0" eb="2">
      <t>セキユ</t>
    </rPh>
    <phoneticPr fontId="13"/>
  </si>
  <si>
    <t>プラスチック</t>
    <phoneticPr fontId="13"/>
  </si>
  <si>
    <t>ゴム</t>
    <phoneticPr fontId="13"/>
  </si>
  <si>
    <t>皮革</t>
    <rPh sb="0" eb="2">
      <t>ヒカク</t>
    </rPh>
    <phoneticPr fontId="13"/>
  </si>
  <si>
    <t>窯業</t>
    <rPh sb="0" eb="2">
      <t>ヨウギョウ</t>
    </rPh>
    <phoneticPr fontId="13"/>
  </si>
  <si>
    <t>鉄鋼</t>
    <rPh sb="0" eb="2">
      <t>テッコウ</t>
    </rPh>
    <phoneticPr fontId="13"/>
  </si>
  <si>
    <t>非鉄</t>
    <rPh sb="0" eb="2">
      <t>ヒテツ</t>
    </rPh>
    <phoneticPr fontId="13"/>
  </si>
  <si>
    <t>金属</t>
    <rPh sb="0" eb="2">
      <t>キンゾク</t>
    </rPh>
    <phoneticPr fontId="13"/>
  </si>
  <si>
    <t>はん用</t>
    <rPh sb="2" eb="3">
      <t>ヨウ</t>
    </rPh>
    <phoneticPr fontId="13"/>
  </si>
  <si>
    <t>生産用</t>
    <rPh sb="0" eb="3">
      <t>セイサンヨウ</t>
    </rPh>
    <phoneticPr fontId="13"/>
  </si>
  <si>
    <t>業務用</t>
    <rPh sb="0" eb="3">
      <t>ギョウムヨウ</t>
    </rPh>
    <phoneticPr fontId="13"/>
  </si>
  <si>
    <t>電子</t>
    <rPh sb="0" eb="2">
      <t>デンシ</t>
    </rPh>
    <phoneticPr fontId="13"/>
  </si>
  <si>
    <t>電気</t>
    <rPh sb="0" eb="2">
      <t>デンキ</t>
    </rPh>
    <phoneticPr fontId="13"/>
  </si>
  <si>
    <t>情報</t>
    <rPh sb="0" eb="2">
      <t>ジョウホウ</t>
    </rPh>
    <phoneticPr fontId="13"/>
  </si>
  <si>
    <t>輸送</t>
    <rPh sb="0" eb="2">
      <t>ユソウ</t>
    </rPh>
    <phoneticPr fontId="13"/>
  </si>
  <si>
    <t>その他</t>
    <rPh sb="2" eb="3">
      <t>タ</t>
    </rPh>
    <phoneticPr fontId="13"/>
  </si>
  <si>
    <t>従業者数</t>
  </si>
  <si>
    <t xml:space="preserve">現金給与
総額
</t>
  </si>
  <si>
    <t xml:space="preserve">原材料
使用額等
</t>
  </si>
  <si>
    <t>①個人業主及び無給家族従業者</t>
  </si>
  <si>
    <t>②有給役員
（無給役員を除く）</t>
  </si>
  <si>
    <t>常用雇用者</t>
  </si>
  <si>
    <t>⑤臨時雇用者</t>
  </si>
  <si>
    <t>⑥合計
（①～⑤の計）</t>
  </si>
  <si>
    <t>⑧出向・派遣受入者</t>
  </si>
  <si>
    <t>合計</t>
  </si>
  <si>
    <t>製造品
出荷額</t>
  </si>
  <si>
    <t>加工賃
収入額</t>
  </si>
  <si>
    <t>くず廃物の出荷額</t>
  </si>
  <si>
    <t>その他
収入額</t>
  </si>
  <si>
    <t>③正社員・正職員</t>
  </si>
  <si>
    <t>④パート・アルバイトなど</t>
  </si>
  <si>
    <t>⑦送出者</t>
  </si>
  <si>
    <t>男</t>
  </si>
  <si>
    <t>女</t>
  </si>
  <si>
    <t>（人）</t>
  </si>
  <si>
    <t>（万円）</t>
  </si>
  <si>
    <t>従　業　者　数　（人）</t>
  </si>
  <si>
    <t>製　　造　　品　　出　　荷　　額　　等　　（万円）</t>
  </si>
  <si>
    <t>粗付加価値額</t>
  </si>
  <si>
    <t>個人事業主
及び
家族従業者</t>
  </si>
  <si>
    <t>常用労働者</t>
  </si>
  <si>
    <t>計</t>
  </si>
  <si>
    <t>現金給</t>
  </si>
  <si>
    <t>原 材 料</t>
  </si>
  <si>
    <t>製造品出荷額</t>
  </si>
  <si>
    <t>くず・廃物</t>
  </si>
  <si>
    <t>合　　　計</t>
  </si>
  <si>
    <t>雇用者</t>
  </si>
  <si>
    <t>出向派遣
受入者</t>
  </si>
  <si>
    <t>使用額等</t>
  </si>
  <si>
    <t>正社員等</t>
  </si>
  <si>
    <t>パート等</t>
  </si>
  <si>
    <t xml:space="preserve">（万円）  </t>
  </si>
  <si>
    <t>令和元年</t>
    <rPh sb="0" eb="2">
      <t>レイワ</t>
    </rPh>
    <rPh sb="2" eb="4">
      <t>ガンネン</t>
    </rPh>
    <phoneticPr fontId="1"/>
  </si>
  <si>
    <t>個人業主及び無給家族従業者</t>
    <phoneticPr fontId="1"/>
  </si>
  <si>
    <t>正社員・正職員</t>
    <rPh sb="0" eb="3">
      <t>セイシャイン</t>
    </rPh>
    <rPh sb="4" eb="7">
      <t>セイショクイン</t>
    </rPh>
    <phoneticPr fontId="1"/>
  </si>
  <si>
    <t>パート・アルバイトなど</t>
    <phoneticPr fontId="1"/>
  </si>
  <si>
    <t>出向・派遣受入者</t>
    <rPh sb="0" eb="2">
      <t>シュッコウ</t>
    </rPh>
    <rPh sb="3" eb="5">
      <t>ハケン</t>
    </rPh>
    <rPh sb="5" eb="7">
      <t>ウケイレ</t>
    </rPh>
    <rPh sb="7" eb="8">
      <t>シャ</t>
    </rPh>
    <phoneticPr fontId="1"/>
  </si>
  <si>
    <r>
      <t xml:space="preserve"> 付加価値額
</t>
    </r>
    <r>
      <rPr>
        <sz val="8"/>
        <rFont val="ＭＳ 明朝"/>
        <family val="1"/>
        <charset val="128"/>
      </rPr>
      <t>（従業者29人以下は粗付加価値額）</t>
    </r>
    <phoneticPr fontId="1"/>
  </si>
  <si>
    <t>製造品出荷額等</t>
    <rPh sb="2" eb="3">
      <t>ヒン</t>
    </rPh>
    <rPh sb="5" eb="6">
      <t>ガク</t>
    </rPh>
    <rPh sb="6" eb="7">
      <t>トウ</t>
    </rPh>
    <phoneticPr fontId="1"/>
  </si>
  <si>
    <t>従業者数</t>
    <rPh sb="0" eb="1">
      <t>ジュウ</t>
    </rPh>
    <rPh sb="1" eb="4">
      <t>ギョウシャスウ</t>
    </rPh>
    <rPh sb="3" eb="4">
      <t>スウ</t>
    </rPh>
    <phoneticPr fontId="1"/>
  </si>
  <si>
    <t>R02公開（R元時点）</t>
    <rPh sb="3" eb="5">
      <t>コウカイ</t>
    </rPh>
    <rPh sb="7" eb="8">
      <t>ガン</t>
    </rPh>
    <rPh sb="8" eb="10">
      <t>ジテン</t>
    </rPh>
    <phoneticPr fontId="12"/>
  </si>
  <si>
    <t>計</t>
    <rPh sb="0" eb="1">
      <t>ケイ</t>
    </rPh>
    <phoneticPr fontId="12"/>
  </si>
  <si>
    <t>平成28年</t>
  </si>
  <si>
    <t>平成29年</t>
  </si>
  <si>
    <t>平成30年</t>
  </si>
  <si>
    <t>令和元年</t>
  </si>
  <si>
    <t>従 業 者
合　　計
（Ａ－Ｂ）</t>
    <rPh sb="0" eb="1">
      <t>ジュウ</t>
    </rPh>
    <rPh sb="2" eb="3">
      <t>ギョウ</t>
    </rPh>
    <rPh sb="4" eb="5">
      <t>シャ</t>
    </rPh>
    <rPh sb="5" eb="6">
      <t>ゴウ</t>
    </rPh>
    <rPh sb="8" eb="9">
      <t>ケイ</t>
    </rPh>
    <phoneticPr fontId="1"/>
  </si>
  <si>
    <t xml:space="preserve">常　　　用　　　労　　　働　　　者　　　（Ａ）　　 </t>
    <rPh sb="0" eb="1">
      <t>ツネ</t>
    </rPh>
    <rPh sb="4" eb="5">
      <t>ヨウ</t>
    </rPh>
    <rPh sb="8" eb="9">
      <t>ロウ</t>
    </rPh>
    <rPh sb="12" eb="13">
      <t>ドウ</t>
    </rPh>
    <rPh sb="16" eb="17">
      <t>モノ</t>
    </rPh>
    <phoneticPr fontId="1"/>
  </si>
  <si>
    <t>臨時雇用者（有期雇用者（１か月未満、日々雇用））</t>
    <rPh sb="0" eb="1">
      <t>リンジ</t>
    </rPh>
    <rPh sb="1" eb="4">
      <t>コヨウシャ</t>
    </rPh>
    <rPh sb="5" eb="7">
      <t>ユウキ</t>
    </rPh>
    <rPh sb="7" eb="10">
      <t>コヨウシャ</t>
    </rPh>
    <rPh sb="17" eb="19">
      <t>ヒビ</t>
    </rPh>
    <rPh sb="19" eb="21">
      <t>コヨウ</t>
    </rPh>
    <phoneticPr fontId="1"/>
  </si>
  <si>
    <t>別経営の事業所へ出向または派遣している人（送出者）（Ｂ）</t>
    <rPh sb="0" eb="1">
      <t>ケイエイ</t>
    </rPh>
    <rPh sb="2" eb="5">
      <t>ジギョウショ</t>
    </rPh>
    <rPh sb="6" eb="8">
      <t>シュッコウ</t>
    </rPh>
    <rPh sb="11" eb="13">
      <t>ハケン</t>
    </rPh>
    <rPh sb="17" eb="18">
      <t>ヒト</t>
    </rPh>
    <rPh sb="19" eb="21">
      <t>ソウシュツ</t>
    </rPh>
    <rPh sb="21" eb="22">
      <t>シャ</t>
    </rPh>
    <phoneticPr fontId="1"/>
  </si>
  <si>
    <t>事業に従事する者の人件費及び派遣受入者に係る人材派遣会社への支払額</t>
    <phoneticPr fontId="12"/>
  </si>
  <si>
    <t>原材料、燃料、電力の使用額等</t>
    <rPh sb="0" eb="1">
      <t>ハラ</t>
    </rPh>
    <rPh sb="1" eb="2">
      <t>ザイ</t>
    </rPh>
    <rPh sb="2" eb="3">
      <t>リョウ</t>
    </rPh>
    <rPh sb="4" eb="6">
      <t>ネンリョウ</t>
    </rPh>
    <rPh sb="7" eb="9">
      <t>デンリョク</t>
    </rPh>
    <rPh sb="10" eb="12">
      <t>シヨウ</t>
    </rPh>
    <rPh sb="12" eb="13">
      <t>ガク</t>
    </rPh>
    <rPh sb="13" eb="14">
      <t>トウ</t>
    </rPh>
    <phoneticPr fontId="1"/>
  </si>
  <si>
    <t>製　造　品　出　荷　額　等</t>
    <rPh sb="0" eb="1">
      <t>セイ</t>
    </rPh>
    <rPh sb="2" eb="3">
      <t>ヅクリ</t>
    </rPh>
    <rPh sb="4" eb="5">
      <t>ヒン</t>
    </rPh>
    <rPh sb="6" eb="7">
      <t>デ</t>
    </rPh>
    <rPh sb="8" eb="9">
      <t>ニ</t>
    </rPh>
    <rPh sb="10" eb="11">
      <t>ガク</t>
    </rPh>
    <rPh sb="12" eb="13">
      <t>ナド</t>
    </rPh>
    <phoneticPr fontId="1"/>
  </si>
  <si>
    <t>有給役員</t>
    <rPh sb="0" eb="2">
      <t>ユウキュウ</t>
    </rPh>
    <rPh sb="2" eb="4">
      <t>ヤクイン</t>
    </rPh>
    <phoneticPr fontId="1"/>
  </si>
  <si>
    <t>常　　用　　雇　　用　　者</t>
    <rPh sb="0" eb="1">
      <t>ツネ</t>
    </rPh>
    <rPh sb="3" eb="4">
      <t>ヨウ</t>
    </rPh>
    <rPh sb="6" eb="7">
      <t>ヤトイ</t>
    </rPh>
    <rPh sb="9" eb="10">
      <t>ヨウ</t>
    </rPh>
    <rPh sb="12" eb="13">
      <t>モノ</t>
    </rPh>
    <phoneticPr fontId="1"/>
  </si>
  <si>
    <t>出向・派遣
受入者</t>
    <phoneticPr fontId="1"/>
  </si>
  <si>
    <t>合 計</t>
    <rPh sb="0" eb="1">
      <t>ゴウ</t>
    </rPh>
    <rPh sb="2" eb="3">
      <t>ケイ</t>
    </rPh>
    <phoneticPr fontId="1"/>
  </si>
  <si>
    <t>製造品
出荷額</t>
    <rPh sb="0" eb="3">
      <t>セイゾウヒン</t>
    </rPh>
    <rPh sb="4" eb="7">
      <t>シュッカガク</t>
    </rPh>
    <phoneticPr fontId="1"/>
  </si>
  <si>
    <t>加工賃
収入額</t>
    <rPh sb="0" eb="3">
      <t>カコウチン</t>
    </rPh>
    <rPh sb="4" eb="7">
      <t>シュウニュウガク</t>
    </rPh>
    <phoneticPr fontId="1"/>
  </si>
  <si>
    <t>くず廃物の
出  荷  額</t>
    <rPh sb="2" eb="3">
      <t>ハイ</t>
    </rPh>
    <rPh sb="3" eb="4">
      <t>ブツ</t>
    </rPh>
    <rPh sb="6" eb="7">
      <t>デ</t>
    </rPh>
    <rPh sb="9" eb="10">
      <t>ニ</t>
    </rPh>
    <rPh sb="12" eb="13">
      <t>ガク</t>
    </rPh>
    <phoneticPr fontId="1"/>
  </si>
  <si>
    <t>その他
収入額</t>
    <rPh sb="1" eb="2">
      <t>タ</t>
    </rPh>
    <rPh sb="3" eb="6">
      <t>シュウニュウガク</t>
    </rPh>
    <phoneticPr fontId="1"/>
  </si>
  <si>
    <t>無期雇用者</t>
    <rPh sb="0" eb="2">
      <t>ムキ</t>
    </rPh>
    <rPh sb="2" eb="5">
      <t>コヨウシャ</t>
    </rPh>
    <phoneticPr fontId="12"/>
  </si>
  <si>
    <t>有期雇用者
（１か月以上）</t>
    <rPh sb="0" eb="2">
      <t>ユウキ</t>
    </rPh>
    <rPh sb="2" eb="5">
      <t>コヨウシャ</t>
    </rPh>
    <phoneticPr fontId="12"/>
  </si>
  <si>
    <t>男</t>
    <rPh sb="0" eb="1">
      <t>オトコ</t>
    </rPh>
    <phoneticPr fontId="12"/>
  </si>
  <si>
    <t>女</t>
    <rPh sb="0" eb="1">
      <t>オンナ</t>
    </rPh>
    <phoneticPr fontId="12"/>
  </si>
  <si>
    <t>（人）</t>
    <rPh sb="1" eb="2">
      <t>ニン</t>
    </rPh>
    <phoneticPr fontId="12"/>
  </si>
  <si>
    <t>（万円）</t>
    <phoneticPr fontId="12"/>
  </si>
  <si>
    <t>岩手県の工業
2020</t>
    <rPh sb="0" eb="2">
      <t>イワテ</t>
    </rPh>
    <rPh sb="2" eb="3">
      <t>ケン</t>
    </rPh>
    <rPh sb="4" eb="6">
      <t>コウギョウ</t>
    </rPh>
    <phoneticPr fontId="12"/>
  </si>
  <si>
    <t>岩手県の工業
2021</t>
    <rPh sb="0" eb="3">
      <t>イワテケン</t>
    </rPh>
    <rPh sb="4" eb="6">
      <t>コウギョウ</t>
    </rPh>
    <phoneticPr fontId="12"/>
  </si>
  <si>
    <t>年鑑
掲載項目</t>
    <rPh sb="0" eb="2">
      <t>ネンカン</t>
    </rPh>
    <rPh sb="3" eb="5">
      <t>ケイサイ</t>
    </rPh>
    <rPh sb="5" eb="7">
      <t>コウモク</t>
    </rPh>
    <phoneticPr fontId="12"/>
  </si>
  <si>
    <t>９－３　産業別、事業所数・従業者数・現金給与総額・原材料使用額等・製造品出荷額等・粗付加価値額（従業者４人以上）</t>
    <rPh sb="4" eb="6">
      <t>サンギョウ</t>
    </rPh>
    <rPh sb="6" eb="7">
      <t>ベツ</t>
    </rPh>
    <rPh sb="8" eb="11">
      <t>ジギョウショ</t>
    </rPh>
    <rPh sb="11" eb="12">
      <t>スウ</t>
    </rPh>
    <rPh sb="13" eb="16">
      <t>ジュウギョウシャ</t>
    </rPh>
    <rPh sb="16" eb="17">
      <t>スウ</t>
    </rPh>
    <rPh sb="18" eb="20">
      <t>ゲンキン</t>
    </rPh>
    <rPh sb="20" eb="22">
      <t>キュウヨ</t>
    </rPh>
    <rPh sb="22" eb="24">
      <t>ソウガク</t>
    </rPh>
    <phoneticPr fontId="1"/>
  </si>
  <si>
    <t>９－３　産業中分類別事業所数、従業者数、事業に従事する者の人件費及び派遣受入者に係る人材派遣会社への支払額、
原材料、燃料、電力の使用額等、製造品出荷額等、付加価値額（従業者４人以上）</t>
    <rPh sb="4" eb="6">
      <t>サンギョウ</t>
    </rPh>
    <rPh sb="6" eb="9">
      <t>チュウブンルイ</t>
    </rPh>
    <rPh sb="9" eb="10">
      <t>ベツ</t>
    </rPh>
    <rPh sb="10" eb="13">
      <t>ジギョウショ</t>
    </rPh>
    <rPh sb="13" eb="14">
      <t>スウ</t>
    </rPh>
    <rPh sb="15" eb="16">
      <t>ジュウ</t>
    </rPh>
    <rPh sb="16" eb="19">
      <t>ギョウシャスウ</t>
    </rPh>
    <rPh sb="20" eb="22">
      <t>ジギョウ</t>
    </rPh>
    <rPh sb="23" eb="25">
      <t>ジュウジ</t>
    </rPh>
    <rPh sb="27" eb="28">
      <t>モノ</t>
    </rPh>
    <rPh sb="29" eb="32">
      <t>ジンケンヒ</t>
    </rPh>
    <rPh sb="32" eb="33">
      <t>オヨ</t>
    </rPh>
    <rPh sb="34" eb="36">
      <t>ハケン</t>
    </rPh>
    <rPh sb="36" eb="38">
      <t>ウケイレ</t>
    </rPh>
    <rPh sb="38" eb="39">
      <t>シャ</t>
    </rPh>
    <rPh sb="40" eb="41">
      <t>カカ</t>
    </rPh>
    <rPh sb="42" eb="44">
      <t>ジンザイ</t>
    </rPh>
    <rPh sb="44" eb="46">
      <t>ハケン</t>
    </rPh>
    <rPh sb="46" eb="48">
      <t>ガイシャ</t>
    </rPh>
    <rPh sb="50" eb="52">
      <t>シハライ</t>
    </rPh>
    <rPh sb="52" eb="53">
      <t>ガク</t>
    </rPh>
    <rPh sb="55" eb="58">
      <t>ゲンザイリョウ</t>
    </rPh>
    <rPh sb="59" eb="61">
      <t>ネンリョウ</t>
    </rPh>
    <rPh sb="62" eb="64">
      <t>デンリョク</t>
    </rPh>
    <rPh sb="65" eb="67">
      <t>シヨウ</t>
    </rPh>
    <rPh sb="67" eb="69">
      <t>ガクナド</t>
    </rPh>
    <rPh sb="70" eb="73">
      <t>セイゾウヒン</t>
    </rPh>
    <rPh sb="73" eb="75">
      <t>シュッカ</t>
    </rPh>
    <rPh sb="75" eb="77">
      <t>ガクナド</t>
    </rPh>
    <rPh sb="78" eb="80">
      <t>フカ</t>
    </rPh>
    <rPh sb="80" eb="82">
      <t>カチ</t>
    </rPh>
    <rPh sb="82" eb="83">
      <t>ガク</t>
    </rPh>
    <phoneticPr fontId="1"/>
  </si>
  <si>
    <t>(注2)　令和３年活動調査においては、個人経営を含まない集計結果であることから、単年度掲載としたもの。</t>
    <rPh sb="40" eb="43">
      <t>タンネンド</t>
    </rPh>
    <rPh sb="43" eb="45">
      <t>ケイサイ</t>
    </rPh>
    <phoneticPr fontId="12"/>
  </si>
  <si>
    <t>資料：県調査統計課「令和３年（2021年）岩手県の工業　令和３年経済センサス-活動調査の製造業に関する集計」</t>
    <rPh sb="10" eb="12">
      <t>レイワ</t>
    </rPh>
    <rPh sb="13" eb="14">
      <t>ネン</t>
    </rPh>
    <rPh sb="19" eb="20">
      <t>ネン</t>
    </rPh>
    <phoneticPr fontId="12"/>
  </si>
  <si>
    <t>(注1)　事業所数、従業者数の経理外項目については令和３（2021）年６月１日現在、製造品出荷額等、付加価値額などの経理項目については令和２（2020）年１月～令和２（2020）年12月の実績により調査している。</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</si>
</sst>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 ###\ ##0"/>
    <numFmt numFmtId="178" formatCode="_ * ###\ ###\ ##0;_ * \-#,##0_ ;_ * &quot;-&quot;;_ @_ "/>
    <numFmt numFmtId="179" formatCode="#,##0;&quot;▲ &quot;#,##0"/>
    <numFmt numFmtId="180" formatCode="0_ "/>
    <numFmt numFmtId="181" formatCode="#,##0_ "/>
  </numFmts>
  <fonts count="21" x14ac:knownFonts="1">
    <font>
      <sz val="9"/>
      <name val="ＭＳ Ｐ明朝"/>
      <family val="1"/>
      <charset val="128"/>
    </font>
    <font>
      <sz val="6"/>
      <name val="ＭＳ Ｐゴシック"/>
      <family val="3"/>
      <charset val="128"/>
    </font>
    <font>
      <sz val="10"/>
      <color indexed="8"/>
      <name val="ＭＳ 明朝"/>
      <family val="1"/>
      <charset val="128"/>
    </font>
    <font>
      <b/>
      <sz val="14"/>
      <color indexed="8"/>
      <name val="ＭＳ 明朝"/>
      <family val="1"/>
      <charset val="128"/>
    </font>
    <font>
      <sz val="9"/>
      <color indexed="8"/>
      <name val="ＭＳ 明朝"/>
      <family val="1"/>
      <charset val="128"/>
    </font>
    <font>
      <sz val="9"/>
      <name val="ＭＳ 明朝"/>
      <family val="1"/>
      <charset val="128"/>
    </font>
    <font>
      <b/>
      <sz val="9"/>
      <name val="ＭＳ 明朝"/>
      <family val="1"/>
      <charset val="128"/>
    </font>
    <font>
      <b/>
      <sz val="8"/>
      <name val="ＭＳ 明朝"/>
      <family val="1"/>
      <charset val="128"/>
    </font>
    <font>
      <sz val="10"/>
      <name val="ＭＳ Ｐ明朝"/>
      <family val="1"/>
      <charset val="128"/>
    </font>
    <font>
      <sz val="11"/>
      <color theme="1"/>
      <name val="ＭＳ Ｐゴシック"/>
      <family val="3"/>
      <charset val="128"/>
      <scheme val="minor"/>
    </font>
    <font>
      <b/>
      <sz val="9"/>
      <color theme="1"/>
      <name val="ＭＳ 明朝"/>
      <family val="1"/>
      <charset val="128"/>
    </font>
    <font>
      <sz val="11"/>
      <color theme="1"/>
      <name val="ＭＳ Ｐゴシック"/>
      <family val="2"/>
      <charset val="128"/>
      <scheme val="minor"/>
    </font>
    <font>
      <sz val="6"/>
      <name val="ＭＳ Ｐ明朝"/>
      <family val="1"/>
      <charset val="128"/>
    </font>
    <font>
      <sz val="6"/>
      <name val="ＭＳ Ｐゴシック"/>
      <family val="2"/>
      <charset val="128"/>
      <scheme val="minor"/>
    </font>
    <font>
      <sz val="11"/>
      <name val="ＭＳ Ｐゴシック"/>
      <family val="2"/>
      <charset val="128"/>
      <scheme val="minor"/>
    </font>
    <font>
      <sz val="10"/>
      <name val="ＭＳ Ｐゴシック"/>
      <family val="3"/>
      <charset val="128"/>
    </font>
    <font>
      <sz val="8"/>
      <name val="ＭＳ 明朝"/>
      <family val="1"/>
      <charset val="128"/>
    </font>
    <font>
      <b/>
      <sz val="10"/>
      <name val="ＭＳ Ｐ明朝"/>
      <family val="1"/>
      <charset val="128"/>
    </font>
    <font>
      <sz val="10"/>
      <name val="ＭＳ 明朝"/>
      <family val="1"/>
      <charset val="128"/>
    </font>
    <font>
      <sz val="1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FFF00"/>
        <bgColor indexed="64"/>
      </patternFill>
    </fill>
    <fill>
      <patternFill patternType="solid">
        <fgColor rgb="FFFFCCCC"/>
        <bgColor indexed="64"/>
      </patternFill>
    </fill>
    <fill>
      <patternFill patternType="solid">
        <fgColor rgb="FFFFFF99"/>
        <bgColor indexed="64"/>
      </patternFill>
    </fill>
    <fill>
      <patternFill patternType="solid">
        <fgColor rgb="FFFFC000"/>
        <bgColor indexed="64"/>
      </patternFill>
    </fill>
  </fills>
  <borders count="32">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dotted">
        <color indexed="64"/>
      </bottom>
      <diagonal/>
    </border>
    <border>
      <left style="thin">
        <color indexed="64"/>
      </left>
      <right/>
      <top/>
      <bottom style="dotted">
        <color indexed="64"/>
      </bottom>
      <diagonal/>
    </border>
  </borders>
  <cellStyleXfs count="5">
    <xf numFmtId="176" fontId="0" fillId="0" borderId="0" applyNumberFormat="0"/>
    <xf numFmtId="0" fontId="9"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cellStyleXfs>
  <cellXfs count="260">
    <xf numFmtId="176" fontId="0" fillId="0" borderId="0" xfId="0"/>
    <xf numFmtId="177" fontId="2" fillId="0" borderId="0" xfId="0" applyNumberFormat="1" applyFont="1" applyFill="1" applyBorder="1" applyAlignment="1">
      <alignment vertical="center"/>
    </xf>
    <xf numFmtId="177" fontId="2" fillId="0" borderId="0" xfId="0" applyNumberFormat="1" applyFont="1" applyFill="1" applyAlignment="1">
      <alignment vertical="center"/>
    </xf>
    <xf numFmtId="177" fontId="2" fillId="0" borderId="0" xfId="0" applyNumberFormat="1" applyFont="1" applyFill="1" applyAlignment="1">
      <alignment horizontal="right" vertical="center"/>
    </xf>
    <xf numFmtId="177" fontId="3" fillId="0" borderId="0" xfId="0" applyNumberFormat="1" applyFont="1" applyFill="1" applyAlignment="1">
      <alignment horizontal="center" vertical="center"/>
    </xf>
    <xf numFmtId="177" fontId="3" fillId="0" borderId="0" xfId="0" applyNumberFormat="1" applyFont="1" applyFill="1" applyAlignment="1">
      <alignment horizontal="right" vertical="center"/>
    </xf>
    <xf numFmtId="177" fontId="3" fillId="0" borderId="0" xfId="0" applyNumberFormat="1" applyFont="1" applyFill="1" applyAlignment="1">
      <alignment horizontal="left" vertical="center"/>
    </xf>
    <xf numFmtId="177" fontId="4" fillId="0" borderId="0" xfId="0" applyNumberFormat="1" applyFont="1" applyFill="1" applyAlignment="1">
      <alignment vertical="center"/>
    </xf>
    <xf numFmtId="0" fontId="5" fillId="0" borderId="0" xfId="0" applyNumberFormat="1" applyFont="1" applyFill="1"/>
    <xf numFmtId="0" fontId="5" fillId="0" borderId="1" xfId="0" applyNumberFormat="1" applyFont="1" applyFill="1" applyBorder="1"/>
    <xf numFmtId="0" fontId="5" fillId="0" borderId="0" xfId="0" applyNumberFormat="1" applyFont="1" applyFill="1" applyAlignment="1">
      <alignment horizontal="right"/>
    </xf>
    <xf numFmtId="0" fontId="5" fillId="0" borderId="1" xfId="0" applyNumberFormat="1" applyFont="1" applyFill="1" applyBorder="1" applyAlignment="1">
      <alignment horizontal="right"/>
    </xf>
    <xf numFmtId="0" fontId="5" fillId="0" borderId="0" xfId="0" applyNumberFormat="1" applyFont="1" applyFill="1" applyBorder="1" applyAlignment="1">
      <alignment horizontal="right"/>
    </xf>
    <xf numFmtId="0" fontId="5" fillId="0" borderId="0" xfId="0" applyNumberFormat="1" applyFont="1" applyFill="1" applyBorder="1" applyAlignment="1">
      <alignment horizontal="center" vertical="center"/>
    </xf>
    <xf numFmtId="0" fontId="5" fillId="0" borderId="0" xfId="0" applyNumberFormat="1" applyFont="1" applyFill="1" applyAlignment="1">
      <alignment horizontal="center" vertical="center"/>
    </xf>
    <xf numFmtId="0" fontId="5" fillId="0" borderId="4" xfId="0" applyNumberFormat="1" applyFont="1" applyFill="1" applyBorder="1" applyAlignment="1">
      <alignment horizontal="center" vertical="center"/>
    </xf>
    <xf numFmtId="0" fontId="5" fillId="0" borderId="7" xfId="0" applyNumberFormat="1" applyFont="1" applyFill="1" applyBorder="1" applyAlignment="1">
      <alignment horizontal="center" vertical="center"/>
    </xf>
    <xf numFmtId="0" fontId="5" fillId="0" borderId="0" xfId="0" applyNumberFormat="1" applyFont="1" applyFill="1" applyBorder="1" applyAlignment="1">
      <alignment horizontal="right" vertical="center"/>
    </xf>
    <xf numFmtId="177" fontId="5" fillId="0" borderId="0" xfId="0" applyNumberFormat="1" applyFont="1" applyFill="1"/>
    <xf numFmtId="177" fontId="5" fillId="0" borderId="0" xfId="0" applyNumberFormat="1" applyFont="1" applyFill="1" applyBorder="1" applyAlignment="1"/>
    <xf numFmtId="177" fontId="5" fillId="0" borderId="0" xfId="0" applyNumberFormat="1" applyFont="1" applyFill="1" applyAlignment="1">
      <alignment horizontal="right"/>
    </xf>
    <xf numFmtId="178"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78" fontId="6" fillId="0" borderId="0" xfId="0" applyNumberFormat="1" applyFont="1" applyFill="1" applyBorder="1" applyAlignment="1">
      <alignment horizontal="right"/>
    </xf>
    <xf numFmtId="0" fontId="6" fillId="0" borderId="0" xfId="0" applyNumberFormat="1" applyFont="1" applyFill="1"/>
    <xf numFmtId="177" fontId="6" fillId="0" borderId="0" xfId="0" applyNumberFormat="1" applyFont="1" applyFill="1"/>
    <xf numFmtId="177" fontId="6" fillId="0" borderId="10" xfId="0" applyNumberFormat="1" applyFont="1" applyFill="1" applyBorder="1" applyAlignment="1"/>
    <xf numFmtId="177" fontId="6" fillId="0" borderId="0" xfId="0" applyNumberFormat="1" applyFont="1" applyFill="1" applyBorder="1" applyAlignment="1"/>
    <xf numFmtId="0" fontId="5" fillId="0" borderId="11" xfId="0" applyNumberFormat="1" applyFont="1" applyFill="1" applyBorder="1" applyAlignment="1">
      <alignment horizontal="distributed" vertical="center"/>
    </xf>
    <xf numFmtId="177" fontId="6" fillId="0" borderId="0" xfId="0" applyNumberFormat="1" applyFont="1" applyFill="1" applyBorder="1"/>
    <xf numFmtId="49" fontId="5" fillId="0" borderId="0" xfId="0" applyNumberFormat="1" applyFont="1" applyFill="1" applyBorder="1" applyAlignment="1">
      <alignment horizontal="center" vertical="center"/>
    </xf>
    <xf numFmtId="0" fontId="5" fillId="0" borderId="0" xfId="0" applyNumberFormat="1" applyFont="1" applyFill="1" applyBorder="1" applyAlignment="1">
      <alignment horizontal="distributed" vertical="center"/>
    </xf>
    <xf numFmtId="0" fontId="5" fillId="0" borderId="0" xfId="0" applyNumberFormat="1" applyFont="1" applyFill="1" applyBorder="1"/>
    <xf numFmtId="0"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distributed" vertical="center"/>
    </xf>
    <xf numFmtId="178" fontId="5" fillId="0" borderId="12" xfId="0" applyNumberFormat="1" applyFont="1" applyFill="1" applyBorder="1"/>
    <xf numFmtId="178" fontId="5" fillId="0" borderId="1" xfId="0" applyNumberFormat="1" applyFont="1" applyFill="1" applyBorder="1"/>
    <xf numFmtId="178" fontId="5" fillId="0" borderId="1" xfId="0" applyNumberFormat="1" applyFont="1" applyFill="1" applyBorder="1" applyAlignment="1">
      <alignment horizontal="right"/>
    </xf>
    <xf numFmtId="0" fontId="5" fillId="0" borderId="0" xfId="0" applyNumberFormat="1" applyFont="1" applyFill="1" applyBorder="1" applyAlignment="1">
      <alignment horizontal="left" vertical="center"/>
    </xf>
    <xf numFmtId="178" fontId="5" fillId="0" borderId="0" xfId="0" applyNumberFormat="1" applyFont="1" applyFill="1" applyBorder="1"/>
    <xf numFmtId="178" fontId="5" fillId="0" borderId="0" xfId="0" applyNumberFormat="1" applyFont="1" applyFill="1" applyBorder="1" applyAlignment="1">
      <alignment horizontal="left" vertical="center"/>
    </xf>
    <xf numFmtId="0" fontId="5" fillId="0" borderId="0" xfId="0" applyNumberFormat="1" applyFont="1" applyFill="1" applyAlignment="1"/>
    <xf numFmtId="177" fontId="3" fillId="0" borderId="0" xfId="0" applyNumberFormat="1" applyFont="1" applyFill="1" applyAlignment="1">
      <alignment horizontal="right"/>
    </xf>
    <xf numFmtId="177" fontId="3" fillId="0" borderId="0" xfId="0" applyNumberFormat="1" applyFont="1" applyFill="1" applyBorder="1" applyAlignment="1"/>
    <xf numFmtId="0" fontId="4" fillId="0" borderId="0" xfId="0" applyNumberFormat="1" applyFont="1" applyFill="1"/>
    <xf numFmtId="0" fontId="5" fillId="0" borderId="16"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5" fillId="0" borderId="7" xfId="0" applyNumberFormat="1" applyFont="1" applyFill="1" applyBorder="1" applyAlignment="1">
      <alignment horizontal="center" vertical="center"/>
    </xf>
    <xf numFmtId="0" fontId="8" fillId="0" borderId="0" xfId="2" applyFont="1">
      <alignment vertical="center"/>
    </xf>
    <xf numFmtId="0" fontId="14" fillId="0" borderId="0" xfId="2" applyFont="1">
      <alignment vertical="center"/>
    </xf>
    <xf numFmtId="0" fontId="8" fillId="0" borderId="9" xfId="2" applyFont="1" applyBorder="1" applyAlignment="1">
      <alignment horizontal="center" vertical="center"/>
    </xf>
    <xf numFmtId="0" fontId="8" fillId="0" borderId="16" xfId="2" applyFont="1" applyBorder="1" applyAlignment="1">
      <alignment horizontal="center" vertical="center" wrapText="1"/>
    </xf>
    <xf numFmtId="0" fontId="8" fillId="0" borderId="7" xfId="2" applyFont="1" applyBorder="1" applyAlignment="1">
      <alignment horizontal="right" vertical="center" wrapText="1"/>
    </xf>
    <xf numFmtId="0" fontId="8" fillId="0" borderId="7" xfId="2" applyFont="1" applyBorder="1" applyAlignment="1">
      <alignment horizontal="right" vertical="center" shrinkToFit="1"/>
    </xf>
    <xf numFmtId="0" fontId="8" fillId="0" borderId="7" xfId="2" applyFont="1" applyFill="1" applyBorder="1" applyAlignment="1">
      <alignment horizontal="right" vertical="center" wrapText="1"/>
    </xf>
    <xf numFmtId="0" fontId="8" fillId="0" borderId="10" xfId="2" applyFont="1" applyBorder="1">
      <alignment vertical="center"/>
    </xf>
    <xf numFmtId="0" fontId="8" fillId="0" borderId="0" xfId="2" applyFont="1" applyBorder="1">
      <alignment vertical="center"/>
    </xf>
    <xf numFmtId="179" fontId="8" fillId="0" borderId="10" xfId="2" applyNumberFormat="1" applyFont="1" applyBorder="1">
      <alignment vertical="center"/>
    </xf>
    <xf numFmtId="179" fontId="8" fillId="0" borderId="0" xfId="2" applyNumberFormat="1" applyFont="1" applyBorder="1">
      <alignment vertical="center"/>
    </xf>
    <xf numFmtId="0" fontId="14" fillId="0" borderId="0" xfId="2" applyFont="1" applyBorder="1">
      <alignment vertical="center"/>
    </xf>
    <xf numFmtId="179" fontId="8" fillId="0" borderId="9" xfId="2" applyNumberFormat="1" applyFont="1" applyBorder="1">
      <alignment vertical="center"/>
    </xf>
    <xf numFmtId="179" fontId="8" fillId="0" borderId="11" xfId="2" applyNumberFormat="1" applyFont="1" applyBorder="1">
      <alignment vertical="center"/>
    </xf>
    <xf numFmtId="179" fontId="15" fillId="0" borderId="10" xfId="2" applyNumberFormat="1" applyFont="1" applyBorder="1" applyAlignment="1">
      <alignment horizontal="right" vertical="center"/>
    </xf>
    <xf numFmtId="179" fontId="15" fillId="0" borderId="0" xfId="2" applyNumberFormat="1" applyFont="1" applyBorder="1" applyAlignment="1">
      <alignment horizontal="right" vertical="center"/>
    </xf>
    <xf numFmtId="179" fontId="15" fillId="0" borderId="11" xfId="2" applyNumberFormat="1" applyFont="1" applyBorder="1" applyAlignment="1">
      <alignment horizontal="right" vertical="center"/>
    </xf>
    <xf numFmtId="0" fontId="15" fillId="0" borderId="0" xfId="2" applyFont="1">
      <alignment vertical="center"/>
    </xf>
    <xf numFmtId="179" fontId="8" fillId="0" borderId="10" xfId="2" applyNumberFormat="1" applyFont="1" applyBorder="1" applyAlignment="1">
      <alignment horizontal="right" vertical="center"/>
    </xf>
    <xf numFmtId="179" fontId="8" fillId="0" borderId="0" xfId="2" applyNumberFormat="1" applyFont="1" applyBorder="1" applyAlignment="1">
      <alignment horizontal="right" vertical="center"/>
    </xf>
    <xf numFmtId="0" fontId="8" fillId="0" borderId="0" xfId="2" applyFont="1" applyBorder="1" applyAlignment="1">
      <alignment horizontal="right" vertical="center"/>
    </xf>
    <xf numFmtId="179" fontId="8" fillId="0" borderId="11" xfId="2" applyNumberFormat="1" applyFont="1" applyBorder="1" applyAlignment="1">
      <alignment horizontal="right" vertical="center"/>
    </xf>
    <xf numFmtId="49" fontId="8" fillId="0" borderId="10" xfId="2" applyNumberFormat="1" applyFont="1" applyBorder="1" applyAlignment="1">
      <alignment horizontal="left" vertical="center"/>
    </xf>
    <xf numFmtId="0" fontId="8" fillId="0" borderId="0" xfId="2" applyFont="1" applyBorder="1" applyAlignment="1">
      <alignment horizontal="distributed" vertical="center" shrinkToFit="1"/>
    </xf>
    <xf numFmtId="0" fontId="8" fillId="0" borderId="10" xfId="2" applyFont="1" applyBorder="1" applyAlignment="1">
      <alignment horizontal="left" vertical="center"/>
    </xf>
    <xf numFmtId="0" fontId="8" fillId="0" borderId="0" xfId="2" applyFont="1" applyBorder="1" applyAlignment="1">
      <alignment horizontal="center" vertical="center" shrinkToFit="1"/>
    </xf>
    <xf numFmtId="0" fontId="8" fillId="0" borderId="8" xfId="2" applyFont="1" applyBorder="1" applyAlignment="1">
      <alignment horizontal="left" vertical="center"/>
    </xf>
    <xf numFmtId="0" fontId="8" fillId="0" borderId="4" xfId="2" applyFont="1" applyBorder="1" applyAlignment="1">
      <alignment horizontal="distributed" vertical="center" shrinkToFit="1"/>
    </xf>
    <xf numFmtId="179" fontId="8" fillId="0" borderId="8" xfId="2" applyNumberFormat="1" applyFont="1" applyBorder="1" applyAlignment="1">
      <alignment horizontal="right" vertical="center"/>
    </xf>
    <xf numFmtId="179" fontId="8" fillId="0" borderId="4" xfId="2" applyNumberFormat="1" applyFont="1" applyBorder="1" applyAlignment="1">
      <alignment horizontal="right" vertical="center"/>
    </xf>
    <xf numFmtId="0" fontId="8" fillId="0" borderId="4" xfId="2" applyFont="1" applyBorder="1" applyAlignment="1">
      <alignment horizontal="right" vertical="center"/>
    </xf>
    <xf numFmtId="179" fontId="8" fillId="0" borderId="15" xfId="2" applyNumberFormat="1" applyFont="1" applyBorder="1" applyAlignment="1">
      <alignment horizontal="right" vertical="center"/>
    </xf>
    <xf numFmtId="176" fontId="0" fillId="2" borderId="0" xfId="0" applyFill="1"/>
    <xf numFmtId="177" fontId="5" fillId="0" borderId="0" xfId="0" applyNumberFormat="1" applyFont="1" applyFill="1" applyBorder="1" applyAlignment="1">
      <alignment horizontal="right" vertical="center"/>
    </xf>
    <xf numFmtId="0" fontId="8" fillId="0" borderId="7" xfId="2" applyFont="1" applyBorder="1" applyAlignment="1">
      <alignment horizontal="center" vertical="center" wrapText="1"/>
    </xf>
    <xf numFmtId="0" fontId="8" fillId="0" borderId="7" xfId="2" applyFont="1" applyBorder="1" applyAlignment="1">
      <alignment horizontal="center" vertical="center" shrinkToFit="1"/>
    </xf>
    <xf numFmtId="177" fontId="8" fillId="3" borderId="10" xfId="0" applyNumberFormat="1" applyFont="1" applyFill="1" applyBorder="1" applyAlignment="1">
      <alignment horizontal="right" vertical="center"/>
    </xf>
    <xf numFmtId="177" fontId="8" fillId="3" borderId="0" xfId="0" applyNumberFormat="1" applyFont="1" applyFill="1" applyBorder="1" applyAlignment="1">
      <alignment horizontal="right" vertical="center"/>
    </xf>
    <xf numFmtId="177" fontId="6" fillId="3" borderId="0" xfId="0" quotePrefix="1" applyNumberFormat="1" applyFont="1" applyFill="1" applyBorder="1" applyAlignment="1">
      <alignment horizontal="right" vertical="center"/>
    </xf>
    <xf numFmtId="0" fontId="8" fillId="4" borderId="0" xfId="2" applyFont="1" applyFill="1">
      <alignment vertical="center"/>
    </xf>
    <xf numFmtId="0" fontId="17" fillId="4" borderId="0" xfId="2" applyFont="1" applyFill="1">
      <alignment vertical="center"/>
    </xf>
    <xf numFmtId="0" fontId="8" fillId="0" borderId="16" xfId="2" applyFont="1" applyBorder="1" applyAlignment="1">
      <alignment horizontal="center" vertical="center" wrapText="1"/>
    </xf>
    <xf numFmtId="177" fontId="6" fillId="5" borderId="0" xfId="0" quotePrefix="1" applyNumberFormat="1" applyFont="1" applyFill="1" applyBorder="1" applyAlignment="1">
      <alignment horizontal="right" vertical="center"/>
    </xf>
    <xf numFmtId="0" fontId="8" fillId="5" borderId="0" xfId="2" applyFont="1" applyFill="1">
      <alignment vertical="center"/>
    </xf>
    <xf numFmtId="177" fontId="8" fillId="5" borderId="0" xfId="0" applyNumberFormat="1" applyFont="1" applyFill="1" applyBorder="1" applyAlignment="1">
      <alignment horizontal="right" vertical="center"/>
    </xf>
    <xf numFmtId="0" fontId="5" fillId="0" borderId="11"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xf>
    <xf numFmtId="0" fontId="8" fillId="0" borderId="11" xfId="2" applyFont="1" applyBorder="1" applyAlignment="1">
      <alignment horizontal="center" vertical="center" wrapText="1"/>
    </xf>
    <xf numFmtId="180" fontId="18" fillId="0" borderId="11" xfId="3" applyNumberFormat="1" applyFont="1" applyFill="1" applyBorder="1" applyAlignment="1">
      <alignment horizontal="center" vertical="center"/>
    </xf>
    <xf numFmtId="180" fontId="18" fillId="0" borderId="16" xfId="3" applyNumberFormat="1" applyFont="1" applyFill="1" applyBorder="1" applyAlignment="1">
      <alignment horizontal="center" vertical="center"/>
    </xf>
    <xf numFmtId="180" fontId="18" fillId="0" borderId="28" xfId="3" applyNumberFormat="1" applyFont="1" applyFill="1" applyBorder="1" applyAlignment="1">
      <alignment horizontal="right" vertical="center"/>
    </xf>
    <xf numFmtId="180" fontId="18" fillId="0" borderId="29" xfId="3" applyNumberFormat="1" applyFont="1" applyFill="1" applyBorder="1" applyAlignment="1">
      <alignment horizontal="right" vertical="center"/>
    </xf>
    <xf numFmtId="181" fontId="18" fillId="0" borderId="28" xfId="3" quotePrefix="1" applyNumberFormat="1" applyFont="1" applyFill="1" applyBorder="1" applyAlignment="1">
      <alignment horizontal="right" vertical="center" wrapText="1"/>
    </xf>
    <xf numFmtId="181" fontId="18" fillId="0" borderId="28" xfId="3" applyNumberFormat="1" applyFont="1" applyFill="1" applyBorder="1" applyAlignment="1">
      <alignment horizontal="right" vertical="center" wrapText="1"/>
    </xf>
    <xf numFmtId="0" fontId="18" fillId="0" borderId="29" xfId="3" applyFont="1" applyFill="1" applyBorder="1" applyAlignment="1">
      <alignment horizontal="right" vertical="center" wrapText="1"/>
    </xf>
    <xf numFmtId="0" fontId="18" fillId="0" borderId="12" xfId="3" applyFont="1" applyFill="1" applyBorder="1" applyAlignment="1">
      <alignment horizontal="right" vertical="center" wrapText="1"/>
    </xf>
    <xf numFmtId="0" fontId="5" fillId="0" borderId="0" xfId="0" applyNumberFormat="1" applyFont="1" applyFill="1" applyBorder="1" applyAlignment="1">
      <alignment horizontal="center" vertical="center" wrapText="1"/>
    </xf>
    <xf numFmtId="0" fontId="8" fillId="0" borderId="0" xfId="2" applyFont="1" applyBorder="1" applyAlignment="1">
      <alignment horizontal="center" vertical="center" wrapText="1"/>
    </xf>
    <xf numFmtId="0" fontId="5" fillId="0" borderId="0" xfId="0" applyNumberFormat="1" applyFont="1" applyFill="1" applyBorder="1" applyAlignment="1">
      <alignment vertical="center"/>
    </xf>
    <xf numFmtId="0" fontId="5" fillId="0" borderId="11" xfId="0" applyNumberFormat="1" applyFont="1" applyFill="1" applyBorder="1" applyAlignment="1">
      <alignment vertical="center"/>
    </xf>
    <xf numFmtId="0" fontId="19" fillId="0" borderId="0" xfId="3" applyFont="1" applyFill="1" applyAlignment="1">
      <alignment vertical="center"/>
    </xf>
    <xf numFmtId="0" fontId="20" fillId="0" borderId="0" xfId="3" applyFont="1" applyFill="1" applyAlignment="1">
      <alignment vertical="center"/>
    </xf>
    <xf numFmtId="0" fontId="20" fillId="0" borderId="0" xfId="3" applyFont="1" applyFill="1" applyBorder="1" applyAlignment="1">
      <alignment vertical="center"/>
    </xf>
    <xf numFmtId="0" fontId="18" fillId="0" borderId="0" xfId="3" applyFont="1" applyFill="1" applyAlignment="1">
      <alignment vertical="center"/>
    </xf>
    <xf numFmtId="0" fontId="18" fillId="0" borderId="0" xfId="3" applyFont="1" applyFill="1" applyBorder="1" applyAlignment="1">
      <alignment vertical="center"/>
    </xf>
    <xf numFmtId="179" fontId="18" fillId="0" borderId="0" xfId="3" applyNumberFormat="1" applyFont="1" applyFill="1" applyBorder="1" applyAlignment="1">
      <alignment vertical="center"/>
    </xf>
    <xf numFmtId="0" fontId="18" fillId="0" borderId="0" xfId="3" applyFont="1" applyFill="1" applyBorder="1" applyAlignment="1">
      <alignment horizontal="right" vertical="center"/>
    </xf>
    <xf numFmtId="179" fontId="18" fillId="0" borderId="0" xfId="3" applyNumberFormat="1" applyFont="1" applyFill="1" applyBorder="1" applyAlignment="1">
      <alignment horizontal="right" vertical="center"/>
    </xf>
    <xf numFmtId="0" fontId="18" fillId="0" borderId="0" xfId="3" applyFont="1" applyFill="1" applyAlignment="1">
      <alignment horizontal="right" vertical="center"/>
    </xf>
    <xf numFmtId="38" fontId="20" fillId="0" borderId="18" xfId="4" applyFont="1" applyFill="1" applyBorder="1" applyAlignment="1">
      <alignment horizontal="right" vertical="center"/>
    </xf>
    <xf numFmtId="38" fontId="20" fillId="0" borderId="20" xfId="4" applyFont="1" applyFill="1" applyBorder="1" applyAlignment="1">
      <alignment horizontal="right" vertical="center"/>
    </xf>
    <xf numFmtId="179" fontId="20" fillId="0" borderId="0" xfId="3" applyNumberFormat="1" applyFont="1" applyFill="1" applyBorder="1" applyAlignment="1">
      <alignment vertical="center"/>
    </xf>
    <xf numFmtId="49" fontId="18" fillId="0" borderId="0" xfId="3" applyNumberFormat="1" applyFont="1" applyFill="1" applyBorder="1" applyAlignment="1">
      <alignment horizontal="left" vertical="center"/>
    </xf>
    <xf numFmtId="0" fontId="18" fillId="0" borderId="0" xfId="3" applyFont="1" applyFill="1" applyBorder="1" applyAlignment="1">
      <alignment horizontal="distributed" vertical="center" shrinkToFit="1"/>
    </xf>
    <xf numFmtId="38" fontId="18" fillId="0" borderId="10" xfId="4" applyFont="1" applyFill="1" applyBorder="1" applyAlignment="1">
      <alignment horizontal="right" vertical="center"/>
    </xf>
    <xf numFmtId="38" fontId="18" fillId="0" borderId="0" xfId="4" applyFont="1" applyFill="1" applyBorder="1" applyAlignment="1">
      <alignment horizontal="right" vertical="center"/>
    </xf>
    <xf numFmtId="49" fontId="18" fillId="0" borderId="30" xfId="3" applyNumberFormat="1" applyFont="1" applyFill="1" applyBorder="1" applyAlignment="1">
      <alignment horizontal="left" vertical="center"/>
    </xf>
    <xf numFmtId="0" fontId="18" fillId="0" borderId="30" xfId="3" applyFont="1" applyFill="1" applyBorder="1" applyAlignment="1">
      <alignment horizontal="distributed" vertical="center" shrinkToFit="1"/>
    </xf>
    <xf numFmtId="38" fontId="18" fillId="0" borderId="31" xfId="4" applyFont="1" applyFill="1" applyBorder="1" applyAlignment="1">
      <alignment horizontal="right" vertical="center"/>
    </xf>
    <xf numFmtId="38" fontId="18" fillId="0" borderId="30" xfId="4" applyFont="1" applyFill="1" applyBorder="1" applyAlignment="1">
      <alignment horizontal="right" vertical="center"/>
    </xf>
    <xf numFmtId="49" fontId="18" fillId="0" borderId="1" xfId="3" applyNumberFormat="1" applyFont="1" applyFill="1" applyBorder="1" applyAlignment="1">
      <alignment horizontal="left" vertical="center"/>
    </xf>
    <xf numFmtId="0" fontId="18" fillId="0" borderId="1" xfId="3" applyFont="1" applyFill="1" applyBorder="1" applyAlignment="1">
      <alignment horizontal="distributed" vertical="center" shrinkToFit="1"/>
    </xf>
    <xf numFmtId="38" fontId="18" fillId="0" borderId="12" xfId="4" applyFont="1" applyFill="1" applyBorder="1" applyAlignment="1">
      <alignment horizontal="right" vertical="center"/>
    </xf>
    <xf numFmtId="38" fontId="18" fillId="0" borderId="1" xfId="4" applyFont="1" applyFill="1" applyBorder="1" applyAlignment="1">
      <alignment horizontal="right" vertical="center"/>
    </xf>
    <xf numFmtId="0" fontId="5" fillId="0" borderId="0" xfId="0" applyNumberFormat="1" applyFont="1" applyFill="1" applyBorder="1" applyAlignment="1">
      <alignment horizontal="right"/>
    </xf>
    <xf numFmtId="0" fontId="10" fillId="0" borderId="0" xfId="0" applyNumberFormat="1" applyFont="1" applyFill="1" applyBorder="1" applyAlignment="1">
      <alignment horizontal="distributed"/>
    </xf>
    <xf numFmtId="0" fontId="10" fillId="0" borderId="11" xfId="0" applyNumberFormat="1" applyFont="1" applyFill="1" applyBorder="1" applyAlignment="1">
      <alignment horizontal="distributed"/>
    </xf>
    <xf numFmtId="0" fontId="7" fillId="0" borderId="0" xfId="0" applyNumberFormat="1" applyFont="1" applyFill="1" applyBorder="1" applyAlignment="1">
      <alignment horizontal="distributed" vertical="center" wrapText="1"/>
    </xf>
    <xf numFmtId="0" fontId="7" fillId="0" borderId="11" xfId="0" applyNumberFormat="1" applyFont="1" applyFill="1" applyBorder="1" applyAlignment="1">
      <alignment horizontal="distributed" wrapText="1"/>
    </xf>
    <xf numFmtId="0" fontId="5" fillId="0" borderId="0" xfId="0" applyNumberFormat="1" applyFont="1" applyFill="1" applyBorder="1" applyAlignment="1">
      <alignment horizontal="distributed"/>
    </xf>
    <xf numFmtId="0" fontId="5" fillId="0" borderId="11" xfId="0" applyNumberFormat="1" applyFont="1" applyFill="1" applyBorder="1" applyAlignment="1">
      <alignment horizontal="distributed"/>
    </xf>
    <xf numFmtId="0" fontId="6" fillId="0" borderId="0" xfId="0" applyNumberFormat="1" applyFont="1" applyFill="1" applyBorder="1" applyAlignment="1">
      <alignment horizontal="distributed"/>
    </xf>
    <xf numFmtId="0" fontId="6" fillId="0" borderId="11" xfId="0" applyNumberFormat="1" applyFont="1" applyFill="1" applyBorder="1" applyAlignment="1">
      <alignment horizontal="distributed"/>
    </xf>
    <xf numFmtId="0" fontId="5" fillId="0" borderId="2" xfId="0" applyNumberFormat="1" applyFont="1" applyFill="1" applyBorder="1" applyAlignment="1">
      <alignment horizontal="center" vertical="center"/>
    </xf>
    <xf numFmtId="0" fontId="5" fillId="0" borderId="14" xfId="0" applyNumberFormat="1" applyFont="1" applyFill="1" applyBorder="1" applyAlignment="1">
      <alignment horizontal="center" vertical="center"/>
    </xf>
    <xf numFmtId="0" fontId="5" fillId="0" borderId="0" xfId="0" applyNumberFormat="1" applyFont="1" applyFill="1" applyBorder="1" applyAlignment="1">
      <alignment horizontal="center" vertical="center"/>
    </xf>
    <xf numFmtId="0" fontId="5" fillId="0" borderId="11" xfId="0" applyNumberFormat="1" applyFont="1" applyFill="1" applyBorder="1" applyAlignment="1">
      <alignment horizontal="center" vertical="center"/>
    </xf>
    <xf numFmtId="0" fontId="5" fillId="0" borderId="4" xfId="0" applyNumberFormat="1" applyFont="1" applyFill="1" applyBorder="1" applyAlignment="1">
      <alignment horizontal="center" vertical="center"/>
    </xf>
    <xf numFmtId="0" fontId="5" fillId="0" borderId="15" xfId="0" applyNumberFormat="1" applyFont="1" applyFill="1" applyBorder="1" applyAlignment="1">
      <alignment horizontal="center" vertical="center"/>
    </xf>
    <xf numFmtId="0" fontId="5" fillId="0" borderId="17" xfId="0" applyNumberFormat="1" applyFont="1" applyFill="1" applyBorder="1" applyAlignment="1">
      <alignment horizontal="center" vertical="center"/>
    </xf>
    <xf numFmtId="0" fontId="5" fillId="0" borderId="18" xfId="0" applyNumberFormat="1" applyFont="1" applyFill="1" applyBorder="1" applyAlignment="1">
      <alignment horizontal="center" vertical="center"/>
    </xf>
    <xf numFmtId="0" fontId="5" fillId="0" borderId="9" xfId="0" applyNumberFormat="1" applyFont="1" applyFill="1" applyBorder="1" applyAlignment="1">
      <alignment horizontal="distributed"/>
    </xf>
    <xf numFmtId="0" fontId="5" fillId="0" borderId="23" xfId="0" applyNumberFormat="1" applyFont="1" applyFill="1" applyBorder="1" applyAlignment="1">
      <alignment horizontal="distributed"/>
    </xf>
    <xf numFmtId="0" fontId="5" fillId="0" borderId="14" xfId="0" applyNumberFormat="1" applyFont="1" applyFill="1" applyBorder="1" applyAlignment="1">
      <alignment horizontal="center" vertical="center" wrapText="1"/>
    </xf>
    <xf numFmtId="0" fontId="8" fillId="0" borderId="16"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5" fillId="0" borderId="19"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0" fontId="5" fillId="0" borderId="22" xfId="0" applyNumberFormat="1" applyFont="1" applyFill="1" applyBorder="1" applyAlignment="1">
      <alignment horizontal="center" vertical="center" shrinkToFit="1"/>
    </xf>
    <xf numFmtId="0" fontId="5" fillId="0" borderId="23" xfId="0" applyNumberFormat="1" applyFont="1" applyFill="1" applyBorder="1" applyAlignment="1">
      <alignment horizontal="center" vertical="center" shrinkToFit="1"/>
    </xf>
    <xf numFmtId="0" fontId="5" fillId="0" borderId="8" xfId="0" applyNumberFormat="1" applyFont="1" applyFill="1" applyBorder="1" applyAlignment="1">
      <alignment horizontal="center" vertical="center" shrinkToFit="1"/>
    </xf>
    <xf numFmtId="0" fontId="5" fillId="0" borderId="15" xfId="0" applyNumberFormat="1" applyFont="1" applyFill="1" applyBorder="1" applyAlignment="1">
      <alignment horizontal="center" vertical="center" shrinkToFit="1"/>
    </xf>
    <xf numFmtId="0" fontId="5" fillId="0" borderId="22" xfId="0" applyNumberFormat="1" applyFont="1" applyFill="1" applyBorder="1" applyAlignment="1">
      <alignment horizontal="center" vertical="center" wrapText="1"/>
    </xf>
    <xf numFmtId="0" fontId="5" fillId="0" borderId="23" xfId="0" applyNumberFormat="1" applyFont="1" applyFill="1" applyBorder="1" applyAlignment="1">
      <alignment horizontal="center" vertical="center" wrapText="1"/>
    </xf>
    <xf numFmtId="0" fontId="5" fillId="0" borderId="11" xfId="0" applyNumberFormat="1" applyFont="1" applyFill="1" applyBorder="1" applyAlignment="1">
      <alignment horizontal="center" vertical="center" wrapText="1"/>
    </xf>
    <xf numFmtId="0" fontId="5" fillId="0" borderId="20" xfId="0" applyNumberFormat="1" applyFont="1" applyFill="1" applyBorder="1" applyAlignment="1">
      <alignment horizontal="center" vertical="center"/>
    </xf>
    <xf numFmtId="0" fontId="5" fillId="0" borderId="21" xfId="0" applyNumberFormat="1" applyFont="1" applyFill="1" applyBorder="1" applyAlignment="1">
      <alignment horizontal="center" vertical="center"/>
    </xf>
    <xf numFmtId="0" fontId="8" fillId="0" borderId="3" xfId="2" applyFont="1" applyBorder="1" applyAlignment="1">
      <alignment horizontal="center" vertical="center" wrapText="1"/>
    </xf>
    <xf numFmtId="0" fontId="14" fillId="0" borderId="3" xfId="2" applyFont="1" applyBorder="1" applyAlignment="1">
      <alignment horizontal="center" vertical="center" wrapText="1"/>
    </xf>
    <xf numFmtId="0" fontId="8" fillId="0" borderId="16" xfId="2" applyFont="1" applyBorder="1" applyAlignment="1">
      <alignment horizontal="center" vertical="center" wrapText="1"/>
    </xf>
    <xf numFmtId="0" fontId="5" fillId="0" borderId="22" xfId="0" applyNumberFormat="1" applyFont="1" applyFill="1" applyBorder="1" applyAlignment="1">
      <alignment horizontal="center" vertical="center"/>
    </xf>
    <xf numFmtId="0" fontId="5" fillId="0" borderId="23" xfId="0" applyNumberFormat="1" applyFont="1" applyFill="1" applyBorder="1" applyAlignment="1">
      <alignment horizontal="center" vertical="center"/>
    </xf>
    <xf numFmtId="0" fontId="5" fillId="0" borderId="10" xfId="0" applyNumberFormat="1" applyFont="1" applyFill="1" applyBorder="1" applyAlignment="1">
      <alignment horizontal="center" vertical="center"/>
    </xf>
    <xf numFmtId="0" fontId="5" fillId="0" borderId="8" xfId="0" applyNumberFormat="1" applyFont="1" applyFill="1" applyBorder="1" applyAlignment="1">
      <alignment horizontal="center" vertical="center" wrapText="1"/>
    </xf>
    <xf numFmtId="0" fontId="5" fillId="0" borderId="15" xfId="0" applyNumberFormat="1" applyFont="1" applyFill="1" applyBorder="1" applyAlignment="1">
      <alignment horizontal="center" vertical="center" wrapText="1"/>
    </xf>
    <xf numFmtId="0" fontId="8" fillId="0" borderId="6" xfId="2" applyFont="1" applyBorder="1" applyAlignment="1">
      <alignment horizontal="center" vertical="center" wrapText="1"/>
    </xf>
    <xf numFmtId="0" fontId="8" fillId="0" borderId="24" xfId="2" applyFont="1" applyBorder="1" applyAlignment="1">
      <alignment horizontal="center" vertical="center" wrapText="1"/>
    </xf>
    <xf numFmtId="0" fontId="8" fillId="0" borderId="13" xfId="2" applyFont="1" applyBorder="1" applyAlignment="1">
      <alignment horizontal="center" vertical="center" wrapText="1"/>
    </xf>
    <xf numFmtId="0" fontId="5" fillId="0" borderId="9" xfId="0" applyNumberFormat="1" applyFont="1" applyFill="1" applyBorder="1" applyAlignment="1">
      <alignment horizontal="center" vertical="center"/>
    </xf>
    <xf numFmtId="177" fontId="3" fillId="0" borderId="0" xfId="0" applyNumberFormat="1" applyFont="1" applyFill="1" applyAlignment="1">
      <alignment horizontal="center" vertical="center" wrapText="1"/>
    </xf>
    <xf numFmtId="181" fontId="16" fillId="0" borderId="19" xfId="3" applyNumberFormat="1" applyFont="1" applyFill="1" applyBorder="1" applyAlignment="1">
      <alignment horizontal="center" vertical="center" wrapText="1"/>
    </xf>
    <xf numFmtId="181" fontId="16" fillId="0" borderId="10" xfId="3" applyNumberFormat="1" applyFont="1" applyFill="1" applyBorder="1" applyAlignment="1">
      <alignment horizontal="center" vertical="center" wrapText="1"/>
    </xf>
    <xf numFmtId="181" fontId="18" fillId="0" borderId="25" xfId="3" quotePrefix="1" applyNumberFormat="1" applyFont="1" applyFill="1" applyBorder="1" applyAlignment="1">
      <alignment horizontal="center" vertical="center" wrapText="1"/>
    </xf>
    <xf numFmtId="181" fontId="18" fillId="0" borderId="3" xfId="3" quotePrefix="1" applyNumberFormat="1" applyFont="1" applyFill="1" applyBorder="1" applyAlignment="1">
      <alignment horizontal="center" vertical="center" wrapText="1"/>
    </xf>
    <xf numFmtId="0" fontId="18" fillId="0" borderId="18" xfId="3" quotePrefix="1" applyFont="1" applyFill="1" applyBorder="1" applyAlignment="1">
      <alignment horizontal="center" vertical="center" wrapText="1"/>
    </xf>
    <xf numFmtId="0" fontId="18" fillId="0" borderId="20" xfId="3" applyFont="1" applyFill="1" applyBorder="1" applyAlignment="1">
      <alignment horizontal="center" vertical="center" wrapText="1"/>
    </xf>
    <xf numFmtId="0" fontId="18" fillId="0" borderId="21" xfId="3" applyFont="1" applyFill="1" applyBorder="1" applyAlignment="1">
      <alignment horizontal="center" vertical="center" wrapText="1"/>
    </xf>
    <xf numFmtId="0" fontId="18" fillId="0" borderId="19" xfId="3" applyFont="1" applyFill="1" applyBorder="1" applyAlignment="1">
      <alignment horizontal="left" vertical="center" wrapText="1"/>
    </xf>
    <xf numFmtId="0" fontId="18" fillId="0" borderId="10" xfId="3" applyFont="1" applyFill="1" applyBorder="1" applyAlignment="1">
      <alignment horizontal="left" vertical="center" wrapText="1"/>
    </xf>
    <xf numFmtId="180" fontId="18" fillId="0" borderId="22" xfId="3" quotePrefix="1" applyNumberFormat="1" applyFont="1" applyFill="1" applyBorder="1" applyAlignment="1">
      <alignment horizontal="center" vertical="center" wrapText="1"/>
    </xf>
    <xf numFmtId="180" fontId="18" fillId="0" borderId="23" xfId="3" quotePrefix="1" applyNumberFormat="1" applyFont="1" applyFill="1" applyBorder="1" applyAlignment="1">
      <alignment horizontal="center" vertical="center" wrapText="1"/>
    </xf>
    <xf numFmtId="180" fontId="18" fillId="0" borderId="8" xfId="3" quotePrefix="1" applyNumberFormat="1" applyFont="1" applyFill="1" applyBorder="1" applyAlignment="1">
      <alignment horizontal="center" vertical="center" wrapText="1"/>
    </xf>
    <xf numFmtId="180" fontId="18" fillId="0" borderId="15" xfId="3" quotePrefix="1" applyNumberFormat="1" applyFont="1" applyFill="1" applyBorder="1" applyAlignment="1">
      <alignment horizontal="center" vertical="center" wrapText="1"/>
    </xf>
    <xf numFmtId="180" fontId="18" fillId="0" borderId="22" xfId="3" quotePrefix="1" applyNumberFormat="1" applyFont="1" applyFill="1" applyBorder="1" applyAlignment="1">
      <alignment horizontal="center" vertical="center"/>
    </xf>
    <xf numFmtId="180" fontId="18" fillId="0" borderId="9" xfId="3" quotePrefix="1" applyNumberFormat="1" applyFont="1" applyFill="1" applyBorder="1" applyAlignment="1">
      <alignment horizontal="center" vertical="center"/>
    </xf>
    <xf numFmtId="180" fontId="18" fillId="0" borderId="23" xfId="3" quotePrefix="1" applyNumberFormat="1" applyFont="1" applyFill="1" applyBorder="1" applyAlignment="1">
      <alignment horizontal="center" vertical="center"/>
    </xf>
    <xf numFmtId="180" fontId="18" fillId="0" borderId="22" xfId="3" quotePrefix="1" applyNumberFormat="1" applyFont="1" applyFill="1" applyBorder="1" applyAlignment="1">
      <alignment horizontal="center" vertical="center" wrapText="1" shrinkToFit="1"/>
    </xf>
    <xf numFmtId="180" fontId="18" fillId="0" borderId="23" xfId="3" quotePrefix="1" applyNumberFormat="1" applyFont="1" applyFill="1" applyBorder="1" applyAlignment="1">
      <alignment horizontal="center" vertical="center" wrapText="1" shrinkToFit="1"/>
    </xf>
    <xf numFmtId="180" fontId="18" fillId="0" borderId="8" xfId="3" quotePrefix="1" applyNumberFormat="1" applyFont="1" applyFill="1" applyBorder="1" applyAlignment="1">
      <alignment horizontal="center" vertical="center" wrapText="1" shrinkToFit="1"/>
    </xf>
    <xf numFmtId="180" fontId="18" fillId="0" borderId="15" xfId="3" quotePrefix="1" applyNumberFormat="1" applyFont="1" applyFill="1" applyBorder="1" applyAlignment="1">
      <alignment horizontal="center" vertical="center" wrapText="1" shrinkToFit="1"/>
    </xf>
    <xf numFmtId="0" fontId="18" fillId="0" borderId="16" xfId="3" quotePrefix="1" applyFont="1" applyFill="1" applyBorder="1" applyAlignment="1">
      <alignment horizontal="center" vertical="center" wrapText="1" justifyLastLine="1"/>
    </xf>
    <xf numFmtId="0" fontId="18" fillId="0" borderId="3" xfId="3" applyFont="1" applyFill="1" applyBorder="1" applyAlignment="1">
      <alignment horizontal="center" vertical="center" wrapText="1" justifyLastLine="1"/>
    </xf>
    <xf numFmtId="0" fontId="18" fillId="0" borderId="3" xfId="3" quotePrefix="1" applyFont="1" applyFill="1" applyBorder="1" applyAlignment="1">
      <alignment horizontal="center" vertical="center" wrapText="1" justifyLastLine="1"/>
    </xf>
    <xf numFmtId="0" fontId="18" fillId="0" borderId="21" xfId="3" applyFont="1" applyFill="1" applyBorder="1" applyAlignment="1">
      <alignment horizontal="center" vertical="center"/>
    </xf>
    <xf numFmtId="0" fontId="18" fillId="0" borderId="17" xfId="3" applyFont="1" applyFill="1" applyBorder="1" applyAlignment="1">
      <alignment horizontal="center" vertical="center"/>
    </xf>
    <xf numFmtId="0" fontId="18" fillId="0" borderId="13" xfId="3" applyFont="1" applyFill="1" applyBorder="1" applyAlignment="1">
      <alignment horizontal="center" vertical="center"/>
    </xf>
    <xf numFmtId="0" fontId="18" fillId="0" borderId="5" xfId="3" applyFont="1" applyFill="1" applyBorder="1" applyAlignment="1">
      <alignment horizontal="center" vertical="center"/>
    </xf>
    <xf numFmtId="0" fontId="18" fillId="0" borderId="26" xfId="3" applyFont="1" applyFill="1" applyBorder="1" applyAlignment="1">
      <alignment horizontal="center" vertical="center"/>
    </xf>
    <xf numFmtId="0" fontId="18" fillId="0" borderId="27" xfId="3" applyFont="1" applyFill="1" applyBorder="1" applyAlignment="1">
      <alignment horizontal="center" vertical="center"/>
    </xf>
    <xf numFmtId="0" fontId="18" fillId="0" borderId="17" xfId="3" applyFont="1" applyFill="1" applyBorder="1" applyAlignment="1">
      <alignment horizontal="center" vertical="center" wrapText="1"/>
    </xf>
    <xf numFmtId="180" fontId="18" fillId="0" borderId="19" xfId="3" quotePrefix="1" applyNumberFormat="1" applyFont="1" applyFill="1" applyBorder="1" applyAlignment="1">
      <alignment horizontal="center" vertical="center" wrapText="1"/>
    </xf>
    <xf numFmtId="180" fontId="18" fillId="0" borderId="2" xfId="3" quotePrefix="1" applyNumberFormat="1" applyFont="1" applyFill="1" applyBorder="1" applyAlignment="1">
      <alignment horizontal="center" vertical="center" wrapText="1"/>
    </xf>
    <xf numFmtId="180" fontId="18" fillId="0" borderId="14" xfId="3" quotePrefix="1" applyNumberFormat="1" applyFont="1" applyFill="1" applyBorder="1" applyAlignment="1">
      <alignment horizontal="center" vertical="center" wrapText="1"/>
    </xf>
    <xf numFmtId="180" fontId="18" fillId="0" borderId="10" xfId="3" quotePrefix="1" applyNumberFormat="1" applyFont="1" applyFill="1" applyBorder="1" applyAlignment="1">
      <alignment horizontal="center" vertical="center" wrapText="1"/>
    </xf>
    <xf numFmtId="180" fontId="18" fillId="0" borderId="0" xfId="3" quotePrefix="1" applyNumberFormat="1" applyFont="1" applyFill="1" applyBorder="1" applyAlignment="1">
      <alignment horizontal="center" vertical="center" wrapText="1"/>
    </xf>
    <xf numFmtId="180" fontId="18" fillId="0" borderId="11" xfId="3" quotePrefix="1" applyNumberFormat="1" applyFont="1" applyFill="1" applyBorder="1" applyAlignment="1">
      <alignment horizontal="center" vertical="center" wrapText="1"/>
    </xf>
    <xf numFmtId="180" fontId="18" fillId="0" borderId="4" xfId="3" quotePrefix="1" applyNumberFormat="1" applyFont="1" applyFill="1" applyBorder="1" applyAlignment="1">
      <alignment horizontal="center" vertical="center" wrapText="1"/>
    </xf>
    <xf numFmtId="180" fontId="18" fillId="0" borderId="18" xfId="3" quotePrefix="1" applyNumberFormat="1" applyFont="1" applyFill="1" applyBorder="1" applyAlignment="1">
      <alignment horizontal="center" vertical="center" wrapText="1"/>
    </xf>
    <xf numFmtId="180" fontId="18" fillId="0" borderId="20" xfId="3" quotePrefix="1" applyNumberFormat="1" applyFont="1" applyFill="1" applyBorder="1" applyAlignment="1">
      <alignment horizontal="center" vertical="center" wrapText="1"/>
    </xf>
    <xf numFmtId="180" fontId="18" fillId="0" borderId="21" xfId="3" quotePrefix="1" applyNumberFormat="1" applyFont="1" applyFill="1" applyBorder="1" applyAlignment="1">
      <alignment horizontal="center" vertical="center" wrapText="1"/>
    </xf>
    <xf numFmtId="180" fontId="5" fillId="0" borderId="19" xfId="3" quotePrefix="1" applyNumberFormat="1" applyFont="1" applyFill="1" applyBorder="1" applyAlignment="1">
      <alignment horizontal="center" vertical="center" wrapText="1" shrinkToFit="1"/>
    </xf>
    <xf numFmtId="180" fontId="5" fillId="0" borderId="14" xfId="3" quotePrefix="1" applyNumberFormat="1" applyFont="1" applyFill="1" applyBorder="1" applyAlignment="1">
      <alignment horizontal="center" vertical="center" wrapText="1" shrinkToFit="1"/>
    </xf>
    <xf numFmtId="180" fontId="5" fillId="0" borderId="10" xfId="3" quotePrefix="1" applyNumberFormat="1" applyFont="1" applyFill="1" applyBorder="1" applyAlignment="1">
      <alignment horizontal="center" vertical="center" wrapText="1" shrinkToFit="1"/>
    </xf>
    <xf numFmtId="180" fontId="5" fillId="0" borderId="11" xfId="3" quotePrefix="1" applyNumberFormat="1" applyFont="1" applyFill="1" applyBorder="1" applyAlignment="1">
      <alignment horizontal="center" vertical="center" wrapText="1" shrinkToFit="1"/>
    </xf>
    <xf numFmtId="180" fontId="5" fillId="0" borderId="8" xfId="3" quotePrefix="1" applyNumberFormat="1" applyFont="1" applyFill="1" applyBorder="1" applyAlignment="1">
      <alignment horizontal="center" vertical="center" wrapText="1" shrinkToFit="1"/>
    </xf>
    <xf numFmtId="180" fontId="5" fillId="0" borderId="15" xfId="3" quotePrefix="1" applyNumberFormat="1" applyFont="1" applyFill="1" applyBorder="1" applyAlignment="1">
      <alignment horizontal="center" vertical="center" wrapText="1" shrinkToFit="1"/>
    </xf>
    <xf numFmtId="0" fontId="18" fillId="0" borderId="16" xfId="3" applyFont="1" applyFill="1" applyBorder="1" applyAlignment="1">
      <alignment horizontal="center" vertical="center" wrapText="1"/>
    </xf>
    <xf numFmtId="0" fontId="18" fillId="0" borderId="3" xfId="3" applyFont="1" applyFill="1" applyBorder="1" applyAlignment="1">
      <alignment horizontal="center" vertical="center" wrapText="1"/>
    </xf>
    <xf numFmtId="0" fontId="18" fillId="0" borderId="16" xfId="3" quotePrefix="1" applyFont="1" applyFill="1" applyBorder="1" applyAlignment="1">
      <alignment horizontal="center" vertical="center" wrapText="1"/>
    </xf>
    <xf numFmtId="180" fontId="18" fillId="0" borderId="6" xfId="3" applyNumberFormat="1" applyFont="1" applyFill="1" applyBorder="1" applyAlignment="1">
      <alignment horizontal="center" vertical="center" shrinkToFit="1"/>
    </xf>
    <xf numFmtId="180" fontId="18" fillId="0" borderId="13" xfId="3" applyNumberFormat="1" applyFont="1" applyFill="1" applyBorder="1" applyAlignment="1">
      <alignment horizontal="center" vertical="center" shrinkToFit="1"/>
    </xf>
    <xf numFmtId="180" fontId="16" fillId="0" borderId="6" xfId="3" applyNumberFormat="1" applyFont="1" applyFill="1" applyBorder="1" applyAlignment="1">
      <alignment horizontal="center" vertical="center" wrapText="1"/>
    </xf>
    <xf numFmtId="180" fontId="16" fillId="0" borderId="13" xfId="3" applyNumberFormat="1" applyFont="1" applyFill="1" applyBorder="1" applyAlignment="1">
      <alignment horizontal="center" vertical="center" wrapText="1"/>
    </xf>
    <xf numFmtId="0" fontId="20" fillId="0" borderId="20" xfId="3" applyFont="1" applyFill="1" applyBorder="1" applyAlignment="1">
      <alignment horizontal="center" vertical="center"/>
    </xf>
    <xf numFmtId="0" fontId="20" fillId="0" borderId="21" xfId="3" applyFont="1" applyFill="1" applyBorder="1" applyAlignment="1">
      <alignment horizontal="center" vertical="center"/>
    </xf>
    <xf numFmtId="0" fontId="8" fillId="0" borderId="22" xfId="2" applyFont="1" applyBorder="1" applyAlignment="1">
      <alignment horizontal="center" vertical="center" wrapText="1"/>
    </xf>
    <xf numFmtId="0" fontId="8" fillId="0" borderId="23"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11" xfId="2" applyFont="1" applyBorder="1" applyAlignment="1">
      <alignment horizontal="center" vertical="center" wrapText="1"/>
    </xf>
    <xf numFmtId="0" fontId="8" fillId="0" borderId="8" xfId="2" applyFont="1" applyBorder="1" applyAlignment="1">
      <alignment horizontal="center" vertical="center" wrapText="1"/>
    </xf>
    <xf numFmtId="0" fontId="8" fillId="0" borderId="15" xfId="2" applyFont="1" applyBorder="1" applyAlignment="1">
      <alignment horizontal="center" vertical="center" wrapText="1"/>
    </xf>
    <xf numFmtId="0" fontId="14" fillId="0" borderId="23" xfId="2" applyFont="1" applyBorder="1" applyAlignment="1">
      <alignment horizontal="center" vertical="center" wrapText="1"/>
    </xf>
    <xf numFmtId="0" fontId="14" fillId="0" borderId="10" xfId="2" applyFont="1" applyBorder="1" applyAlignment="1">
      <alignment horizontal="center" vertical="center" wrapText="1"/>
    </xf>
    <xf numFmtId="0" fontId="14" fillId="0" borderId="11" xfId="2" applyFont="1" applyBorder="1" applyAlignment="1">
      <alignment horizontal="center" vertical="center" wrapText="1"/>
    </xf>
    <xf numFmtId="0" fontId="14" fillId="0" borderId="8" xfId="2" applyFont="1" applyBorder="1" applyAlignment="1">
      <alignment horizontal="center" vertical="center" wrapText="1"/>
    </xf>
    <xf numFmtId="0" fontId="14" fillId="0" borderId="15" xfId="2" applyFont="1" applyBorder="1" applyAlignment="1">
      <alignment horizontal="center" vertical="center" wrapText="1"/>
    </xf>
    <xf numFmtId="0" fontId="8" fillId="0" borderId="9" xfId="2" applyFont="1" applyBorder="1" applyAlignment="1">
      <alignment horizontal="center" vertical="center" wrapText="1"/>
    </xf>
    <xf numFmtId="0" fontId="8" fillId="0" borderId="0" xfId="2" applyFont="1" applyAlignment="1">
      <alignment horizontal="center" vertical="center" wrapText="1"/>
    </xf>
    <xf numFmtId="0" fontId="8" fillId="0" borderId="4" xfId="2" applyFont="1" applyBorder="1" applyAlignment="1">
      <alignment horizontal="center" vertical="center" wrapText="1"/>
    </xf>
    <xf numFmtId="0" fontId="15" fillId="0" borderId="10" xfId="2" applyFont="1" applyBorder="1" applyAlignment="1">
      <alignment horizontal="center" vertical="center"/>
    </xf>
    <xf numFmtId="0" fontId="15" fillId="0" borderId="11" xfId="2" applyFont="1" applyBorder="1" applyAlignment="1">
      <alignment horizontal="center" vertical="center"/>
    </xf>
    <xf numFmtId="0" fontId="8" fillId="0" borderId="5" xfId="2" applyFont="1" applyBorder="1" applyAlignment="1">
      <alignment horizontal="center" vertical="center"/>
    </xf>
    <xf numFmtId="0" fontId="8" fillId="0" borderId="5" xfId="2" applyFont="1" applyBorder="1" applyAlignment="1">
      <alignment horizontal="center" vertical="center" wrapText="1"/>
    </xf>
    <xf numFmtId="0" fontId="14" fillId="0" borderId="9" xfId="2" applyFont="1" applyBorder="1" applyAlignment="1">
      <alignment horizontal="center" vertical="center" wrapText="1"/>
    </xf>
    <xf numFmtId="0" fontId="14" fillId="0" borderId="0" xfId="2" applyFont="1" applyAlignment="1">
      <alignment horizontal="center" vertical="center" wrapText="1"/>
    </xf>
    <xf numFmtId="0" fontId="14" fillId="0" borderId="4" xfId="2" applyFont="1" applyBorder="1" applyAlignment="1">
      <alignment horizontal="center" vertical="center" wrapText="1"/>
    </xf>
    <xf numFmtId="0" fontId="14" fillId="0" borderId="24" xfId="2" applyFont="1" applyBorder="1" applyAlignment="1">
      <alignment horizontal="center" vertical="center"/>
    </xf>
    <xf numFmtId="0" fontId="14" fillId="0" borderId="13" xfId="2" applyFont="1" applyBorder="1" applyAlignment="1">
      <alignment horizontal="center" vertical="center"/>
    </xf>
    <xf numFmtId="0" fontId="5" fillId="0" borderId="6" xfId="0" applyNumberFormat="1" applyFont="1" applyFill="1" applyBorder="1" applyAlignment="1">
      <alignment horizontal="center" vertical="center"/>
    </xf>
    <xf numFmtId="0" fontId="5" fillId="0" borderId="24" xfId="0" applyNumberFormat="1" applyFont="1" applyFill="1" applyBorder="1" applyAlignment="1">
      <alignment horizontal="center" vertical="center"/>
    </xf>
    <xf numFmtId="0" fontId="14" fillId="0" borderId="5" xfId="2" applyFont="1" applyBorder="1" applyAlignment="1">
      <alignment horizontal="center" vertical="center" wrapText="1"/>
    </xf>
    <xf numFmtId="176" fontId="0" fillId="0" borderId="5" xfId="0" applyBorder="1" applyAlignment="1">
      <alignment horizontal="center" vertical="center" wrapText="1"/>
    </xf>
  </cellXfs>
  <cellStyles count="5">
    <cellStyle name="桁区切り 2" xfId="4"/>
    <cellStyle name="標準" xfId="0" builtinId="0"/>
    <cellStyle name="標準 2" xfId="1"/>
    <cellStyle name="標準 2 2" xfId="2"/>
    <cellStyle name="標準 4" xfId="3"/>
  </cellStyles>
  <dxfs count="0"/>
  <tableStyles count="0" defaultTableStyle="TableStyleMedium9" defaultPivotStyle="PivotStyleLight16"/>
  <colors>
    <mruColors>
      <color rgb="FFFF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141986</xdr:colOff>
      <xdr:row>17</xdr:row>
      <xdr:rowOff>123801</xdr:rowOff>
    </xdr:from>
    <xdr:to>
      <xdr:col>11</xdr:col>
      <xdr:colOff>457200</xdr:colOff>
      <xdr:row>21</xdr:row>
      <xdr:rowOff>27408</xdr:rowOff>
    </xdr:to>
    <xdr:sp macro="" textlink="">
      <xdr:nvSpPr>
        <xdr:cNvPr id="6" name="上矢印 5"/>
        <xdr:cNvSpPr/>
      </xdr:nvSpPr>
      <xdr:spPr bwMode="auto">
        <a:xfrm rot="5400000">
          <a:off x="5124577" y="3627985"/>
          <a:ext cx="484632" cy="848614"/>
        </a:xfrm>
        <a:prstGeom prst="upArrow">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16</xdr:col>
      <xdr:colOff>504825</xdr:colOff>
      <xdr:row>11</xdr:row>
      <xdr:rowOff>38100</xdr:rowOff>
    </xdr:from>
    <xdr:to>
      <xdr:col>23</xdr:col>
      <xdr:colOff>161925</xdr:colOff>
      <xdr:row>14</xdr:row>
      <xdr:rowOff>19050</xdr:rowOff>
    </xdr:to>
    <xdr:sp macro="" textlink="">
      <xdr:nvSpPr>
        <xdr:cNvPr id="7" name="上カーブ矢印 6"/>
        <xdr:cNvSpPr/>
      </xdr:nvSpPr>
      <xdr:spPr bwMode="auto">
        <a:xfrm>
          <a:off x="9039225" y="1895475"/>
          <a:ext cx="3390900" cy="581025"/>
        </a:xfrm>
        <a:prstGeom prst="curvedUpArrow">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17</xdr:col>
      <xdr:colOff>123825</xdr:colOff>
      <xdr:row>9</xdr:row>
      <xdr:rowOff>38100</xdr:rowOff>
    </xdr:from>
    <xdr:to>
      <xdr:col>18</xdr:col>
      <xdr:colOff>361950</xdr:colOff>
      <xdr:row>11</xdr:row>
      <xdr:rowOff>133350</xdr:rowOff>
    </xdr:to>
    <xdr:sp macro="" textlink="">
      <xdr:nvSpPr>
        <xdr:cNvPr id="10" name="上カーブ矢印 9"/>
        <xdr:cNvSpPr/>
      </xdr:nvSpPr>
      <xdr:spPr bwMode="auto">
        <a:xfrm flipH="1">
          <a:off x="9191625" y="1409700"/>
          <a:ext cx="771525" cy="581025"/>
        </a:xfrm>
        <a:prstGeom prst="curvedUpArrow">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16</xdr:col>
      <xdr:colOff>485775</xdr:colOff>
      <xdr:row>20</xdr:row>
      <xdr:rowOff>85725</xdr:rowOff>
    </xdr:from>
    <xdr:to>
      <xdr:col>23</xdr:col>
      <xdr:colOff>142875</xdr:colOff>
      <xdr:row>24</xdr:row>
      <xdr:rowOff>85725</xdr:rowOff>
    </xdr:to>
    <xdr:sp macro="" textlink="">
      <xdr:nvSpPr>
        <xdr:cNvPr id="12" name="上カーブ矢印 11"/>
        <xdr:cNvSpPr/>
      </xdr:nvSpPr>
      <xdr:spPr bwMode="auto">
        <a:xfrm>
          <a:off x="9020175" y="3419475"/>
          <a:ext cx="3390900" cy="581025"/>
        </a:xfrm>
        <a:prstGeom prst="curvedUpArrow">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3"/>
  <sheetViews>
    <sheetView workbookViewId="0"/>
  </sheetViews>
  <sheetFormatPr defaultRowHeight="11.25" x14ac:dyDescent="0.15"/>
  <cols>
    <col min="1" max="1" width="5.5" style="8" customWidth="1"/>
    <col min="2" max="2" width="15.1640625" style="8" customWidth="1"/>
    <col min="3" max="3" width="9.6640625" style="8" customWidth="1"/>
    <col min="4" max="5" width="7.83203125" style="8" customWidth="1"/>
    <col min="6" max="9" width="10.1640625" style="8" customWidth="1"/>
    <col min="10" max="11" width="9.1640625" style="8" customWidth="1"/>
    <col min="12" max="13" width="10.1640625" style="8" customWidth="1"/>
    <col min="14" max="21" width="15.83203125" style="8" customWidth="1"/>
    <col min="22" max="22" width="15.6640625" style="8" customWidth="1"/>
    <col min="23" max="16384" width="9.33203125" style="8"/>
  </cols>
  <sheetData>
    <row r="1" spans="1:23" s="2" customFormat="1" ht="14.25" customHeight="1" x14ac:dyDescent="0.15">
      <c r="A1" s="1"/>
      <c r="U1" s="3"/>
      <c r="W1" s="3"/>
    </row>
    <row r="2" spans="1:23" s="7" customFormat="1" ht="33" customHeight="1" x14ac:dyDescent="0.15">
      <c r="A2" s="4"/>
      <c r="B2" s="4"/>
      <c r="C2" s="4"/>
      <c r="D2" s="4"/>
      <c r="E2" s="4"/>
      <c r="F2" s="4"/>
      <c r="G2" s="4"/>
      <c r="H2" s="4"/>
      <c r="I2" s="4"/>
      <c r="J2" s="4"/>
      <c r="K2" s="4"/>
      <c r="L2" s="4"/>
      <c r="M2" s="5" t="s">
        <v>171</v>
      </c>
      <c r="N2" s="6"/>
      <c r="P2" s="4"/>
      <c r="Q2" s="4"/>
      <c r="R2" s="4"/>
      <c r="S2" s="4"/>
      <c r="T2" s="4"/>
      <c r="U2" s="4"/>
      <c r="V2" s="4"/>
    </row>
    <row r="3" spans="1:23" ht="12" thickBot="1" x14ac:dyDescent="0.2">
      <c r="N3" s="9"/>
      <c r="O3" s="11"/>
      <c r="P3" s="10"/>
      <c r="Q3" s="10"/>
      <c r="R3" s="10"/>
      <c r="S3" s="10"/>
      <c r="T3" s="11"/>
      <c r="U3" s="11" t="s">
        <v>33</v>
      </c>
      <c r="V3" s="12"/>
    </row>
    <row r="4" spans="1:23" s="14" customFormat="1" ht="12.75" customHeight="1" x14ac:dyDescent="0.15">
      <c r="A4" s="141" t="s">
        <v>12</v>
      </c>
      <c r="B4" s="142"/>
      <c r="C4" s="151" t="s">
        <v>20</v>
      </c>
      <c r="D4" s="147" t="s">
        <v>140</v>
      </c>
      <c r="E4" s="147"/>
      <c r="F4" s="147"/>
      <c r="G4" s="147"/>
      <c r="H4" s="147"/>
      <c r="I4" s="147"/>
      <c r="J4" s="147"/>
      <c r="K4" s="147"/>
      <c r="L4" s="147"/>
      <c r="M4" s="148"/>
      <c r="N4" s="167" t="s">
        <v>47</v>
      </c>
      <c r="O4" s="165" t="s">
        <v>48</v>
      </c>
      <c r="P4" s="148" t="s">
        <v>139</v>
      </c>
      <c r="Q4" s="163"/>
      <c r="R4" s="163"/>
      <c r="S4" s="163"/>
      <c r="T4" s="164"/>
      <c r="U4" s="154" t="s">
        <v>138</v>
      </c>
      <c r="V4" s="143"/>
      <c r="W4" s="13"/>
    </row>
    <row r="5" spans="1:23" s="14" customFormat="1" ht="12.75" customHeight="1" x14ac:dyDescent="0.15">
      <c r="A5" s="143"/>
      <c r="B5" s="144"/>
      <c r="C5" s="144"/>
      <c r="D5" s="160" t="s">
        <v>134</v>
      </c>
      <c r="E5" s="161"/>
      <c r="F5" s="173" t="s">
        <v>53</v>
      </c>
      <c r="G5" s="174"/>
      <c r="H5" s="174"/>
      <c r="I5" s="175"/>
      <c r="J5" s="160" t="s">
        <v>137</v>
      </c>
      <c r="K5" s="161"/>
      <c r="L5" s="168" t="s">
        <v>13</v>
      </c>
      <c r="M5" s="176"/>
      <c r="N5" s="166"/>
      <c r="O5" s="166"/>
      <c r="P5" s="167" t="s">
        <v>57</v>
      </c>
      <c r="Q5" s="167" t="s">
        <v>58</v>
      </c>
      <c r="R5" s="167" t="s">
        <v>59</v>
      </c>
      <c r="S5" s="152" t="s">
        <v>60</v>
      </c>
      <c r="T5" s="152" t="s">
        <v>61</v>
      </c>
      <c r="U5" s="155"/>
      <c r="V5" s="143"/>
    </row>
    <row r="6" spans="1:23" s="14" customFormat="1" ht="12.75" customHeight="1" x14ac:dyDescent="0.15">
      <c r="A6" s="143"/>
      <c r="B6" s="144"/>
      <c r="C6" s="144"/>
      <c r="D6" s="155"/>
      <c r="E6" s="162"/>
      <c r="F6" s="168" t="s">
        <v>135</v>
      </c>
      <c r="G6" s="169"/>
      <c r="H6" s="156" t="s">
        <v>136</v>
      </c>
      <c r="I6" s="157"/>
      <c r="J6" s="155"/>
      <c r="K6" s="162"/>
      <c r="L6" s="170"/>
      <c r="M6" s="143"/>
      <c r="N6" s="166"/>
      <c r="O6" s="166"/>
      <c r="P6" s="165"/>
      <c r="Q6" s="165"/>
      <c r="R6" s="165"/>
      <c r="S6" s="153"/>
      <c r="T6" s="153"/>
      <c r="U6" s="155"/>
      <c r="V6" s="143"/>
    </row>
    <row r="7" spans="1:23" s="14" customFormat="1" ht="12.75" customHeight="1" x14ac:dyDescent="0.15">
      <c r="A7" s="143"/>
      <c r="B7" s="144"/>
      <c r="C7" s="144"/>
      <c r="D7" s="155"/>
      <c r="E7" s="162"/>
      <c r="F7" s="170"/>
      <c r="G7" s="144"/>
      <c r="H7" s="158"/>
      <c r="I7" s="159"/>
      <c r="J7" s="171"/>
      <c r="K7" s="172"/>
      <c r="L7" s="170"/>
      <c r="M7" s="143"/>
      <c r="N7" s="166"/>
      <c r="O7" s="166"/>
      <c r="P7" s="165"/>
      <c r="Q7" s="165"/>
      <c r="R7" s="165"/>
      <c r="S7" s="153"/>
      <c r="T7" s="153"/>
      <c r="U7" s="155"/>
      <c r="V7" s="13"/>
    </row>
    <row r="8" spans="1:23" s="14" customFormat="1" ht="12.75" customHeight="1" x14ac:dyDescent="0.15">
      <c r="A8" s="143"/>
      <c r="B8" s="144"/>
      <c r="C8" s="144"/>
      <c r="D8" s="45" t="s">
        <v>34</v>
      </c>
      <c r="E8" s="45" t="s">
        <v>35</v>
      </c>
      <c r="F8" s="45" t="s">
        <v>34</v>
      </c>
      <c r="G8" s="45" t="s">
        <v>35</v>
      </c>
      <c r="H8" s="45" t="s">
        <v>34</v>
      </c>
      <c r="I8" s="45" t="s">
        <v>35</v>
      </c>
      <c r="J8" s="45" t="s">
        <v>34</v>
      </c>
      <c r="K8" s="45" t="s">
        <v>35</v>
      </c>
      <c r="L8" s="45" t="s">
        <v>34</v>
      </c>
      <c r="M8" s="45" t="s">
        <v>35</v>
      </c>
      <c r="N8" s="166"/>
      <c r="O8" s="166"/>
      <c r="P8" s="165"/>
      <c r="Q8" s="165"/>
      <c r="R8" s="165"/>
      <c r="S8" s="153"/>
      <c r="T8" s="153"/>
      <c r="U8" s="155"/>
      <c r="V8" s="46"/>
    </row>
    <row r="9" spans="1:23" s="14" customFormat="1" ht="12.75" customHeight="1" x14ac:dyDescent="0.15">
      <c r="A9" s="145"/>
      <c r="B9" s="146"/>
      <c r="C9" s="146"/>
      <c r="D9" s="82" t="s">
        <v>67</v>
      </c>
      <c r="E9" s="82" t="s">
        <v>67</v>
      </c>
      <c r="F9" s="82" t="s">
        <v>67</v>
      </c>
      <c r="G9" s="82" t="s">
        <v>67</v>
      </c>
      <c r="H9" s="82" t="s">
        <v>67</v>
      </c>
      <c r="I9" s="82" t="s">
        <v>67</v>
      </c>
      <c r="J9" s="83" t="s">
        <v>67</v>
      </c>
      <c r="K9" s="83" t="s">
        <v>67</v>
      </c>
      <c r="L9" s="82" t="s">
        <v>67</v>
      </c>
      <c r="M9" s="82" t="s">
        <v>67</v>
      </c>
      <c r="N9" s="15" t="s">
        <v>14</v>
      </c>
      <c r="O9" s="16" t="s">
        <v>14</v>
      </c>
      <c r="P9" s="47" t="s">
        <v>14</v>
      </c>
      <c r="Q9" s="47" t="s">
        <v>14</v>
      </c>
      <c r="R9" s="47" t="s">
        <v>14</v>
      </c>
      <c r="S9" s="47" t="s">
        <v>14</v>
      </c>
      <c r="T9" s="47" t="s">
        <v>14</v>
      </c>
      <c r="U9" s="47" t="s">
        <v>14</v>
      </c>
      <c r="V9" s="17"/>
      <c r="W9" s="13"/>
    </row>
    <row r="10" spans="1:23" ht="15" customHeight="1" x14ac:dyDescent="0.15">
      <c r="A10" s="149" t="s">
        <v>143</v>
      </c>
      <c r="B10" s="150"/>
      <c r="C10" s="18">
        <v>2081</v>
      </c>
      <c r="D10" s="19">
        <v>178</v>
      </c>
      <c r="E10" s="19">
        <v>83</v>
      </c>
      <c r="F10" s="19">
        <v>42720</v>
      </c>
      <c r="G10" s="19">
        <v>17624</v>
      </c>
      <c r="H10" s="19">
        <v>5938</v>
      </c>
      <c r="I10" s="19">
        <v>12271</v>
      </c>
      <c r="J10" s="19">
        <v>3160</v>
      </c>
      <c r="K10" s="19">
        <v>1433</v>
      </c>
      <c r="L10" s="19">
        <v>53349</v>
      </c>
      <c r="M10" s="19">
        <v>31933</v>
      </c>
      <c r="N10" s="18">
        <v>29886611</v>
      </c>
      <c r="O10" s="20">
        <v>159773264</v>
      </c>
      <c r="P10" s="20">
        <v>237167820</v>
      </c>
      <c r="Q10" s="20">
        <v>215857585</v>
      </c>
      <c r="R10" s="20">
        <v>12303686</v>
      </c>
      <c r="S10" s="20">
        <v>48481</v>
      </c>
      <c r="T10" s="20">
        <v>8958068</v>
      </c>
      <c r="U10" s="22">
        <v>67106538</v>
      </c>
      <c r="V10" s="21"/>
    </row>
    <row r="11" spans="1:23" ht="15" customHeight="1" x14ac:dyDescent="0.15">
      <c r="A11" s="137" t="s">
        <v>144</v>
      </c>
      <c r="B11" s="138"/>
      <c r="C11" s="18">
        <v>2087</v>
      </c>
      <c r="D11" s="18">
        <v>167</v>
      </c>
      <c r="E11" s="18">
        <v>74</v>
      </c>
      <c r="F11" s="18">
        <v>43320</v>
      </c>
      <c r="G11" s="18">
        <v>17869</v>
      </c>
      <c r="H11" s="18">
        <v>5955</v>
      </c>
      <c r="I11" s="18">
        <v>12850</v>
      </c>
      <c r="J11" s="18">
        <v>3021</v>
      </c>
      <c r="K11" s="18">
        <v>1529</v>
      </c>
      <c r="L11" s="18">
        <v>53817</v>
      </c>
      <c r="M11" s="18">
        <v>32845</v>
      </c>
      <c r="N11" s="18">
        <v>31481901</v>
      </c>
      <c r="O11" s="20">
        <v>166552149</v>
      </c>
      <c r="P11" s="20">
        <v>252564989</v>
      </c>
      <c r="Q11" s="20">
        <v>229871438</v>
      </c>
      <c r="R11" s="20">
        <v>14382564</v>
      </c>
      <c r="S11" s="20">
        <v>45326</v>
      </c>
      <c r="T11" s="20">
        <v>8265661</v>
      </c>
      <c r="U11" s="22">
        <v>75793391</v>
      </c>
      <c r="V11" s="21"/>
    </row>
    <row r="12" spans="1:23" ht="15" customHeight="1" x14ac:dyDescent="0.15">
      <c r="A12" s="137" t="s">
        <v>145</v>
      </c>
      <c r="B12" s="138"/>
      <c r="C12" s="18">
        <v>2087</v>
      </c>
      <c r="D12" s="18">
        <v>164</v>
      </c>
      <c r="E12" s="18">
        <v>66</v>
      </c>
      <c r="F12" s="18">
        <v>44080</v>
      </c>
      <c r="G12" s="18">
        <v>18743</v>
      </c>
      <c r="H12" s="18">
        <v>5661</v>
      </c>
      <c r="I12" s="18">
        <v>11903</v>
      </c>
      <c r="J12" s="18">
        <v>3478</v>
      </c>
      <c r="K12" s="18">
        <v>1809</v>
      </c>
      <c r="L12" s="18">
        <v>54881</v>
      </c>
      <c r="M12" s="18">
        <v>33059</v>
      </c>
      <c r="N12" s="18">
        <v>32340138</v>
      </c>
      <c r="O12" s="20">
        <v>181562715</v>
      </c>
      <c r="P12" s="20">
        <v>272717681</v>
      </c>
      <c r="Q12" s="20">
        <v>250286154</v>
      </c>
      <c r="R12" s="20">
        <v>13104735</v>
      </c>
      <c r="S12" s="20">
        <v>55830</v>
      </c>
      <c r="T12" s="20">
        <v>9270962</v>
      </c>
      <c r="U12" s="22">
        <v>80138175</v>
      </c>
      <c r="V12" s="21"/>
    </row>
    <row r="13" spans="1:23" ht="15" customHeight="1" x14ac:dyDescent="0.15">
      <c r="A13" s="137" t="s">
        <v>146</v>
      </c>
      <c r="B13" s="138"/>
      <c r="C13" s="18">
        <f ca="1">OFFSET('moto＞第1表-1（県計）'!$A$1,MATCH("県*計",'moto＞第1表-1（県計）'!$B:$B,0)-1,MATCH("*"&amp;OFFSET(C$3,MATCH("*",C$4:C$7,0),0)&amp;"*",'moto＞第1表-1（県計）'!$1:$1,0)-1)</f>
        <v>2055</v>
      </c>
      <c r="D13" s="81">
        <f ca="1">OFFSET('moto＞第1表-1（県計）'!$A$1,MATCH("県*計",'moto＞第1表-1（県計）'!$B:$B,0)-1,MATCH("*"&amp;OFFSET(D$4,MATCH("*",D$5:D$7,0),0)&amp;"*",'moto＞第1表-1（県計）'!$1:$1,0)-1)</f>
        <v>154</v>
      </c>
      <c r="E13" s="81">
        <f ca="1">OFFSET('moto＞第1表-1（県計）'!$A$1,MATCH("県*計",'moto＞第1表-1（県計）'!$B:$B,0)-1,MATCH("*"&amp;OFFSET(D$4,MATCH("*",D$5:D$7,0),0)&amp;"*",'moto＞第1表-1（県計）'!$1:$1,0))</f>
        <v>70</v>
      </c>
      <c r="F13" s="81">
        <f ca="1">OFFSET('moto＞第1表-1（県計）'!$A$1,MATCH("県*計",'moto＞第1表-1（県計）'!$B:$B,0)-1,MATCH("*"&amp;OFFSET(F$4,MATCH("*",F$5:F$7,0),0)&amp;"*",'moto＞第1表-1（県計）'!$1:$1,0)-1)</f>
        <v>43598</v>
      </c>
      <c r="G13" s="81">
        <f ca="1">OFFSET('moto＞第1表-1（県計）'!$A$1,MATCH("県*計",'moto＞第1表-1（県計）'!$B:$B,0)-1,MATCH("*"&amp;OFFSET(F$4,MATCH("*",F$5:F$7,0),0)&amp;"*",'moto＞第1表-1（県計）'!$1:$1,0))</f>
        <v>18910</v>
      </c>
      <c r="H13" s="81">
        <f ca="1">OFFSET('moto＞第1表-1（県計）'!$A$1,MATCH("県*計",'moto＞第1表-1（県計）'!$B:$B,0)-1,MATCH("*"&amp;OFFSET(H$4,MATCH("*",H$5:H$7,0),0)&amp;"*",'moto＞第1表-1（県計）'!$1:$1,0)-1)</f>
        <v>5618</v>
      </c>
      <c r="I13" s="81">
        <f ca="1">OFFSET('moto＞第1表-1（県計）'!$A$1,MATCH("県*計",'moto＞第1表-1（県計）'!$B:$B,0)-1,MATCH("*"&amp;OFFSET(H$4,MATCH("*",H$5:H$7,0),0)&amp;"*",'moto＞第1表-1（県計）'!$1:$1,0))</f>
        <v>11809</v>
      </c>
      <c r="J13" s="81">
        <f ca="1">OFFSET('moto＞第1表-1（県計）'!$A$1,MATCH("県*計",'moto＞第1表-1（県計）'!$B:$B,0)-1,MATCH("*"&amp;OFFSET(J$4,MATCH("*",J$5:J$7,0),0)&amp;"*",'moto＞第1表-1（県計）'!$1:$1,0)-1)</f>
        <v>3677</v>
      </c>
      <c r="K13" s="81">
        <f ca="1">OFFSET('moto＞第1表-1（県計）'!$A$1,MATCH("県*計",'moto＞第1表-1（県計）'!$B:$B,0)-1,MATCH("*"&amp;OFFSET(J$4,MATCH("*",J$5:J$7,0),0)&amp;"*",'moto＞第1表-1（県計）'!$1:$1,0))</f>
        <v>1678</v>
      </c>
      <c r="L13" s="81">
        <f ca="1">OFFSET('moto＞第1表-1（県計）'!$A$1,MATCH("県*計",'moto＞第1表-1（県計）'!$B:$B,0)-1,MATCH("*"&amp;OFFSET(L$4,MATCH("*",L$5:L$7,0),0)&amp;"*",'moto＞第1表-1（県計）'!$1:$1,0))</f>
        <v>54598</v>
      </c>
      <c r="M13" s="81">
        <f ca="1">OFFSET('moto＞第1表-1（県計）'!$A$1,MATCH("県*計",'moto＞第1表-1（県計）'!$B:$B,0)-1,MATCH("*"&amp;OFFSET(L$4,MATCH("*",L$5:L$7,0),0)&amp;"*",'moto＞第1表-1（県計）'!$1:$1,0)+1)</f>
        <v>33041</v>
      </c>
      <c r="N13" s="81">
        <f ca="1">OFFSET('moto＞第1表-1（県計）'!$A$1,MATCH("県*計",'moto＞第1表-1（県計）'!$B:$B,0)-1,MATCH("*"&amp;OFFSET(N$3,MATCH("*",N$4:N$7,0),0)&amp;"*",'moto＞第1表-1（県計）'!$1:$1,0)-1)</f>
        <v>32513683</v>
      </c>
      <c r="O13" s="81">
        <f ca="1">OFFSET('moto＞第1表-1（県計）'!$A$1,MATCH("県*計",'moto＞第1表-1（県計）'!$B:$B,0)-1,MATCH("*"&amp;OFFSET(O$3,MATCH("*",O$4:O$7,0),0)&amp;"*",'moto＞第1表-1（県計）'!$1:$1,0)-1)</f>
        <v>173265243</v>
      </c>
      <c r="P13" s="81">
        <f ca="1">OFFSET('moto＞第1表-1（県計）'!$A$1,MATCH("県*計",'moto＞第1表-1（県計）'!$B:$B,0)-1,MATCH(OFFSET($O$4,0,MATCH("*",$P$4:P$4,-1))&amp;P$5,'moto＞第1表-1（県計）'!$1:$1,0)-1)</f>
        <v>262620623</v>
      </c>
      <c r="Q13" s="81">
        <f ca="1">OFFSET('moto＞第1表-1（県計）'!$A$1,MATCH("県*計",'moto＞第1表-1（県計）'!$B:$B,0)-1,MATCH(OFFSET($O$4,0,MATCH("*",$P$4:Q$4,-1))&amp;Q$5,'moto＞第1表-1（県計）'!$1:$1,0)-1)</f>
        <v>240268324</v>
      </c>
      <c r="R13" s="81">
        <f ca="1">OFFSET('moto＞第1表-1（県計）'!$A$1,MATCH("県*計",'moto＞第1表-1（県計）'!$B:$B,0)-1,MATCH(OFFSET($O$4,0,MATCH("*",$P$4:R$4,-1))&amp;R$5,'moto＞第1表-1（県計）'!$1:$1,0)-1)</f>
        <v>13044291</v>
      </c>
      <c r="S13" s="81">
        <f ca="1">OFFSET('moto＞第1表-1（県計）'!$A$1,MATCH("県*計",'moto＞第1表-1（県計）'!$B:$B,0)-1,MATCH(OFFSET($O$4,0,MATCH("*",$P$4:S$4,-1))&amp;S$5,'moto＞第1表-1（県計）'!$1:$1,0)-1)</f>
        <v>147715</v>
      </c>
      <c r="T13" s="81">
        <f ca="1">OFFSET('moto＞第1表-1（県計）'!$A$1,MATCH("県*計",'moto＞第1表-1（県計）'!$B:$B,0)-1,MATCH(OFFSET($O$4,0,MATCH("*",$P$4:T$4,-1))&amp;T$5,'moto＞第1表-1（県計）'!$1:$1,0)-1)</f>
        <v>9160293</v>
      </c>
      <c r="U13" s="81">
        <f ca="1">OFFSET('moto＞第1表-1（県計）'!$A$1,MATCH("県*計",'moto＞第1表-1（県計）'!$B:$B,0)-1,MATCH("*"&amp;OFFSET(T$4,MATCH("*",T$5:T$7,0),0)&amp;"*",'moto＞第1表-1（県計）'!$1:$1,0))</f>
        <v>77348862</v>
      </c>
      <c r="V13" s="23"/>
      <c r="W13" s="24"/>
    </row>
    <row r="14" spans="1:23" ht="15" customHeight="1" x14ac:dyDescent="0.15">
      <c r="A14" s="139" t="s">
        <v>133</v>
      </c>
      <c r="B14" s="140"/>
      <c r="C14" s="86">
        <f ca="1">OFFSET('moto＞第1表-1（県計）'!$A$1,MATCH("県*計",'moto＞第1表-1（県計）'!$B:$B,0)-1,MATCH("*"&amp;OFFSET(C$3,MATCH("*",C$4:C$7,0),0)&amp;"*",'moto＞第1表-1（県計）'!$1:$1,0)-1)</f>
        <v>2055</v>
      </c>
      <c r="D14" s="86">
        <f ca="1">OFFSET('moto＞第1表-1（県計）'!$A$1,MATCH("県*計",'moto＞第1表-1（県計）'!$B:$B,0)-1,MATCH("*"&amp;OFFSET(D$4,MATCH("*",D$5:D$7,0),0)&amp;"*",'moto＞第1表-1（県計）'!$1:$1,0)-1)</f>
        <v>154</v>
      </c>
      <c r="E14" s="86">
        <f ca="1">OFFSET('moto＞第1表-1（県計）'!$A$1,MATCH("県*計",'moto＞第1表-1（県計）'!$B:$B,0)-1,MATCH("*"&amp;OFFSET(D$4,MATCH("*",D$5:D$7,0),0)&amp;"*",'moto＞第1表-1（県計）'!$1:$1,0))</f>
        <v>70</v>
      </c>
      <c r="F14" s="86">
        <f ca="1">OFFSET('moto＞第1表-1（県計）'!$A$1,MATCH("県*計",'moto＞第1表-1（県計）'!$B:$B,0)-1,MATCH("*"&amp;OFFSET(F$4,MATCH("*",F$5:F$7,0),0)&amp;"*",'moto＞第1表-1（県計）'!$1:$1,0)-1)</f>
        <v>43598</v>
      </c>
      <c r="G14" s="86">
        <f ca="1">OFFSET('moto＞第1表-1（県計）'!$A$1,MATCH("県*計",'moto＞第1表-1（県計）'!$B:$B,0)-1,MATCH("*"&amp;OFFSET(F$4,MATCH("*",F$5:F$7,0),0)&amp;"*",'moto＞第1表-1（県計）'!$1:$1,0))</f>
        <v>18910</v>
      </c>
      <c r="H14" s="86">
        <f ca="1">OFFSET('moto＞第1表-1（県計）'!$A$1,MATCH("県*計",'moto＞第1表-1（県計）'!$B:$B,0)-1,MATCH("*"&amp;OFFSET(H$4,MATCH("*",H$5:H$7,0),0)&amp;"*",'moto＞第1表-1（県計）'!$1:$1,0)-1)</f>
        <v>5618</v>
      </c>
      <c r="I14" s="86">
        <f ca="1">OFFSET('moto＞第1表-1（県計）'!$A$1,MATCH("県*計",'moto＞第1表-1（県計）'!$B:$B,0)-1,MATCH("*"&amp;OFFSET(H$4,MATCH("*",H$5:H$7,0),0)&amp;"*",'moto＞第1表-1（県計）'!$1:$1,0))</f>
        <v>11809</v>
      </c>
      <c r="J14" s="86">
        <f ca="1">OFFSET('moto＞第1表-1（県計）'!$A$1,MATCH("県*計",'moto＞第1表-1（県計）'!$B:$B,0)-1,MATCH("*"&amp;OFFSET(J$4,MATCH("*",J$5:J$7,0),0)&amp;"*",'moto＞第1表-1（県計）'!$1:$1,0)-1)</f>
        <v>3677</v>
      </c>
      <c r="K14" s="86">
        <f ca="1">OFFSET('moto＞第1表-1（県計）'!$A$1,MATCH("県*計",'moto＞第1表-1（県計）'!$B:$B,0)-1,MATCH("*"&amp;OFFSET(J$4,MATCH("*",J$5:J$7,0),0)&amp;"*",'moto＞第1表-1（県計）'!$1:$1,0))</f>
        <v>1678</v>
      </c>
      <c r="L14" s="86">
        <f ca="1">OFFSET('moto＞第1表-1（県計）'!$A$1,MATCH("県*計",'moto＞第1表-1（県計）'!$B:$B,0)-1,MATCH("*"&amp;OFFSET(L$4,MATCH("*",L$5:L$7,0),0)&amp;"*",'moto＞第1表-1（県計）'!$1:$1,0))</f>
        <v>54598</v>
      </c>
      <c r="M14" s="86">
        <f ca="1">OFFSET('moto＞第1表-1（県計）'!$A$1,MATCH("県*計",'moto＞第1表-1（県計）'!$B:$B,0)-1,MATCH("*"&amp;OFFSET(L$4,MATCH("*",L$5:L$7,0),0)&amp;"*",'moto＞第1表-1（県計）'!$1:$1,0)+1)</f>
        <v>33041</v>
      </c>
      <c r="N14" s="86">
        <f ca="1">OFFSET('moto＞第1表-1（県計）'!$A$1,MATCH("県*計",'moto＞第1表-1（県計）'!$B:$B,0)-1,MATCH("*"&amp;OFFSET(N$3,MATCH("*",N$4:N$7,0),0)&amp;"*",'moto＞第1表-1（県計）'!$1:$1,0)-1)</f>
        <v>32513683</v>
      </c>
      <c r="O14" s="86">
        <f ca="1">OFFSET('moto＞第1表-1（県計）'!$A$1,MATCH("県*計",'moto＞第1表-1（県計）'!$B:$B,0)-1,MATCH("*"&amp;OFFSET(O$3,MATCH("*",O$4:O$7,0),0)&amp;"*",'moto＞第1表-1（県計）'!$1:$1,0)-1)</f>
        <v>173265243</v>
      </c>
      <c r="P14" s="90">
        <f ca="1">OFFSET('moto＞第1表-1（県計）'!$A$1,MATCH("県*計",'moto＞第1表-1（県計）'!$B:$B,0)-1,MATCH(OFFSET($O$4,0,MATCH("*",$P$4:P$4,-1))&amp;P$5,'moto＞第1表-1（県計）'!$1:$1,0)-1)</f>
        <v>262620623</v>
      </c>
      <c r="Q14" s="90">
        <f ca="1">OFFSET('moto＞第1表-1（県計）'!$A$1,MATCH("県*計",'moto＞第1表-1（県計）'!$B:$B,0)-1,MATCH(OFFSET($O$4,0,MATCH("*",$P$4:Q$4,-1))&amp;Q$5,'moto＞第1表-1（県計）'!$1:$1,0)-1)</f>
        <v>240268324</v>
      </c>
      <c r="R14" s="90">
        <f ca="1">OFFSET('moto＞第1表-1（県計）'!$A$1,MATCH("県*計",'moto＞第1表-1（県計）'!$B:$B,0)-1,MATCH(OFFSET($O$4,0,MATCH("*",$P$4:R$4,-1))&amp;R$5,'moto＞第1表-1（県計）'!$1:$1,0)-1)</f>
        <v>13044291</v>
      </c>
      <c r="S14" s="90">
        <f ca="1">OFFSET('moto＞第1表-1（県計）'!$A$1,MATCH("県*計",'moto＞第1表-1（県計）'!$B:$B,0)-1,MATCH(OFFSET($O$4,0,MATCH("*",$P$4:S$4,-1))&amp;S$5,'moto＞第1表-1（県計）'!$1:$1,0)-1)</f>
        <v>147715</v>
      </c>
      <c r="T14" s="90">
        <f ca="1">OFFSET('moto＞第1表-1（県計）'!$A$1,MATCH("県*計",'moto＞第1表-1（県計）'!$B:$B,0)-1,MATCH(OFFSET($O$4,0,MATCH("*",$P$4:T$4,-1))&amp;T$5,'moto＞第1表-1（県計）'!$1:$1,0)-1)</f>
        <v>9160293</v>
      </c>
      <c r="U14" s="86">
        <f ca="1">OFFSET('moto＞第1表-1（県計）'!$A$1,MATCH("県*計",'moto＞第1表-1（県計）'!$B:$B,0)-1,MATCH("*"&amp;OFFSET(T$4,MATCH("*",T$5:T$7,0),0)&amp;"*",'moto＞第1表-1（県計）'!$1:$1,0))</f>
        <v>77348862</v>
      </c>
      <c r="V14" s="23"/>
      <c r="W14" s="24"/>
    </row>
    <row r="15" spans="1:23" ht="22.5" customHeight="1" x14ac:dyDescent="0.15">
      <c r="A15" s="139" t="s">
        <v>15</v>
      </c>
      <c r="B15" s="140"/>
      <c r="C15" s="26"/>
      <c r="D15" s="27"/>
      <c r="E15" s="27"/>
      <c r="F15" s="27"/>
      <c r="G15" s="27"/>
      <c r="H15" s="27"/>
      <c r="I15" s="27"/>
      <c r="J15" s="27"/>
      <c r="K15" s="27"/>
      <c r="L15" s="27"/>
      <c r="M15" s="27"/>
      <c r="N15" s="27"/>
      <c r="O15" s="27"/>
      <c r="P15" s="27"/>
      <c r="Q15" s="27"/>
      <c r="R15" s="27"/>
      <c r="S15" s="27"/>
      <c r="T15" s="27"/>
      <c r="U15" s="27"/>
      <c r="V15" s="23"/>
    </row>
    <row r="16" spans="1:23" ht="15" customHeight="1" x14ac:dyDescent="0.15">
      <c r="A16" s="13">
        <v>12</v>
      </c>
      <c r="B16" s="28" t="s">
        <v>3</v>
      </c>
      <c r="C16" s="84">
        <f ca="1">OFFSET('moto＞第1表-1（県計）'!$A$1,MATCH($B16,'moto＞第1表-1（県計）'!$C:$C,0)-1,MATCH("*"&amp;OFFSET(C$3,MATCH("*",C$4:C$7,0),0)&amp;"*",'moto＞第1表-1（県計）'!$1:$1,0)-1)</f>
        <v>117</v>
      </c>
      <c r="D16" s="85">
        <f ca="1">OFFSET('moto＞第1表-1（県計）'!$A$1,MATCH($B16,'moto＞第1表-1（県計）'!$C:$C,0)-1,MATCH("*"&amp;OFFSET(D$4,MATCH("*",D$5:D$7,0),0)&amp;"*",'moto＞第1表-1（県計）'!$1:$1,0)-1)</f>
        <v>14</v>
      </c>
      <c r="E16" s="85">
        <f ca="1">OFFSET('moto＞第1表-1（県計）'!$A$1,MATCH($B16,'moto＞第1表-1（県計）'!$C:$C,0)-1,MATCH("*"&amp;OFFSET(D$4,MATCH("*",D$5:D$7,0),0)&amp;"*",'moto＞第1表-1（県計）'!$1:$1,0))</f>
        <v>4</v>
      </c>
      <c r="F16" s="85">
        <f ca="1">OFFSET('moto＞第1表-1（県計）'!$A$1,MATCH($B16,'moto＞第1表-1（県計）'!$C:$C,0)-1,MATCH("*"&amp;OFFSET(F$4,MATCH("*",F$5:F$7,0),0)&amp;"*",'moto＞第1表-1（県計）'!$1:$1,0)-1)</f>
        <v>1465</v>
      </c>
      <c r="G16" s="85">
        <f ca="1">OFFSET('moto＞第1表-1（県計）'!$A$1,MATCH($B16,'moto＞第1表-1（県計）'!$C:$C,0)-1,MATCH("*"&amp;OFFSET(F$4,MATCH("*",F$5:F$7,0),0)&amp;"*",'moto＞第1表-1（県計）'!$1:$1,0))</f>
        <v>272</v>
      </c>
      <c r="H16" s="85">
        <f ca="1">OFFSET('moto＞第1表-1（県計）'!$A$1,MATCH($B16,'moto＞第1表-1（県計）'!$C:$C,0)-1,MATCH("*"&amp;OFFSET(H$4,MATCH("*",H$5:H$7,0),0)&amp;"*",'moto＞第1表-1（県計）'!$1:$1,0)-1)</f>
        <v>151</v>
      </c>
      <c r="I16" s="85">
        <f ca="1">OFFSET('moto＞第1表-1（県計）'!$A$1,MATCH($B16,'moto＞第1表-1（県計）'!$C:$C,0)-1,MATCH("*"&amp;OFFSET(H$4,MATCH("*",H$5:H$7,0),0)&amp;"*",'moto＞第1表-1（県計）'!$1:$1,0))</f>
        <v>71</v>
      </c>
      <c r="J16" s="85">
        <f ca="1">OFFSET('moto＞第1表-1（県計）'!$A$1,MATCH($B16,'moto＞第1表-1（県計）'!$C:$C,0)-1,MATCH("*"&amp;OFFSET(J$4,MATCH("*",J$5:J$7,0),0)&amp;"*",'moto＞第1表-1（県計）'!$1:$1,0)-1)</f>
        <v>40</v>
      </c>
      <c r="K16" s="85">
        <f ca="1">OFFSET('moto＞第1表-1（県計）'!$A$1,MATCH($B16,'moto＞第1表-1（県計）'!$C:$C,0)-1,MATCH("*"&amp;OFFSET(J$4,MATCH("*",J$5:J$7,0),0)&amp;"*",'moto＞第1表-1（県計）'!$1:$1,0))</f>
        <v>3</v>
      </c>
      <c r="L16" s="85">
        <f ca="1">OFFSET('moto＞第1表-1（県計）'!$A$1,MATCH($B16,'moto＞第1表-1（県計）'!$C:$C,0)-1,MATCH("*"&amp;OFFSET(L$4,MATCH("*",L$5:L$7,0),0)&amp;"*",'moto＞第1表-1（県計）'!$1:$1,0))</f>
        <v>1788</v>
      </c>
      <c r="M16" s="85">
        <f ca="1">OFFSET('moto＞第1表-1（県計）'!$A$1,MATCH($B16,'moto＞第1表-1（県計）'!$C:$C,0)-1,MATCH("*"&amp;OFFSET(L$4,MATCH("*",L$5:L$7,0),0)&amp;"*",'moto＞第1表-1（県計）'!$1:$1,0)+1)</f>
        <v>395</v>
      </c>
      <c r="N16" s="85">
        <f ca="1">OFFSET('moto＞第1表-1（県計）'!$A$1,MATCH($B16,'moto＞第1表-1（県計）'!$C:$C,0)-1,MATCH("*"&amp;OFFSET(N$3,MATCH("*",N$4:N$7,0),0)&amp;"*",'moto＞第1表-1（県計）'!$1:$1,0)-1)</f>
        <v>674980</v>
      </c>
      <c r="O16" s="85">
        <f ca="1">OFFSET('moto＞第1表-1（県計）'!$A$1,MATCH($B16,'moto＞第1表-1（県計）'!$C:$C,0)-1,MATCH("*"&amp;OFFSET(O$3,MATCH("*",O$4:O$7,0),0)&amp;"*",'moto＞第1表-1（県計）'!$1:$1,0)-1)</f>
        <v>4006624</v>
      </c>
      <c r="P16" s="92">
        <f ca="1">OFFSET('moto＞第1表-1（県計）'!$A$1,MATCH($B16,'moto＞第1表-1（県計）'!$C:$C,0)-1,MATCH(OFFSET($O$4,0,MATCH("*",$P$4:P$4,-1))&amp;P$5,'moto＞第1表-1（県計）'!$1:$1,0)-1)</f>
        <v>5977791</v>
      </c>
      <c r="Q16" s="92">
        <f ca="1">OFFSET('moto＞第1表-1（県計）'!$A$1,MATCH($B16,'moto＞第1表-1（県計）'!$C:$C,0)-1,MATCH(OFFSET($O$4,0,MATCH("*",$P$4:Q$4,-1))&amp;Q$5,'moto＞第1表-1（県計）'!$1:$1,0)-1)</f>
        <v>5630552</v>
      </c>
      <c r="R16" s="92">
        <f ca="1">OFFSET('moto＞第1表-1（県計）'!$A$1,MATCH($B16,'moto＞第1表-1（県計）'!$C:$C,0)-1,MATCH(OFFSET($O$4,0,MATCH("*",$P$4:R$4,-1))&amp;R$5,'moto＞第1表-1（県計）'!$1:$1,0)-1)</f>
        <v>127322</v>
      </c>
      <c r="S16" s="92">
        <f ca="1">OFFSET('moto＞第1表-1（県計）'!$A$1,MATCH($B16,'moto＞第1表-1（県計）'!$C:$C,0)-1,MATCH(OFFSET($O$4,0,MATCH("*",$P$4:S$4,-1))&amp;S$5,'moto＞第1表-1（県計）'!$1:$1,0)-1)</f>
        <v>4326</v>
      </c>
      <c r="T16" s="92">
        <f ca="1">OFFSET('moto＞第1表-1（県計）'!$A$1,MATCH($B16,'moto＞第1表-1（県計）'!$C:$C,0)-1,MATCH(OFFSET($O$4,0,MATCH("*",$P$4:T$4,-1))&amp;T$5,'moto＞第1表-1（県計）'!$1:$1,0)-1)</f>
        <v>215591</v>
      </c>
      <c r="U16" s="85">
        <f ca="1">OFFSET('moto＞第1表-1（県計）'!$A$1,MATCH($B16,'moto＞第1表-1（県計）'!$C:$C,0)-1,MATCH("*"&amp;OFFSET(T$4,MATCH("*",T$5:T$7,0),0)&amp;"*",'moto＞第1表-1（県計）'!$1:$1,0))</f>
        <v>1724941</v>
      </c>
      <c r="V16" s="21"/>
    </row>
    <row r="17" spans="1:23" ht="15" customHeight="1" x14ac:dyDescent="0.15">
      <c r="A17" s="13">
        <v>14</v>
      </c>
      <c r="B17" s="28" t="s">
        <v>27</v>
      </c>
      <c r="C17" s="84">
        <f ca="1">OFFSET('moto＞第1表-1（県計）'!$A$1,MATCH($B17,'moto＞第1表-1（県計）'!$C:$C,0)-1,MATCH("*"&amp;OFFSET(C$3,MATCH("*",C$4:C$7,0),0)&amp;"*",'moto＞第1表-1（県計）'!$1:$1,0)-1)</f>
        <v>28</v>
      </c>
      <c r="D17" s="85">
        <f ca="1">OFFSET('moto＞第1表-1（県計）'!$A$1,MATCH($B17,'moto＞第1表-1（県計）'!$C:$C,0)-1,MATCH("*"&amp;OFFSET(D$4,MATCH("*",D$5:D$7,0),0)&amp;"*",'moto＞第1表-1（県計）'!$1:$1,0)-1)</f>
        <v>1</v>
      </c>
      <c r="E17" s="85" t="str">
        <f ca="1">OFFSET('moto＞第1表-1（県計）'!$A$1,MATCH($B17,'moto＞第1表-1（県計）'!$C:$C,0)-1,MATCH("*"&amp;OFFSET(D$4,MATCH("*",D$5:D$7,0),0)&amp;"*",'moto＞第1表-1（県計）'!$1:$1,0))</f>
        <v>-</v>
      </c>
      <c r="F17" s="85">
        <f ca="1">OFFSET('moto＞第1表-1（県計）'!$A$1,MATCH($B17,'moto＞第1表-1（県計）'!$C:$C,0)-1,MATCH("*"&amp;OFFSET(F$4,MATCH("*",F$5:F$7,0),0)&amp;"*",'moto＞第1表-1（県計）'!$1:$1,0)-1)</f>
        <v>712</v>
      </c>
      <c r="G17" s="85">
        <f ca="1">OFFSET('moto＞第1表-1（県計）'!$A$1,MATCH($B17,'moto＞第1表-1（県計）'!$C:$C,0)-1,MATCH("*"&amp;OFFSET(F$4,MATCH("*",F$5:F$7,0),0)&amp;"*",'moto＞第1表-1（県計）'!$1:$1,0))</f>
        <v>209</v>
      </c>
      <c r="H17" s="85">
        <f ca="1">OFFSET('moto＞第1表-1（県計）'!$A$1,MATCH($B17,'moto＞第1表-1（県計）'!$C:$C,0)-1,MATCH("*"&amp;OFFSET(H$4,MATCH("*",H$5:H$7,0),0)&amp;"*",'moto＞第1表-1（県計）'!$1:$1,0)-1)</f>
        <v>60</v>
      </c>
      <c r="I17" s="85">
        <f ca="1">OFFSET('moto＞第1表-1（県計）'!$A$1,MATCH($B17,'moto＞第1表-1（県計）'!$C:$C,0)-1,MATCH("*"&amp;OFFSET(H$4,MATCH("*",H$5:H$7,0),0)&amp;"*",'moto＞第1表-1（県計）'!$1:$1,0))</f>
        <v>76</v>
      </c>
      <c r="J17" s="85">
        <f ca="1">OFFSET('moto＞第1表-1（県計）'!$A$1,MATCH($B17,'moto＞第1表-1（県計）'!$C:$C,0)-1,MATCH("*"&amp;OFFSET(J$4,MATCH("*",J$5:J$7,0),0)&amp;"*",'moto＞第1表-1（県計）'!$1:$1,0)-1)</f>
        <v>62</v>
      </c>
      <c r="K17" s="85">
        <f ca="1">OFFSET('moto＞第1表-1（県計）'!$A$1,MATCH($B17,'moto＞第1表-1（県計）'!$C:$C,0)-1,MATCH("*"&amp;OFFSET(J$4,MATCH("*",J$5:J$7,0),0)&amp;"*",'moto＞第1表-1（県計）'!$1:$1,0))</f>
        <v>7</v>
      </c>
      <c r="L17" s="85">
        <f ca="1">OFFSET('moto＞第1表-1（県計）'!$A$1,MATCH($B17,'moto＞第1表-1（県計）'!$C:$C,0)-1,MATCH("*"&amp;OFFSET(L$4,MATCH("*",L$5:L$7,0),0)&amp;"*",'moto＞第1表-1（県計）'!$1:$1,0))</f>
        <v>862</v>
      </c>
      <c r="M17" s="85">
        <f ca="1">OFFSET('moto＞第1表-1（県計）'!$A$1,MATCH($B17,'moto＞第1表-1（県計）'!$C:$C,0)-1,MATCH("*"&amp;OFFSET(L$4,MATCH("*",L$5:L$7,0),0)&amp;"*",'moto＞第1表-1（県計）'!$1:$1,0)+1)</f>
        <v>297</v>
      </c>
      <c r="N17" s="85">
        <f ca="1">OFFSET('moto＞第1表-1（県計）'!$A$1,MATCH($B17,'moto＞第1表-1（県計）'!$C:$C,0)-1,MATCH("*"&amp;OFFSET(N$3,MATCH("*",N$4:N$7,0),0)&amp;"*",'moto＞第1表-1（県計）'!$1:$1,0)-1)</f>
        <v>460797</v>
      </c>
      <c r="O17" s="85">
        <f ca="1">OFFSET('moto＞第1表-1（県計）'!$A$1,MATCH($B17,'moto＞第1表-1（県計）'!$C:$C,0)-1,MATCH("*"&amp;OFFSET(O$3,MATCH("*",O$4:O$7,0),0)&amp;"*",'moto＞第1表-1（県計）'!$1:$1,0)-1)</f>
        <v>3631688</v>
      </c>
      <c r="P17" s="92">
        <f ca="1">OFFSET('moto＞第1表-1（県計）'!$A$1,MATCH($B17,'moto＞第1表-1（県計）'!$C:$C,0)-1,MATCH(OFFSET($O$4,0,MATCH("*",$P$4:P$4,-1))&amp;P$5,'moto＞第1表-1（県計）'!$1:$1,0)-1)</f>
        <v>5621788</v>
      </c>
      <c r="Q17" s="92">
        <f ca="1">OFFSET('moto＞第1表-1（県計）'!$A$1,MATCH($B17,'moto＞第1表-1（県計）'!$C:$C,0)-1,MATCH(OFFSET($O$4,0,MATCH("*",$P$4:Q$4,-1))&amp;Q$5,'moto＞第1表-1（県計）'!$1:$1,0)-1)</f>
        <v>5412964</v>
      </c>
      <c r="R17" s="92" t="str">
        <f ca="1">OFFSET('moto＞第1表-1（県計）'!$A$1,MATCH($B17,'moto＞第1表-1（県計）'!$C:$C,0)-1,MATCH(OFFSET($O$4,0,MATCH("*",$P$4:R$4,-1))&amp;R$5,'moto＞第1表-1（県計）'!$1:$1,0)-1)</f>
        <v>Ｘ</v>
      </c>
      <c r="S17" s="92" t="str">
        <f ca="1">OFFSET('moto＞第1表-1（県計）'!$A$1,MATCH($B17,'moto＞第1表-1（県計）'!$C:$C,0)-1,MATCH(OFFSET($O$4,0,MATCH("*",$P$4:S$4,-1))&amp;S$5,'moto＞第1表-1（県計）'!$1:$1,0)-1)</f>
        <v>Ｘ</v>
      </c>
      <c r="T17" s="92" t="str">
        <f ca="1">OFFSET('moto＞第1表-1（県計）'!$A$1,MATCH($B17,'moto＞第1表-1（県計）'!$C:$C,0)-1,MATCH(OFFSET($O$4,0,MATCH("*",$P$4:T$4,-1))&amp;T$5,'moto＞第1表-1（県計）'!$1:$1,0)-1)</f>
        <v>Ｘ</v>
      </c>
      <c r="U17" s="85">
        <f ca="1">OFFSET('moto＞第1表-1（県計）'!$A$1,MATCH($B17,'moto＞第1表-1（県計）'!$C:$C,0)-1,MATCH("*"&amp;OFFSET(T$4,MATCH("*",T$5:T$7,0),0)&amp;"*",'moto＞第1表-1（県計）'!$1:$1,0))</f>
        <v>1628763</v>
      </c>
      <c r="V17" s="21"/>
    </row>
    <row r="18" spans="1:23" ht="15" customHeight="1" x14ac:dyDescent="0.15">
      <c r="A18" s="13">
        <v>16</v>
      </c>
      <c r="B18" s="28" t="s">
        <v>5</v>
      </c>
      <c r="C18" s="84">
        <f ca="1">OFFSET('moto＞第1表-1（県計）'!$A$1,MATCH($B18,'moto＞第1表-1（県計）'!$C:$C,0)-1,MATCH("*"&amp;OFFSET(C$3,MATCH("*",C$4:C$7,0),0)&amp;"*",'moto＞第1表-1（県計）'!$1:$1,0)-1)</f>
        <v>21</v>
      </c>
      <c r="D18" s="85" t="str">
        <f ca="1">OFFSET('moto＞第1表-1（県計）'!$A$1,MATCH($B18,'moto＞第1表-1（県計）'!$C:$C,0)-1,MATCH("*"&amp;OFFSET(D$4,MATCH("*",D$5:D$7,0),0)&amp;"*",'moto＞第1表-1（県計）'!$1:$1,0)-1)</f>
        <v>-</v>
      </c>
      <c r="E18" s="85" t="str">
        <f ca="1">OFFSET('moto＞第1表-1（県計）'!$A$1,MATCH($B18,'moto＞第1表-1（県計）'!$C:$C,0)-1,MATCH("*"&amp;OFFSET(D$4,MATCH("*",D$5:D$7,0),0)&amp;"*",'moto＞第1表-1（県計）'!$1:$1,0))</f>
        <v>-</v>
      </c>
      <c r="F18" s="85">
        <f ca="1">OFFSET('moto＞第1表-1（県計）'!$A$1,MATCH($B18,'moto＞第1表-1（県計）'!$C:$C,0)-1,MATCH("*"&amp;OFFSET(F$4,MATCH("*",F$5:F$7,0),0)&amp;"*",'moto＞第1表-1（県計）'!$1:$1,0)-1)</f>
        <v>727</v>
      </c>
      <c r="G18" s="85">
        <f ca="1">OFFSET('moto＞第1表-1（県計）'!$A$1,MATCH($B18,'moto＞第1表-1（県計）'!$C:$C,0)-1,MATCH("*"&amp;OFFSET(F$4,MATCH("*",F$5:F$7,0),0)&amp;"*",'moto＞第1表-1（県計）'!$1:$1,0))</f>
        <v>241</v>
      </c>
      <c r="H18" s="85">
        <f ca="1">OFFSET('moto＞第1表-1（県計）'!$A$1,MATCH($B18,'moto＞第1表-1（県計）'!$C:$C,0)-1,MATCH("*"&amp;OFFSET(H$4,MATCH("*",H$5:H$7,0),0)&amp;"*",'moto＞第1表-1（県計）'!$1:$1,0)-1)</f>
        <v>125</v>
      </c>
      <c r="I18" s="85">
        <f ca="1">OFFSET('moto＞第1表-1（県計）'!$A$1,MATCH($B18,'moto＞第1表-1（県計）'!$C:$C,0)-1,MATCH("*"&amp;OFFSET(H$4,MATCH("*",H$5:H$7,0),0)&amp;"*",'moto＞第1表-1（県計）'!$1:$1,0))</f>
        <v>144</v>
      </c>
      <c r="J18" s="85">
        <f ca="1">OFFSET('moto＞第1表-1（県計）'!$A$1,MATCH($B18,'moto＞第1表-1（県計）'!$C:$C,0)-1,MATCH("*"&amp;OFFSET(J$4,MATCH("*",J$5:J$7,0),0)&amp;"*",'moto＞第1表-1（県計）'!$1:$1,0)-1)</f>
        <v>192</v>
      </c>
      <c r="K18" s="85">
        <f ca="1">OFFSET('moto＞第1表-1（県計）'!$A$1,MATCH($B18,'moto＞第1表-1（県計）'!$C:$C,0)-1,MATCH("*"&amp;OFFSET(J$4,MATCH("*",J$5:J$7,0),0)&amp;"*",'moto＞第1表-1（県計）'!$1:$1,0))</f>
        <v>78</v>
      </c>
      <c r="L18" s="85">
        <f ca="1">OFFSET('moto＞第1表-1（県計）'!$A$1,MATCH($B18,'moto＞第1表-1（県計）'!$C:$C,0)-1,MATCH("*"&amp;OFFSET(L$4,MATCH("*",L$5:L$7,0),0)&amp;"*",'moto＞第1表-1（県計）'!$1:$1,0))</f>
        <v>1059</v>
      </c>
      <c r="M18" s="85">
        <f ca="1">OFFSET('moto＞第1表-1（県計）'!$A$1,MATCH($B18,'moto＞第1表-1（県計）'!$C:$C,0)-1,MATCH("*"&amp;OFFSET(L$4,MATCH("*",L$5:L$7,0),0)&amp;"*",'moto＞第1表-1（県計）'!$1:$1,0)+1)</f>
        <v>463</v>
      </c>
      <c r="N18" s="85">
        <f ca="1">OFFSET('moto＞第1表-1（県計）'!$A$1,MATCH($B18,'moto＞第1表-1（県計）'!$C:$C,0)-1,MATCH("*"&amp;OFFSET(N$3,MATCH("*",N$4:N$7,0),0)&amp;"*",'moto＞第1表-1（県計）'!$1:$1,0)-1)</f>
        <v>675760</v>
      </c>
      <c r="O18" s="85">
        <f ca="1">OFFSET('moto＞第1表-1（県計）'!$A$1,MATCH($B18,'moto＞第1表-1（県計）'!$C:$C,0)-1,MATCH("*"&amp;OFFSET(O$3,MATCH("*",O$4:O$7,0),0)&amp;"*",'moto＞第1表-1（県計）'!$1:$1,0)-1)</f>
        <v>2605811</v>
      </c>
      <c r="P18" s="92">
        <f ca="1">OFFSET('moto＞第1表-1（県計）'!$A$1,MATCH($B18,'moto＞第1表-1（県計）'!$C:$C,0)-1,MATCH(OFFSET($O$4,0,MATCH("*",$P$4:P$4,-1))&amp;P$5,'moto＞第1表-1（県計）'!$1:$1,0)-1)</f>
        <v>5270323</v>
      </c>
      <c r="Q18" s="92">
        <f ca="1">OFFSET('moto＞第1表-1（県計）'!$A$1,MATCH($B18,'moto＞第1表-1（県計）'!$C:$C,0)-1,MATCH(OFFSET($O$4,0,MATCH("*",$P$4:Q$4,-1))&amp;Q$5,'moto＞第1表-1（県計）'!$1:$1,0)-1)</f>
        <v>5087607</v>
      </c>
      <c r="R18" s="92">
        <f ca="1">OFFSET('moto＞第1表-1（県計）'!$A$1,MATCH($B18,'moto＞第1表-1（県計）'!$C:$C,0)-1,MATCH(OFFSET($O$4,0,MATCH("*",$P$4:R$4,-1))&amp;R$5,'moto＞第1表-1（県計）'!$1:$1,0)-1)</f>
        <v>102067</v>
      </c>
      <c r="S18" s="92" t="str">
        <f ca="1">OFFSET('moto＞第1表-1（県計）'!$A$1,MATCH($B18,'moto＞第1表-1（県計）'!$C:$C,0)-1,MATCH(OFFSET($O$4,0,MATCH("*",$P$4:S$4,-1))&amp;S$5,'moto＞第1表-1（県計）'!$1:$1,0)-1)</f>
        <v>-</v>
      </c>
      <c r="T18" s="92">
        <f ca="1">OFFSET('moto＞第1表-1（県計）'!$A$1,MATCH($B18,'moto＞第1表-1（県計）'!$C:$C,0)-1,MATCH(OFFSET($O$4,0,MATCH("*",$P$4:T$4,-1))&amp;T$5,'moto＞第1表-1（県計）'!$1:$1,0)-1)</f>
        <v>80649</v>
      </c>
      <c r="U18" s="85">
        <f ca="1">OFFSET('moto＞第1表-1（県計）'!$A$1,MATCH($B18,'moto＞第1表-1（県計）'!$C:$C,0)-1,MATCH("*"&amp;OFFSET(T$4,MATCH("*",T$5:T$7,0),0)&amp;"*",'moto＞第1表-1（県計）'!$1:$1,0))</f>
        <v>1847241</v>
      </c>
      <c r="V18" s="21"/>
    </row>
    <row r="19" spans="1:23" ht="15" customHeight="1" x14ac:dyDescent="0.15">
      <c r="A19" s="13">
        <v>17</v>
      </c>
      <c r="B19" s="28" t="s">
        <v>6</v>
      </c>
      <c r="C19" s="84">
        <f ca="1">OFFSET('moto＞第1表-1（県計）'!$A$1,MATCH($B19,'moto＞第1表-1（県計）'!$C:$C,0)-1,MATCH("*"&amp;OFFSET(C$3,MATCH("*",C$4:C$7,0),0)&amp;"*",'moto＞第1表-1（県計）'!$1:$1,0)-1)</f>
        <v>22</v>
      </c>
      <c r="D19" s="85" t="str">
        <f ca="1">OFFSET('moto＞第1表-1（県計）'!$A$1,MATCH($B19,'moto＞第1表-1（県計）'!$C:$C,0)-1,MATCH("*"&amp;OFFSET(D$4,MATCH("*",D$5:D$7,0),0)&amp;"*",'moto＞第1表-1（県計）'!$1:$1,0)-1)</f>
        <v>-</v>
      </c>
      <c r="E19" s="85" t="str">
        <f ca="1">OFFSET('moto＞第1表-1（県計）'!$A$1,MATCH($B19,'moto＞第1表-1（県計）'!$C:$C,0)-1,MATCH("*"&amp;OFFSET(D$4,MATCH("*",D$5:D$7,0),0)&amp;"*",'moto＞第1表-1（県計）'!$1:$1,0))</f>
        <v>-</v>
      </c>
      <c r="F19" s="85">
        <f ca="1">OFFSET('moto＞第1表-1（県計）'!$A$1,MATCH($B19,'moto＞第1表-1（県計）'!$C:$C,0)-1,MATCH("*"&amp;OFFSET(F$4,MATCH("*",F$5:F$7,0),0)&amp;"*",'moto＞第1表-1（県計）'!$1:$1,0)-1)</f>
        <v>139</v>
      </c>
      <c r="G19" s="85">
        <f ca="1">OFFSET('moto＞第1表-1（県計）'!$A$1,MATCH($B19,'moto＞第1表-1（県計）'!$C:$C,0)-1,MATCH("*"&amp;OFFSET(F$4,MATCH("*",F$5:F$7,0),0)&amp;"*",'moto＞第1表-1（県計）'!$1:$1,0))</f>
        <v>26</v>
      </c>
      <c r="H19" s="85">
        <f ca="1">OFFSET('moto＞第1表-1（県計）'!$A$1,MATCH($B19,'moto＞第1表-1（県計）'!$C:$C,0)-1,MATCH("*"&amp;OFFSET(H$4,MATCH("*",H$5:H$7,0),0)&amp;"*",'moto＞第1表-1（県計）'!$1:$1,0)-1)</f>
        <v>8</v>
      </c>
      <c r="I19" s="85">
        <f ca="1">OFFSET('moto＞第1表-1（県計）'!$A$1,MATCH($B19,'moto＞第1表-1（県計）'!$C:$C,0)-1,MATCH("*"&amp;OFFSET(H$4,MATCH("*",H$5:H$7,0),0)&amp;"*",'moto＞第1表-1（県計）'!$1:$1,0))</f>
        <v>4</v>
      </c>
      <c r="J19" s="85">
        <f ca="1">OFFSET('moto＞第1表-1（県計）'!$A$1,MATCH($B19,'moto＞第1表-1（県計）'!$C:$C,0)-1,MATCH("*"&amp;OFFSET(J$4,MATCH("*",J$5:J$7,0),0)&amp;"*",'moto＞第1表-1（県計）'!$1:$1,0)-1)</f>
        <v>18</v>
      </c>
      <c r="K19" s="85">
        <f ca="1">OFFSET('moto＞第1表-1（県計）'!$A$1,MATCH($B19,'moto＞第1表-1（県計）'!$C:$C,0)-1,MATCH("*"&amp;OFFSET(J$4,MATCH("*",J$5:J$7,0),0)&amp;"*",'moto＞第1表-1（県計）'!$1:$1,0))</f>
        <v>3</v>
      </c>
      <c r="L19" s="85">
        <f ca="1">OFFSET('moto＞第1表-1（県計）'!$A$1,MATCH($B19,'moto＞第1表-1（県計）'!$C:$C,0)-1,MATCH("*"&amp;OFFSET(L$4,MATCH("*",L$5:L$7,0),0)&amp;"*",'moto＞第1表-1（県計）'!$1:$1,0))</f>
        <v>168</v>
      </c>
      <c r="M19" s="85">
        <f ca="1">OFFSET('moto＞第1表-1（県計）'!$A$1,MATCH($B19,'moto＞第1表-1（県計）'!$C:$C,0)-1,MATCH("*"&amp;OFFSET(L$4,MATCH("*",L$5:L$7,0),0)&amp;"*",'moto＞第1表-1（県計）'!$1:$1,0)+1)</f>
        <v>33</v>
      </c>
      <c r="N19" s="85">
        <f ca="1">OFFSET('moto＞第1表-1（県計）'!$A$1,MATCH($B19,'moto＞第1表-1（県計）'!$C:$C,0)-1,MATCH("*"&amp;OFFSET(N$3,MATCH("*",N$4:N$7,0),0)&amp;"*",'moto＞第1表-1（県計）'!$1:$1,0)-1)</f>
        <v>94504</v>
      </c>
      <c r="O19" s="85">
        <f ca="1">OFFSET('moto＞第1表-1（県計）'!$A$1,MATCH($B19,'moto＞第1表-1（県計）'!$C:$C,0)-1,MATCH("*"&amp;OFFSET(O$3,MATCH("*",O$4:O$7,0),0)&amp;"*",'moto＞第1表-1（県計）'!$1:$1,0)-1)</f>
        <v>765530</v>
      </c>
      <c r="P19" s="92">
        <f ca="1">OFFSET('moto＞第1表-1（県計）'!$A$1,MATCH($B19,'moto＞第1表-1（県計）'!$C:$C,0)-1,MATCH(OFFSET($O$4,0,MATCH("*",$P$4:P$4,-1))&amp;P$5,'moto＞第1表-1（県計）'!$1:$1,0)-1)</f>
        <v>1116268</v>
      </c>
      <c r="Q19" s="92">
        <f ca="1">OFFSET('moto＞第1表-1（県計）'!$A$1,MATCH($B19,'moto＞第1表-1（県計）'!$C:$C,0)-1,MATCH(OFFSET($O$4,0,MATCH("*",$P$4:Q$4,-1))&amp;Q$5,'moto＞第1表-1（県計）'!$1:$1,0)-1)</f>
        <v>1013489</v>
      </c>
      <c r="R19" s="92">
        <f ca="1">OFFSET('moto＞第1表-1（県計）'!$A$1,MATCH($B19,'moto＞第1表-1（県計）'!$C:$C,0)-1,MATCH(OFFSET($O$4,0,MATCH("*",$P$4:R$4,-1))&amp;R$5,'moto＞第1表-1（県計）'!$1:$1,0)-1)</f>
        <v>40313</v>
      </c>
      <c r="S19" s="92" t="str">
        <f ca="1">OFFSET('moto＞第1表-1（県計）'!$A$1,MATCH($B19,'moto＞第1表-1（県計）'!$C:$C,0)-1,MATCH(OFFSET($O$4,0,MATCH("*",$P$4:S$4,-1))&amp;S$5,'moto＞第1表-1（県計）'!$1:$1,0)-1)</f>
        <v>-</v>
      </c>
      <c r="T19" s="92">
        <f ca="1">OFFSET('moto＞第1表-1（県計）'!$A$1,MATCH($B19,'moto＞第1表-1（県計）'!$C:$C,0)-1,MATCH(OFFSET($O$4,0,MATCH("*",$P$4:T$4,-1))&amp;T$5,'moto＞第1表-1（県計）'!$1:$1,0)-1)</f>
        <v>62466</v>
      </c>
      <c r="U19" s="85">
        <f ca="1">OFFSET('moto＞第1表-1（県計）'!$A$1,MATCH($B19,'moto＞第1表-1（県計）'!$C:$C,0)-1,MATCH("*"&amp;OFFSET(T$4,MATCH("*",T$5:T$7,0),0)&amp;"*",'moto＞第1表-1（県計）'!$1:$1,0))</f>
        <v>323358</v>
      </c>
      <c r="V19" s="21"/>
    </row>
    <row r="20" spans="1:23" ht="15" customHeight="1" x14ac:dyDescent="0.15">
      <c r="A20" s="13">
        <v>18</v>
      </c>
      <c r="B20" s="28" t="s">
        <v>28</v>
      </c>
      <c r="C20" s="84">
        <f ca="1">OFFSET('moto＞第1表-1（県計）'!$A$1,MATCH($B20,'moto＞第1表-1（県計）'!$C:$C,0)-1,MATCH("*"&amp;OFFSET(C$3,MATCH("*",C$4:C$7,0),0)&amp;"*",'moto＞第1表-1（県計）'!$1:$1,0)-1)</f>
        <v>100</v>
      </c>
      <c r="D20" s="85">
        <f ca="1">OFFSET('moto＞第1表-1（県計）'!$A$1,MATCH($B20,'moto＞第1表-1（県計）'!$C:$C,0)-1,MATCH("*"&amp;OFFSET(D$4,MATCH("*",D$5:D$7,0),0)&amp;"*",'moto＞第1表-1（県計）'!$1:$1,0)-1)</f>
        <v>4</v>
      </c>
      <c r="E20" s="85">
        <f ca="1">OFFSET('moto＞第1表-1（県計）'!$A$1,MATCH($B20,'moto＞第1表-1（県計）'!$C:$C,0)-1,MATCH("*"&amp;OFFSET(D$4,MATCH("*",D$5:D$7,0),0)&amp;"*",'moto＞第1表-1（県計）'!$1:$1,0))</f>
        <v>2</v>
      </c>
      <c r="F20" s="85">
        <f ca="1">OFFSET('moto＞第1表-1（県計）'!$A$1,MATCH($B20,'moto＞第1表-1（県計）'!$C:$C,0)-1,MATCH("*"&amp;OFFSET(F$4,MATCH("*",F$5:F$7,0),0)&amp;"*",'moto＞第1表-1（県計）'!$1:$1,0)-1)</f>
        <v>1925</v>
      </c>
      <c r="G20" s="85">
        <f ca="1">OFFSET('moto＞第1表-1（県計）'!$A$1,MATCH($B20,'moto＞第1表-1（県計）'!$C:$C,0)-1,MATCH("*"&amp;OFFSET(F$4,MATCH("*",F$5:F$7,0),0)&amp;"*",'moto＞第1表-1（県計）'!$1:$1,0))</f>
        <v>759</v>
      </c>
      <c r="H20" s="85">
        <f ca="1">OFFSET('moto＞第1表-1（県計）'!$A$1,MATCH($B20,'moto＞第1表-1（県計）'!$C:$C,0)-1,MATCH("*"&amp;OFFSET(H$4,MATCH("*",H$5:H$7,0),0)&amp;"*",'moto＞第1表-1（県計）'!$1:$1,0)-1)</f>
        <v>356</v>
      </c>
      <c r="I20" s="85">
        <f ca="1">OFFSET('moto＞第1表-1（県計）'!$A$1,MATCH($B20,'moto＞第1表-1（県計）'!$C:$C,0)-1,MATCH("*"&amp;OFFSET(H$4,MATCH("*",H$5:H$7,0),0)&amp;"*",'moto＞第1表-1（県計）'!$1:$1,0))</f>
        <v>646</v>
      </c>
      <c r="J20" s="85">
        <f ca="1">OFFSET('moto＞第1表-1（県計）'!$A$1,MATCH($B20,'moto＞第1表-1（県計）'!$C:$C,0)-1,MATCH("*"&amp;OFFSET(J$4,MATCH("*",J$5:J$7,0),0)&amp;"*",'moto＞第1表-1（県計）'!$1:$1,0)-1)</f>
        <v>367</v>
      </c>
      <c r="K20" s="85">
        <f ca="1">OFFSET('moto＞第1表-1（県計）'!$A$1,MATCH($B20,'moto＞第1表-1（県計）'!$C:$C,0)-1,MATCH("*"&amp;OFFSET(J$4,MATCH("*",J$5:J$7,0),0)&amp;"*",'moto＞第1表-1（県計）'!$1:$1,0))</f>
        <v>128</v>
      </c>
      <c r="L20" s="85">
        <f ca="1">OFFSET('moto＞第1表-1（県計）'!$A$1,MATCH($B20,'moto＞第1表-1（県計）'!$C:$C,0)-1,MATCH("*"&amp;OFFSET(L$4,MATCH("*",L$5:L$7,0),0)&amp;"*",'moto＞第1表-1（県計）'!$1:$1,0))</f>
        <v>2662</v>
      </c>
      <c r="M20" s="85">
        <f ca="1">OFFSET('moto＞第1表-1（県計）'!$A$1,MATCH($B20,'moto＞第1表-1（県計）'!$C:$C,0)-1,MATCH("*"&amp;OFFSET(L$4,MATCH("*",L$5:L$7,0),0)&amp;"*",'moto＞第1表-1（県計）'!$1:$1,0)+1)</f>
        <v>1529</v>
      </c>
      <c r="N20" s="85">
        <f ca="1">OFFSET('moto＞第1表-1（県計）'!$A$1,MATCH($B20,'moto＞第1表-1（県計）'!$C:$C,0)-1,MATCH("*"&amp;OFFSET(N$3,MATCH("*",N$4:N$7,0),0)&amp;"*",'moto＞第1表-1（県計）'!$1:$1,0)-1)</f>
        <v>1373195</v>
      </c>
      <c r="O20" s="85">
        <f ca="1">OFFSET('moto＞第1表-1（県計）'!$A$1,MATCH($B20,'moto＞第1表-1（県計）'!$C:$C,0)-1,MATCH("*"&amp;OFFSET(O$3,MATCH("*",O$4:O$7,0),0)&amp;"*",'moto＞第1表-1（県計）'!$1:$1,0)-1)</f>
        <v>4985306</v>
      </c>
      <c r="P20" s="92">
        <f ca="1">OFFSET('moto＞第1表-1（県計）'!$A$1,MATCH($B20,'moto＞第1表-1（県計）'!$C:$C,0)-1,MATCH(OFFSET($O$4,0,MATCH("*",$P$4:P$4,-1))&amp;P$5,'moto＞第1表-1（県計）'!$1:$1,0)-1)</f>
        <v>8551206</v>
      </c>
      <c r="Q20" s="92">
        <f ca="1">OFFSET('moto＞第1表-1（県計）'!$A$1,MATCH($B20,'moto＞第1表-1（県計）'!$C:$C,0)-1,MATCH(OFFSET($O$4,0,MATCH("*",$P$4:Q$4,-1))&amp;Q$5,'moto＞第1表-1（県計）'!$1:$1,0)-1)</f>
        <v>7810101</v>
      </c>
      <c r="R20" s="92">
        <f ca="1">OFFSET('moto＞第1表-1（県計）'!$A$1,MATCH($B20,'moto＞第1表-1（県計）'!$C:$C,0)-1,MATCH(OFFSET($O$4,0,MATCH("*",$P$4:R$4,-1))&amp;R$5,'moto＞第1表-1（県計）'!$1:$1,0)-1)</f>
        <v>484838</v>
      </c>
      <c r="S20" s="92">
        <f ca="1">OFFSET('moto＞第1表-1（県計）'!$A$1,MATCH($B20,'moto＞第1表-1（県計）'!$C:$C,0)-1,MATCH(OFFSET($O$4,0,MATCH("*",$P$4:S$4,-1))&amp;S$5,'moto＞第1表-1（県計）'!$1:$1,0)-1)</f>
        <v>2885</v>
      </c>
      <c r="T20" s="92">
        <f ca="1">OFFSET('moto＞第1表-1（県計）'!$A$1,MATCH($B20,'moto＞第1表-1（県計）'!$C:$C,0)-1,MATCH(OFFSET($O$4,0,MATCH("*",$P$4:T$4,-1))&amp;T$5,'moto＞第1表-1（県計）'!$1:$1,0)-1)</f>
        <v>253382</v>
      </c>
      <c r="U20" s="85">
        <f ca="1">OFFSET('moto＞第1表-1（県計）'!$A$1,MATCH($B20,'moto＞第1表-1（県計）'!$C:$C,0)-1,MATCH("*"&amp;OFFSET(T$4,MATCH("*",T$5:T$7,0),0)&amp;"*",'moto＞第1表-1（県計）'!$1:$1,0))</f>
        <v>3089678</v>
      </c>
      <c r="V20" s="21"/>
    </row>
    <row r="21" spans="1:23" ht="15" customHeight="1" x14ac:dyDescent="0.15">
      <c r="A21" s="13">
        <v>19</v>
      </c>
      <c r="B21" s="28" t="s">
        <v>19</v>
      </c>
      <c r="C21" s="84">
        <f ca="1">OFFSET('moto＞第1表-1（県計）'!$A$1,MATCH($B21,'moto＞第1表-1（県計）'!$C:$C,0)-1,MATCH("*"&amp;OFFSET(C$3,MATCH("*",C$4:C$7,0),0)&amp;"*",'moto＞第1表-1（県計）'!$1:$1,0)-1)</f>
        <v>14</v>
      </c>
      <c r="D21" s="85" t="str">
        <f ca="1">OFFSET('moto＞第1表-1（県計）'!$A$1,MATCH($B21,'moto＞第1表-1（県計）'!$C:$C,0)-1,MATCH("*"&amp;OFFSET(D$4,MATCH("*",D$5:D$7,0),0)&amp;"*",'moto＞第1表-1（県計）'!$1:$1,0)-1)</f>
        <v>-</v>
      </c>
      <c r="E21" s="85" t="str">
        <f ca="1">OFFSET('moto＞第1表-1（県計）'!$A$1,MATCH($B21,'moto＞第1表-1（県計）'!$C:$C,0)-1,MATCH("*"&amp;OFFSET(D$4,MATCH("*",D$5:D$7,0),0)&amp;"*",'moto＞第1表-1（県計）'!$1:$1,0))</f>
        <v>-</v>
      </c>
      <c r="F21" s="85">
        <f ca="1">OFFSET('moto＞第1表-1（県計）'!$A$1,MATCH($B21,'moto＞第1表-1（県計）'!$C:$C,0)-1,MATCH("*"&amp;OFFSET(F$4,MATCH("*",F$5:F$7,0),0)&amp;"*",'moto＞第1表-1（県計）'!$1:$1,0)-1)</f>
        <v>353</v>
      </c>
      <c r="G21" s="85">
        <f ca="1">OFFSET('moto＞第1表-1（県計）'!$A$1,MATCH($B21,'moto＞第1表-1（県計）'!$C:$C,0)-1,MATCH("*"&amp;OFFSET(F$4,MATCH("*",F$5:F$7,0),0)&amp;"*",'moto＞第1表-1（県計）'!$1:$1,0))</f>
        <v>148</v>
      </c>
      <c r="H21" s="85">
        <f ca="1">OFFSET('moto＞第1表-1（県計）'!$A$1,MATCH($B21,'moto＞第1表-1（県計）'!$C:$C,0)-1,MATCH("*"&amp;OFFSET(H$4,MATCH("*",H$5:H$7,0),0)&amp;"*",'moto＞第1表-1（県計）'!$1:$1,0)-1)</f>
        <v>10</v>
      </c>
      <c r="I21" s="85">
        <f ca="1">OFFSET('moto＞第1表-1（県計）'!$A$1,MATCH($B21,'moto＞第1表-1（県計）'!$C:$C,0)-1,MATCH("*"&amp;OFFSET(H$4,MATCH("*",H$5:H$7,0),0)&amp;"*",'moto＞第1表-1（県計）'!$1:$1,0))</f>
        <v>51</v>
      </c>
      <c r="J21" s="85">
        <f ca="1">OFFSET('moto＞第1表-1（県計）'!$A$1,MATCH($B21,'moto＞第1表-1（県計）'!$C:$C,0)-1,MATCH("*"&amp;OFFSET(J$4,MATCH("*",J$5:J$7,0),0)&amp;"*",'moto＞第1表-1（県計）'!$1:$1,0)-1)</f>
        <v>4</v>
      </c>
      <c r="K21" s="85">
        <f ca="1">OFFSET('moto＞第1表-1（県計）'!$A$1,MATCH($B21,'moto＞第1表-1（県計）'!$C:$C,0)-1,MATCH("*"&amp;OFFSET(J$4,MATCH("*",J$5:J$7,0),0)&amp;"*",'moto＞第1表-1（県計）'!$1:$1,0))</f>
        <v>7</v>
      </c>
      <c r="L21" s="85">
        <f ca="1">OFFSET('moto＞第1表-1（県計）'!$A$1,MATCH($B21,'moto＞第1表-1（県計）'!$C:$C,0)-1,MATCH("*"&amp;OFFSET(L$4,MATCH("*",L$5:L$7,0),0)&amp;"*",'moto＞第1表-1（県計）'!$1:$1,0))</f>
        <v>373</v>
      </c>
      <c r="M21" s="85">
        <f ca="1">OFFSET('moto＞第1表-1（県計）'!$A$1,MATCH($B21,'moto＞第1表-1（県計）'!$C:$C,0)-1,MATCH("*"&amp;OFFSET(L$4,MATCH("*",L$5:L$7,0),0)&amp;"*",'moto＞第1表-1（県計）'!$1:$1,0)+1)</f>
        <v>208</v>
      </c>
      <c r="N21" s="85">
        <f ca="1">OFFSET('moto＞第1表-1（県計）'!$A$1,MATCH($B21,'moto＞第1表-1（県計）'!$C:$C,0)-1,MATCH("*"&amp;OFFSET(N$3,MATCH("*",N$4:N$7,0),0)&amp;"*",'moto＞第1表-1（県計）'!$1:$1,0)-1)</f>
        <v>156268</v>
      </c>
      <c r="O21" s="85">
        <f ca="1">OFFSET('moto＞第1表-1（県計）'!$A$1,MATCH($B21,'moto＞第1表-1（県計）'!$C:$C,0)-1,MATCH("*"&amp;OFFSET(O$3,MATCH("*",O$4:O$7,0),0)&amp;"*",'moto＞第1表-1（県計）'!$1:$1,0)-1)</f>
        <v>334103</v>
      </c>
      <c r="P21" s="92">
        <f ca="1">OFFSET('moto＞第1表-1（県計）'!$A$1,MATCH($B21,'moto＞第1表-1（県計）'!$C:$C,0)-1,MATCH(OFFSET($O$4,0,MATCH("*",$P$4:P$4,-1))&amp;P$5,'moto＞第1表-1（県計）'!$1:$1,0)-1)</f>
        <v>621676</v>
      </c>
      <c r="Q21" s="92">
        <f ca="1">OFFSET('moto＞第1表-1（県計）'!$A$1,MATCH($B21,'moto＞第1表-1（県計）'!$C:$C,0)-1,MATCH(OFFSET($O$4,0,MATCH("*",$P$4:Q$4,-1))&amp;Q$5,'moto＞第1表-1（県計）'!$1:$1,0)-1)</f>
        <v>527560</v>
      </c>
      <c r="R21" s="92">
        <f ca="1">OFFSET('moto＞第1表-1（県計）'!$A$1,MATCH($B21,'moto＞第1表-1（県計）'!$C:$C,0)-1,MATCH(OFFSET($O$4,0,MATCH("*",$P$4:R$4,-1))&amp;R$5,'moto＞第1表-1（県計）'!$1:$1,0)-1)</f>
        <v>20449</v>
      </c>
      <c r="S21" s="92" t="str">
        <f ca="1">OFFSET('moto＞第1表-1（県計）'!$A$1,MATCH($B21,'moto＞第1表-1（県計）'!$C:$C,0)-1,MATCH(OFFSET($O$4,0,MATCH("*",$P$4:S$4,-1))&amp;S$5,'moto＞第1表-1（県計）'!$1:$1,0)-1)</f>
        <v>-</v>
      </c>
      <c r="T21" s="92">
        <f ca="1">OFFSET('moto＞第1表-1（県計）'!$A$1,MATCH($B21,'moto＞第1表-1（県計）'!$C:$C,0)-1,MATCH(OFFSET($O$4,0,MATCH("*",$P$4:T$4,-1))&amp;T$5,'moto＞第1表-1（県計）'!$1:$1,0)-1)</f>
        <v>73667</v>
      </c>
      <c r="U21" s="85">
        <f ca="1">OFFSET('moto＞第1表-1（県計）'!$A$1,MATCH($B21,'moto＞第1表-1（県計）'!$C:$C,0)-1,MATCH("*"&amp;OFFSET(T$4,MATCH("*",T$5:T$7,0),0)&amp;"*",'moto＞第1表-1（県計）'!$1:$1,0))</f>
        <v>250174</v>
      </c>
      <c r="V21" s="21"/>
    </row>
    <row r="22" spans="1:23" ht="15" customHeight="1" x14ac:dyDescent="0.15">
      <c r="A22" s="13">
        <v>21</v>
      </c>
      <c r="B22" s="28" t="s">
        <v>29</v>
      </c>
      <c r="C22" s="84">
        <f ca="1">OFFSET('moto＞第1表-1（県計）'!$A$1,MATCH($B22,'moto＞第1表-1（県計）'!$C:$C,0)-1,MATCH("*"&amp;OFFSET(C$3,MATCH("*",C$4:C$7,0),0)&amp;"*",'moto＞第1表-1（県計）'!$1:$1,0)-1)</f>
        <v>131</v>
      </c>
      <c r="D22" s="85">
        <f ca="1">OFFSET('moto＞第1表-1（県計）'!$A$1,MATCH($B22,'moto＞第1表-1（県計）'!$C:$C,0)-1,MATCH("*"&amp;OFFSET(D$4,MATCH("*",D$5:D$7,0),0)&amp;"*",'moto＞第1表-1（県計）'!$1:$1,0)-1)</f>
        <v>3</v>
      </c>
      <c r="E22" s="85">
        <f ca="1">OFFSET('moto＞第1表-1（県計）'!$A$1,MATCH($B22,'moto＞第1表-1（県計）'!$C:$C,0)-1,MATCH("*"&amp;OFFSET(D$4,MATCH("*",D$5:D$7,0),0)&amp;"*",'moto＞第1表-1（県計）'!$1:$1,0))</f>
        <v>1</v>
      </c>
      <c r="F22" s="85">
        <f ca="1">OFFSET('moto＞第1表-1（県計）'!$A$1,MATCH($B22,'moto＞第1表-1（県計）'!$C:$C,0)-1,MATCH("*"&amp;OFFSET(F$4,MATCH("*",F$5:F$7,0),0)&amp;"*",'moto＞第1表-1（県計）'!$1:$1,0)-1)</f>
        <v>2013</v>
      </c>
      <c r="G22" s="85">
        <f ca="1">OFFSET('moto＞第1表-1（県計）'!$A$1,MATCH($B22,'moto＞第1表-1（県計）'!$C:$C,0)-1,MATCH("*"&amp;OFFSET(F$4,MATCH("*",F$5:F$7,0),0)&amp;"*",'moto＞第1表-1（県計）'!$1:$1,0))</f>
        <v>269</v>
      </c>
      <c r="H22" s="85">
        <f ca="1">OFFSET('moto＞第1表-1（県計）'!$A$1,MATCH($B22,'moto＞第1表-1（県計）'!$C:$C,0)-1,MATCH("*"&amp;OFFSET(H$4,MATCH("*",H$5:H$7,0),0)&amp;"*",'moto＞第1表-1（県計）'!$1:$1,0)-1)</f>
        <v>133</v>
      </c>
      <c r="I22" s="85">
        <f ca="1">OFFSET('moto＞第1表-1（県計）'!$A$1,MATCH($B22,'moto＞第1表-1（県計）'!$C:$C,0)-1,MATCH("*"&amp;OFFSET(H$4,MATCH("*",H$5:H$7,0),0)&amp;"*",'moto＞第1表-1（県計）'!$1:$1,0))</f>
        <v>37</v>
      </c>
      <c r="J22" s="85">
        <f ca="1">OFFSET('moto＞第1表-1（県計）'!$A$1,MATCH($B22,'moto＞第1表-1（県計）'!$C:$C,0)-1,MATCH("*"&amp;OFFSET(J$4,MATCH("*",J$5:J$7,0),0)&amp;"*",'moto＞第1表-1（県計）'!$1:$1,0)-1)</f>
        <v>119</v>
      </c>
      <c r="K22" s="85">
        <f ca="1">OFFSET('moto＞第1表-1（県計）'!$A$1,MATCH($B22,'moto＞第1表-1（県計）'!$C:$C,0)-1,MATCH("*"&amp;OFFSET(J$4,MATCH("*",J$5:J$7,0),0)&amp;"*",'moto＞第1表-1（県計）'!$1:$1,0))</f>
        <v>6</v>
      </c>
      <c r="L22" s="85">
        <f ca="1">OFFSET('moto＞第1表-1（県計）'!$A$1,MATCH($B22,'moto＞第1表-1（県計）'!$C:$C,0)-1,MATCH("*"&amp;OFFSET(L$4,MATCH("*",L$5:L$7,0),0)&amp;"*",'moto＞第1表-1（県計）'!$1:$1,0))</f>
        <v>2351</v>
      </c>
      <c r="M22" s="85">
        <f ca="1">OFFSET('moto＞第1表-1（県計）'!$A$1,MATCH($B22,'moto＞第1表-1（県計）'!$C:$C,0)-1,MATCH("*"&amp;OFFSET(L$4,MATCH("*",L$5:L$7,0),0)&amp;"*",'moto＞第1表-1（県計）'!$1:$1,0)+1)</f>
        <v>342</v>
      </c>
      <c r="N22" s="85">
        <f ca="1">OFFSET('moto＞第1表-1（県計）'!$A$1,MATCH($B22,'moto＞第1表-1（県計）'!$C:$C,0)-1,MATCH("*"&amp;OFFSET(N$3,MATCH("*",N$4:N$7,0),0)&amp;"*",'moto＞第1表-1（県計）'!$1:$1,0)-1)</f>
        <v>1085612</v>
      </c>
      <c r="O22" s="85">
        <f ca="1">OFFSET('moto＞第1表-1（県計）'!$A$1,MATCH($B22,'moto＞第1表-1（県計）'!$C:$C,0)-1,MATCH("*"&amp;OFFSET(O$3,MATCH("*",O$4:O$7,0),0)&amp;"*",'moto＞第1表-1（県計）'!$1:$1,0)-1)</f>
        <v>5473708</v>
      </c>
      <c r="P22" s="92">
        <f ca="1">OFFSET('moto＞第1表-1（県計）'!$A$1,MATCH($B22,'moto＞第1表-1（県計）'!$C:$C,0)-1,MATCH(OFFSET($O$4,0,MATCH("*",$P$4:P$4,-1))&amp;P$5,'moto＞第1表-1（県計）'!$1:$1,0)-1)</f>
        <v>10144310</v>
      </c>
      <c r="Q22" s="92">
        <f ca="1">OFFSET('moto＞第1表-1（県計）'!$A$1,MATCH($B22,'moto＞第1表-1（県計）'!$C:$C,0)-1,MATCH(OFFSET($O$4,0,MATCH("*",$P$4:Q$4,-1))&amp;Q$5,'moto＞第1表-1（県計）'!$1:$1,0)-1)</f>
        <v>8728360</v>
      </c>
      <c r="R22" s="92" t="str">
        <f ca="1">OFFSET('moto＞第1表-1（県計）'!$A$1,MATCH($B22,'moto＞第1表-1（県計）'!$C:$C,0)-1,MATCH(OFFSET($O$4,0,MATCH("*",$P$4:R$4,-1))&amp;R$5,'moto＞第1表-1（県計）'!$1:$1,0)-1)</f>
        <v>Ｘ</v>
      </c>
      <c r="S22" s="92" t="str">
        <f ca="1">OFFSET('moto＞第1表-1（県計）'!$A$1,MATCH($B22,'moto＞第1表-1（県計）'!$C:$C,0)-1,MATCH(OFFSET($O$4,0,MATCH("*",$P$4:S$4,-1))&amp;S$5,'moto＞第1表-1（県計）'!$1:$1,0)-1)</f>
        <v>Ｘ</v>
      </c>
      <c r="T22" s="92">
        <f ca="1">OFFSET('moto＞第1表-1（県計）'!$A$1,MATCH($B22,'moto＞第1表-1（県計）'!$C:$C,0)-1,MATCH(OFFSET($O$4,0,MATCH("*",$P$4:T$4,-1))&amp;T$5,'moto＞第1表-1（県計）'!$1:$1,0)-1)</f>
        <v>1285109</v>
      </c>
      <c r="U22" s="85">
        <f ca="1">OFFSET('moto＞第1表-1（県計）'!$A$1,MATCH($B22,'moto＞第1表-1（県計）'!$C:$C,0)-1,MATCH("*"&amp;OFFSET(T$4,MATCH("*",T$5:T$7,0),0)&amp;"*",'moto＞第1表-1（県計）'!$1:$1,0))</f>
        <v>4120450</v>
      </c>
      <c r="V22" s="21"/>
    </row>
    <row r="23" spans="1:23" ht="15" customHeight="1" x14ac:dyDescent="0.15">
      <c r="A23" s="13">
        <v>22</v>
      </c>
      <c r="B23" s="28" t="s">
        <v>7</v>
      </c>
      <c r="C23" s="84">
        <f ca="1">OFFSET('moto＞第1表-1（県計）'!$A$1,MATCH($B23,'moto＞第1表-1（県計）'!$C:$C,0)-1,MATCH("*"&amp;OFFSET(C$3,MATCH("*",C$4:C$7,0),0)&amp;"*",'moto＞第1表-1（県計）'!$1:$1,0)-1)</f>
        <v>49</v>
      </c>
      <c r="D23" s="85">
        <f ca="1">OFFSET('moto＞第1表-1（県計）'!$A$1,MATCH($B23,'moto＞第1表-1（県計）'!$C:$C,0)-1,MATCH("*"&amp;OFFSET(D$4,MATCH("*",D$5:D$7,0),0)&amp;"*",'moto＞第1表-1（県計）'!$1:$1,0)-1)</f>
        <v>5</v>
      </c>
      <c r="E23" s="85">
        <f ca="1">OFFSET('moto＞第1表-1（県計）'!$A$1,MATCH($B23,'moto＞第1表-1（県計）'!$C:$C,0)-1,MATCH("*"&amp;OFFSET(D$4,MATCH("*",D$5:D$7,0),0)&amp;"*",'moto＞第1表-1（県計）'!$1:$1,0))</f>
        <v>2</v>
      </c>
      <c r="F23" s="85">
        <f ca="1">OFFSET('moto＞第1表-1（県計）'!$A$1,MATCH($B23,'moto＞第1表-1（県計）'!$C:$C,0)-1,MATCH("*"&amp;OFFSET(F$4,MATCH("*",F$5:F$7,0),0)&amp;"*",'moto＞第1表-1（県計）'!$1:$1,0)-1)</f>
        <v>1600</v>
      </c>
      <c r="G23" s="85">
        <f ca="1">OFFSET('moto＞第1表-1（県計）'!$A$1,MATCH($B23,'moto＞第1表-1（県計）'!$C:$C,0)-1,MATCH("*"&amp;OFFSET(F$4,MATCH("*",F$5:F$7,0),0)&amp;"*",'moto＞第1表-1（県計）'!$1:$1,0))</f>
        <v>214</v>
      </c>
      <c r="H23" s="85">
        <f ca="1">OFFSET('moto＞第1表-1（県計）'!$A$1,MATCH($B23,'moto＞第1表-1（県計）'!$C:$C,0)-1,MATCH("*"&amp;OFFSET(H$4,MATCH("*",H$5:H$7,0),0)&amp;"*",'moto＞第1表-1（県計）'!$1:$1,0)-1)</f>
        <v>141</v>
      </c>
      <c r="I23" s="85">
        <f ca="1">OFFSET('moto＞第1表-1（県計）'!$A$1,MATCH($B23,'moto＞第1表-1（県計）'!$C:$C,0)-1,MATCH("*"&amp;OFFSET(H$4,MATCH("*",H$5:H$7,0),0)&amp;"*",'moto＞第1表-1（県計）'!$1:$1,0))</f>
        <v>47</v>
      </c>
      <c r="J23" s="85">
        <f ca="1">OFFSET('moto＞第1表-1（県計）'!$A$1,MATCH($B23,'moto＞第1表-1（県計）'!$C:$C,0)-1,MATCH("*"&amp;OFFSET(J$4,MATCH("*",J$5:J$7,0),0)&amp;"*",'moto＞第1表-1（県計）'!$1:$1,0)-1)</f>
        <v>87</v>
      </c>
      <c r="K23" s="85">
        <f ca="1">OFFSET('moto＞第1表-1（県計）'!$A$1,MATCH($B23,'moto＞第1表-1（県計）'!$C:$C,0)-1,MATCH("*"&amp;OFFSET(J$4,MATCH("*",J$5:J$7,0),0)&amp;"*",'moto＞第1表-1（県計）'!$1:$1,0))</f>
        <v>2</v>
      </c>
      <c r="L23" s="85">
        <f ca="1">OFFSET('moto＞第1表-1（県計）'!$A$1,MATCH($B23,'moto＞第1表-1（県計）'!$C:$C,0)-1,MATCH("*"&amp;OFFSET(L$4,MATCH("*",L$5:L$7,0),0)&amp;"*",'moto＞第1表-1（県計）'!$1:$1,0))</f>
        <v>1890</v>
      </c>
      <c r="M23" s="85">
        <f ca="1">OFFSET('moto＞第1表-1（県計）'!$A$1,MATCH($B23,'moto＞第1表-1（県計）'!$C:$C,0)-1,MATCH("*"&amp;OFFSET(L$4,MATCH("*",L$5:L$7,0),0)&amp;"*",'moto＞第1表-1（県計）'!$1:$1,0)+1)</f>
        <v>278</v>
      </c>
      <c r="N23" s="85">
        <f ca="1">OFFSET('moto＞第1表-1（県計）'!$A$1,MATCH($B23,'moto＞第1表-1（県計）'!$C:$C,0)-1,MATCH("*"&amp;OFFSET(N$3,MATCH("*",N$4:N$7,0),0)&amp;"*",'moto＞第1表-1（県計）'!$1:$1,0)-1)</f>
        <v>1072195</v>
      </c>
      <c r="O23" s="85">
        <f ca="1">OFFSET('moto＞第1表-1（県計）'!$A$1,MATCH($B23,'moto＞第1表-1（県計）'!$C:$C,0)-1,MATCH("*"&amp;OFFSET(O$3,MATCH("*",O$4:O$7,0),0)&amp;"*",'moto＞第1表-1（県計）'!$1:$1,0)-1)</f>
        <v>6676062</v>
      </c>
      <c r="P23" s="92">
        <f ca="1">OFFSET('moto＞第1表-1（県計）'!$A$1,MATCH($B23,'moto＞第1表-1（県計）'!$C:$C,0)-1,MATCH(OFFSET($O$4,0,MATCH("*",$P$4:P$4,-1))&amp;P$5,'moto＞第1表-1（県計）'!$1:$1,0)-1)</f>
        <v>9483312</v>
      </c>
      <c r="Q23" s="92">
        <f ca="1">OFFSET('moto＞第1表-1（県計）'!$A$1,MATCH($B23,'moto＞第1表-1（県計）'!$C:$C,0)-1,MATCH(OFFSET($O$4,0,MATCH("*",$P$4:Q$4,-1))&amp;Q$5,'moto＞第1表-1（県計）'!$1:$1,0)-1)</f>
        <v>7733786</v>
      </c>
      <c r="R23" s="92" t="str">
        <f ca="1">OFFSET('moto＞第1表-1（県計）'!$A$1,MATCH($B23,'moto＞第1表-1（県計）'!$C:$C,0)-1,MATCH(OFFSET($O$4,0,MATCH("*",$P$4:R$4,-1))&amp;R$5,'moto＞第1表-1（県計）'!$1:$1,0)-1)</f>
        <v>Ｘ</v>
      </c>
      <c r="S23" s="92" t="str">
        <f ca="1">OFFSET('moto＞第1表-1（県計）'!$A$1,MATCH($B23,'moto＞第1表-1（県計）'!$C:$C,0)-1,MATCH(OFFSET($O$4,0,MATCH("*",$P$4:S$4,-1))&amp;S$5,'moto＞第1表-1（県計）'!$1:$1,0)-1)</f>
        <v>Ｘ</v>
      </c>
      <c r="T23" s="92">
        <f ca="1">OFFSET('moto＞第1表-1（県計）'!$A$1,MATCH($B23,'moto＞第1表-1（県計）'!$C:$C,0)-1,MATCH(OFFSET($O$4,0,MATCH("*",$P$4:T$4,-1))&amp;T$5,'moto＞第1表-1（県計）'!$1:$1,0)-1)</f>
        <v>1568969</v>
      </c>
      <c r="U23" s="85">
        <f ca="1">OFFSET('moto＞第1表-1（県計）'!$A$1,MATCH($B23,'moto＞第1表-1（県計）'!$C:$C,0)-1,MATCH("*"&amp;OFFSET(T$4,MATCH("*",T$5:T$7,0),0)&amp;"*",'moto＞第1表-1（県計）'!$1:$1,0))</f>
        <v>2240744</v>
      </c>
      <c r="V23" s="21"/>
    </row>
    <row r="24" spans="1:23" ht="15" customHeight="1" x14ac:dyDescent="0.15">
      <c r="A24" s="13">
        <v>23</v>
      </c>
      <c r="B24" s="28" t="s">
        <v>8</v>
      </c>
      <c r="C24" s="84">
        <f ca="1">OFFSET('moto＞第1表-1（県計）'!$A$1,MATCH($B24,'moto＞第1表-1（県計）'!$C:$C,0)-1,MATCH("*"&amp;OFFSET(C$3,MATCH("*",C$4:C$7,0),0)&amp;"*",'moto＞第1表-1（県計）'!$1:$1,0)-1)</f>
        <v>25</v>
      </c>
      <c r="D24" s="85" t="str">
        <f ca="1">OFFSET('moto＞第1表-1（県計）'!$A$1,MATCH($B24,'moto＞第1表-1（県計）'!$C:$C,0)-1,MATCH("*"&amp;OFFSET(D$4,MATCH("*",D$5:D$7,0),0)&amp;"*",'moto＞第1表-1（県計）'!$1:$1,0)-1)</f>
        <v>-</v>
      </c>
      <c r="E24" s="85" t="str">
        <f ca="1">OFFSET('moto＞第1表-1（県計）'!$A$1,MATCH($B24,'moto＞第1表-1（県計）'!$C:$C,0)-1,MATCH("*"&amp;OFFSET(D$4,MATCH("*",D$5:D$7,0),0)&amp;"*",'moto＞第1表-1（県計）'!$1:$1,0))</f>
        <v>-</v>
      </c>
      <c r="F24" s="85">
        <f ca="1">OFFSET('moto＞第1表-1（県計）'!$A$1,MATCH($B24,'moto＞第1表-1（県計）'!$C:$C,0)-1,MATCH("*"&amp;OFFSET(F$4,MATCH("*",F$5:F$7,0),0)&amp;"*",'moto＞第1表-1（県計）'!$1:$1,0)-1)</f>
        <v>566</v>
      </c>
      <c r="G24" s="85">
        <f ca="1">OFFSET('moto＞第1表-1（県計）'!$A$1,MATCH($B24,'moto＞第1表-1（県計）'!$C:$C,0)-1,MATCH("*"&amp;OFFSET(F$4,MATCH("*",F$5:F$7,0),0)&amp;"*",'moto＞第1表-1（県計）'!$1:$1,0))</f>
        <v>191</v>
      </c>
      <c r="H24" s="85">
        <f ca="1">OFFSET('moto＞第1表-1（県計）'!$A$1,MATCH($B24,'moto＞第1表-1（県計）'!$C:$C,0)-1,MATCH("*"&amp;OFFSET(H$4,MATCH("*",H$5:H$7,0),0)&amp;"*",'moto＞第1表-1（県計）'!$1:$1,0)-1)</f>
        <v>72</v>
      </c>
      <c r="I24" s="85">
        <f ca="1">OFFSET('moto＞第1表-1（県計）'!$A$1,MATCH($B24,'moto＞第1表-1（県計）'!$C:$C,0)-1,MATCH("*"&amp;OFFSET(H$4,MATCH("*",H$5:H$7,0),0)&amp;"*",'moto＞第1表-1（県計）'!$1:$1,0))</f>
        <v>100</v>
      </c>
      <c r="J24" s="85">
        <f ca="1">OFFSET('moto＞第1表-1（県計）'!$A$1,MATCH($B24,'moto＞第1表-1（県計）'!$C:$C,0)-1,MATCH("*"&amp;OFFSET(J$4,MATCH("*",J$5:J$7,0),0)&amp;"*",'moto＞第1表-1（県計）'!$1:$1,0)-1)</f>
        <v>2</v>
      </c>
      <c r="K24" s="85">
        <f ca="1">OFFSET('moto＞第1表-1（県計）'!$A$1,MATCH($B24,'moto＞第1表-1（県計）'!$C:$C,0)-1,MATCH("*"&amp;OFFSET(J$4,MATCH("*",J$5:J$7,0),0)&amp;"*",'moto＞第1表-1（県計）'!$1:$1,0))</f>
        <v>1</v>
      </c>
      <c r="L24" s="85">
        <f ca="1">OFFSET('moto＞第1表-1（県計）'!$A$1,MATCH($B24,'moto＞第1表-1（県計）'!$C:$C,0)-1,MATCH("*"&amp;OFFSET(L$4,MATCH("*",L$5:L$7,0),0)&amp;"*",'moto＞第1表-1（県計）'!$1:$1,0))</f>
        <v>667</v>
      </c>
      <c r="M24" s="85">
        <f ca="1">OFFSET('moto＞第1表-1（県計）'!$A$1,MATCH($B24,'moto＞第1表-1（県計）'!$C:$C,0)-1,MATCH("*"&amp;OFFSET(L$4,MATCH("*",L$5:L$7,0),0)&amp;"*",'moto＞第1表-1（県計）'!$1:$1,0)+1)</f>
        <v>305</v>
      </c>
      <c r="N24" s="85">
        <f ca="1">OFFSET('moto＞第1表-1（県計）'!$A$1,MATCH($B24,'moto＞第1表-1（県計）'!$C:$C,0)-1,MATCH("*"&amp;OFFSET(N$3,MATCH("*",N$4:N$7,0),0)&amp;"*",'moto＞第1表-1（県計）'!$1:$1,0)-1)</f>
        <v>340430</v>
      </c>
      <c r="O24" s="85">
        <f ca="1">OFFSET('moto＞第1表-1（県計）'!$A$1,MATCH($B24,'moto＞第1表-1（県計）'!$C:$C,0)-1,MATCH("*"&amp;OFFSET(O$3,MATCH("*",O$4:O$7,0),0)&amp;"*",'moto＞第1表-1（県計）'!$1:$1,0)-1)</f>
        <v>1609312</v>
      </c>
      <c r="P24" s="92">
        <f ca="1">OFFSET('moto＞第1表-1（県計）'!$A$1,MATCH($B24,'moto＞第1表-1（県計）'!$C:$C,0)-1,MATCH(OFFSET($O$4,0,MATCH("*",$P$4:P$4,-1))&amp;P$5,'moto＞第1表-1（県計）'!$1:$1,0)-1)</f>
        <v>2791625</v>
      </c>
      <c r="Q24" s="92">
        <f ca="1">OFFSET('moto＞第1表-1（県計）'!$A$1,MATCH($B24,'moto＞第1表-1（県計）'!$C:$C,0)-1,MATCH(OFFSET($O$4,0,MATCH("*",$P$4:Q$4,-1))&amp;Q$5,'moto＞第1表-1（県計）'!$1:$1,0)-1)</f>
        <v>1681415</v>
      </c>
      <c r="R24" s="92">
        <f ca="1">OFFSET('moto＞第1表-1（県計）'!$A$1,MATCH($B24,'moto＞第1表-1（県計）'!$C:$C,0)-1,MATCH(OFFSET($O$4,0,MATCH("*",$P$4:R$4,-1))&amp;R$5,'moto＞第1表-1（県計）'!$1:$1,0)-1)</f>
        <v>580532</v>
      </c>
      <c r="S24" s="92" t="str">
        <f ca="1">OFFSET('moto＞第1表-1（県計）'!$A$1,MATCH($B24,'moto＞第1表-1（県計）'!$C:$C,0)-1,MATCH(OFFSET($O$4,0,MATCH("*",$P$4:S$4,-1))&amp;S$5,'moto＞第1表-1（県計）'!$1:$1,0)-1)</f>
        <v>Ｘ</v>
      </c>
      <c r="T24" s="92" t="str">
        <f ca="1">OFFSET('moto＞第1表-1（県計）'!$A$1,MATCH($B24,'moto＞第1表-1（県計）'!$C:$C,0)-1,MATCH(OFFSET($O$4,0,MATCH("*",$P$4:T$4,-1))&amp;T$5,'moto＞第1表-1（県計）'!$1:$1,0)-1)</f>
        <v>Ｘ</v>
      </c>
      <c r="U24" s="85">
        <f ca="1">OFFSET('moto＞第1表-1（県計）'!$A$1,MATCH($B24,'moto＞第1表-1（県計）'!$C:$C,0)-1,MATCH("*"&amp;OFFSET(T$4,MATCH("*",T$5:T$7,0),0)&amp;"*",'moto＞第1表-1（県計）'!$1:$1,0))</f>
        <v>1036206</v>
      </c>
      <c r="V24" s="21"/>
    </row>
    <row r="25" spans="1:23" ht="15" customHeight="1" x14ac:dyDescent="0.15">
      <c r="A25" s="13">
        <v>24</v>
      </c>
      <c r="B25" s="28" t="s">
        <v>9</v>
      </c>
      <c r="C25" s="84">
        <f ca="1">OFFSET('moto＞第1表-1（県計）'!$A$1,MATCH($B25,'moto＞第1表-1（県計）'!$C:$C,0)-1,MATCH("*"&amp;OFFSET(C$3,MATCH("*",C$4:C$7,0),0)&amp;"*",'moto＞第1表-1（県計）'!$1:$1,0)-1)</f>
        <v>182</v>
      </c>
      <c r="D25" s="85">
        <f ca="1">OFFSET('moto＞第1表-1（県計）'!$A$1,MATCH($B25,'moto＞第1表-1（県計）'!$C:$C,0)-1,MATCH("*"&amp;OFFSET(D$4,MATCH("*",D$5:D$7,0),0)&amp;"*",'moto＞第1表-1（県計）'!$1:$1,0)-1)</f>
        <v>13</v>
      </c>
      <c r="E25" s="85">
        <f ca="1">OFFSET('moto＞第1表-1（県計）'!$A$1,MATCH($B25,'moto＞第1表-1（県計）'!$C:$C,0)-1,MATCH("*"&amp;OFFSET(D$4,MATCH("*",D$5:D$7,0),0)&amp;"*",'moto＞第1表-1（県計）'!$1:$1,0))</f>
        <v>3</v>
      </c>
      <c r="F25" s="85">
        <f ca="1">OFFSET('moto＞第1表-1（県計）'!$A$1,MATCH($B25,'moto＞第1表-1（県計）'!$C:$C,0)-1,MATCH("*"&amp;OFFSET(F$4,MATCH("*",F$5:F$7,0),0)&amp;"*",'moto＞第1表-1（県計）'!$1:$1,0)-1)</f>
        <v>3727</v>
      </c>
      <c r="G25" s="85">
        <f ca="1">OFFSET('moto＞第1表-1（県計）'!$A$1,MATCH($B25,'moto＞第1表-1（県計）'!$C:$C,0)-1,MATCH("*"&amp;OFFSET(F$4,MATCH("*",F$5:F$7,0),0)&amp;"*",'moto＞第1表-1（県計）'!$1:$1,0))</f>
        <v>760</v>
      </c>
      <c r="H25" s="85">
        <f ca="1">OFFSET('moto＞第1表-1（県計）'!$A$1,MATCH($B25,'moto＞第1表-1（県計）'!$C:$C,0)-1,MATCH("*"&amp;OFFSET(H$4,MATCH("*",H$5:H$7,0),0)&amp;"*",'moto＞第1表-1（県計）'!$1:$1,0)-1)</f>
        <v>302</v>
      </c>
      <c r="I25" s="85">
        <f ca="1">OFFSET('moto＞第1表-1（県計）'!$A$1,MATCH($B25,'moto＞第1表-1（県計）'!$C:$C,0)-1,MATCH("*"&amp;OFFSET(H$4,MATCH("*",H$5:H$7,0),0)&amp;"*",'moto＞第1表-1（県計）'!$1:$1,0))</f>
        <v>347</v>
      </c>
      <c r="J25" s="85">
        <f ca="1">OFFSET('moto＞第1表-1（県計）'!$A$1,MATCH($B25,'moto＞第1表-1（県計）'!$C:$C,0)-1,MATCH("*"&amp;OFFSET(J$4,MATCH("*",J$5:J$7,0),0)&amp;"*",'moto＞第1表-1（県計）'!$1:$1,0)-1)</f>
        <v>80</v>
      </c>
      <c r="K25" s="85">
        <f ca="1">OFFSET('moto＞第1表-1（県計）'!$A$1,MATCH($B25,'moto＞第1表-1（県計）'!$C:$C,0)-1,MATCH("*"&amp;OFFSET(J$4,MATCH("*",J$5:J$7,0),0)&amp;"*",'moto＞第1表-1（県計）'!$1:$1,0))</f>
        <v>37</v>
      </c>
      <c r="L25" s="85">
        <f ca="1">OFFSET('moto＞第1表-1（県計）'!$A$1,MATCH($B25,'moto＞第1表-1（県計）'!$C:$C,0)-1,MATCH("*"&amp;OFFSET(L$4,MATCH("*",L$5:L$7,0),0)&amp;"*",'moto＞第1表-1（県計）'!$1:$1,0))</f>
        <v>4302</v>
      </c>
      <c r="M25" s="85">
        <f ca="1">OFFSET('moto＞第1表-1（県計）'!$A$1,MATCH($B25,'moto＞第1表-1（県計）'!$C:$C,0)-1,MATCH("*"&amp;OFFSET(L$4,MATCH("*",L$5:L$7,0),0)&amp;"*",'moto＞第1表-1（県計）'!$1:$1,0)+1)</f>
        <v>1222</v>
      </c>
      <c r="N25" s="85">
        <f ca="1">OFFSET('moto＞第1表-1（県計）'!$A$1,MATCH($B25,'moto＞第1表-1（県計）'!$C:$C,0)-1,MATCH("*"&amp;OFFSET(N$3,MATCH("*",N$4:N$7,0),0)&amp;"*",'moto＞第1表-1（県計）'!$1:$1,0)-1)</f>
        <v>2597351</v>
      </c>
      <c r="O25" s="85">
        <f ca="1">OFFSET('moto＞第1表-1（県計）'!$A$1,MATCH($B25,'moto＞第1表-1（県計）'!$C:$C,0)-1,MATCH("*"&amp;OFFSET(O$3,MATCH("*",O$4:O$7,0),0)&amp;"*",'moto＞第1表-1（県計）'!$1:$1,0)-1)</f>
        <v>6882874</v>
      </c>
      <c r="P25" s="92">
        <f ca="1">OFFSET('moto＞第1表-1（県計）'!$A$1,MATCH($B25,'moto＞第1表-1（県計）'!$C:$C,0)-1,MATCH(OFFSET($O$4,0,MATCH("*",$P$4:P$4,-1))&amp;P$5,'moto＞第1表-1（県計）'!$1:$1,0)-1)</f>
        <v>12294375</v>
      </c>
      <c r="Q25" s="92">
        <f ca="1">OFFSET('moto＞第1表-1（県計）'!$A$1,MATCH($B25,'moto＞第1表-1（県計）'!$C:$C,0)-1,MATCH(OFFSET($O$4,0,MATCH("*",$P$4:Q$4,-1))&amp;Q$5,'moto＞第1表-1（県計）'!$1:$1,0)-1)</f>
        <v>9903701</v>
      </c>
      <c r="R25" s="92">
        <f ca="1">OFFSET('moto＞第1表-1（県計）'!$A$1,MATCH($B25,'moto＞第1表-1（県計）'!$C:$C,0)-1,MATCH(OFFSET($O$4,0,MATCH("*",$P$4:R$4,-1))&amp;R$5,'moto＞第1表-1（県計）'!$1:$1,0)-1)</f>
        <v>1469122</v>
      </c>
      <c r="S25" s="92">
        <f ca="1">OFFSET('moto＞第1表-1（県計）'!$A$1,MATCH($B25,'moto＞第1表-1（県計）'!$C:$C,0)-1,MATCH(OFFSET($O$4,0,MATCH("*",$P$4:S$4,-1))&amp;S$5,'moto＞第1表-1（県計）'!$1:$1,0)-1)</f>
        <v>11815</v>
      </c>
      <c r="T25" s="92">
        <f ca="1">OFFSET('moto＞第1表-1（県計）'!$A$1,MATCH($B25,'moto＞第1表-1（県計）'!$C:$C,0)-1,MATCH(OFFSET($O$4,0,MATCH("*",$P$4:T$4,-1))&amp;T$5,'moto＞第1表-1（県計）'!$1:$1,0)-1)</f>
        <v>909737</v>
      </c>
      <c r="U25" s="85">
        <f ca="1">OFFSET('moto＞第1表-1（県計）'!$A$1,MATCH($B25,'moto＞第1表-1（県計）'!$C:$C,0)-1,MATCH("*"&amp;OFFSET(T$4,MATCH("*",T$5:T$7,0),0)&amp;"*",'moto＞第1表-1（県計）'!$1:$1,0))</f>
        <v>4505729</v>
      </c>
      <c r="V25" s="21"/>
    </row>
    <row r="26" spans="1:23" ht="22.5" customHeight="1" x14ac:dyDescent="0.15">
      <c r="A26" s="133" t="s">
        <v>16</v>
      </c>
      <c r="B26" s="134"/>
      <c r="C26" s="25"/>
      <c r="D26" s="25"/>
      <c r="E26" s="25"/>
      <c r="F26" s="25"/>
      <c r="G26" s="25"/>
      <c r="H26" s="25"/>
      <c r="I26" s="25"/>
      <c r="J26" s="25"/>
      <c r="K26" s="25"/>
      <c r="L26" s="25"/>
      <c r="M26" s="25"/>
      <c r="N26" s="25"/>
      <c r="O26" s="25"/>
      <c r="P26" s="25"/>
      <c r="Q26" s="25"/>
      <c r="R26" s="25"/>
      <c r="S26" s="25"/>
      <c r="T26" s="25"/>
      <c r="U26" s="29"/>
      <c r="V26" s="23"/>
      <c r="W26" s="24"/>
    </row>
    <row r="27" spans="1:23" ht="15" customHeight="1" x14ac:dyDescent="0.15">
      <c r="A27" s="13">
        <v>25</v>
      </c>
      <c r="B27" s="28" t="s">
        <v>30</v>
      </c>
      <c r="C27" s="84">
        <f ca="1">OFFSET('moto＞第1表-1（県計）'!$A$1,MATCH($B27,'moto＞第1表-1（県計）'!$C:$C,0)-1,MATCH("*"&amp;OFFSET(C$3,MATCH("*",C$4:C$7,0),0)&amp;"*",'moto＞第1表-1（県計）'!$1:$1,0)-1)</f>
        <v>42</v>
      </c>
      <c r="D27" s="85">
        <f ca="1">OFFSET('moto＞第1表-1（県計）'!$A$1,MATCH($B27,'moto＞第1表-1（県計）'!$C:$C,0)-1,MATCH("*"&amp;OFFSET(D$4,MATCH("*",D$5:D$7,0),0)&amp;"*",'moto＞第1表-1（県計）'!$1:$1,0)-1)</f>
        <v>4</v>
      </c>
      <c r="E27" s="85">
        <f ca="1">OFFSET('moto＞第1表-1（県計）'!$A$1,MATCH($B27,'moto＞第1表-1（県計）'!$C:$C,0)-1,MATCH("*"&amp;OFFSET(D$4,MATCH("*",D$5:D$7,0),0)&amp;"*",'moto＞第1表-1（県計）'!$1:$1,0))</f>
        <v>5</v>
      </c>
      <c r="F27" s="85">
        <f ca="1">OFFSET('moto＞第1表-1（県計）'!$A$1,MATCH($B27,'moto＞第1表-1（県計）'!$C:$C,0)-1,MATCH("*"&amp;OFFSET(F$4,MATCH("*",F$5:F$7,0),0)&amp;"*",'moto＞第1表-1（県計）'!$1:$1,0)-1)</f>
        <v>1947</v>
      </c>
      <c r="G27" s="85">
        <f ca="1">OFFSET('moto＞第1表-1（県計）'!$A$1,MATCH($B27,'moto＞第1表-1（県計）'!$C:$C,0)-1,MATCH("*"&amp;OFFSET(F$4,MATCH("*",F$5:F$7,0),0)&amp;"*",'moto＞第1表-1（県計）'!$1:$1,0))</f>
        <v>636</v>
      </c>
      <c r="H27" s="85">
        <f ca="1">OFFSET('moto＞第1表-1（県計）'!$A$1,MATCH($B27,'moto＞第1表-1（県計）'!$C:$C,0)-1,MATCH("*"&amp;OFFSET(H$4,MATCH("*",H$5:H$7,0),0)&amp;"*",'moto＞第1表-1（県計）'!$1:$1,0)-1)</f>
        <v>554</v>
      </c>
      <c r="I27" s="85">
        <f ca="1">OFFSET('moto＞第1表-1（県計）'!$A$1,MATCH($B27,'moto＞第1表-1（県計）'!$C:$C,0)-1,MATCH("*"&amp;OFFSET(H$4,MATCH("*",H$5:H$7,0),0)&amp;"*",'moto＞第1表-1（県計）'!$1:$1,0))</f>
        <v>682</v>
      </c>
      <c r="J27" s="85">
        <f ca="1">OFFSET('moto＞第1表-1（県計）'!$A$1,MATCH($B27,'moto＞第1表-1（県計）'!$C:$C,0)-1,MATCH("*"&amp;OFFSET(J$4,MATCH("*",J$5:J$7,0),0)&amp;"*",'moto＞第1表-1（県計）'!$1:$1,0)-1)</f>
        <v>29</v>
      </c>
      <c r="K27" s="85">
        <f ca="1">OFFSET('moto＞第1表-1（県計）'!$A$1,MATCH($B27,'moto＞第1表-1（県計）'!$C:$C,0)-1,MATCH("*"&amp;OFFSET(J$4,MATCH("*",J$5:J$7,0),0)&amp;"*",'moto＞第1表-1（県計）'!$1:$1,0))</f>
        <v>21</v>
      </c>
      <c r="L27" s="85">
        <f ca="1">OFFSET('moto＞第1表-1（県計）'!$A$1,MATCH($B27,'moto＞第1表-1（県計）'!$C:$C,0)-1,MATCH("*"&amp;OFFSET(L$4,MATCH("*",L$5:L$7,0),0)&amp;"*",'moto＞第1表-1（県計）'!$1:$1,0))</f>
        <v>2560</v>
      </c>
      <c r="M27" s="85">
        <f ca="1">OFFSET('moto＞第1表-1（県計）'!$A$1,MATCH($B27,'moto＞第1表-1（県計）'!$C:$C,0)-1,MATCH("*"&amp;OFFSET(L$4,MATCH("*",L$5:L$7,0),0)&amp;"*",'moto＞第1表-1（県計）'!$1:$1,0)+1)</f>
        <v>1361</v>
      </c>
      <c r="N27" s="85">
        <f ca="1">OFFSET('moto＞第1表-1（県計）'!$A$1,MATCH($B27,'moto＞第1表-1（県計）'!$C:$C,0)-1,MATCH("*"&amp;OFFSET(N$3,MATCH("*",N$4:N$7,0),0)&amp;"*",'moto＞第1表-1（県計）'!$1:$1,0)-1)</f>
        <v>1640672</v>
      </c>
      <c r="O27" s="85">
        <f ca="1">OFFSET('moto＞第1表-1（県計）'!$A$1,MATCH($B27,'moto＞第1表-1（県計）'!$C:$C,0)-1,MATCH("*"&amp;OFFSET(O$3,MATCH("*",O$4:O$7,0),0)&amp;"*",'moto＞第1表-1（県計）'!$1:$1,0)-1)</f>
        <v>5375243</v>
      </c>
      <c r="P27" s="92">
        <f ca="1">OFFSET('moto＞第1表-1（県計）'!$A$1,MATCH($B27,'moto＞第1表-1（県計）'!$C:$C,0)-1,MATCH(OFFSET($O$4,0,MATCH("*",$P$4:P$4,-1))&amp;P$5,'moto＞第1表-1（県計）'!$1:$1,0)-1)</f>
        <v>11844476</v>
      </c>
      <c r="Q27" s="92">
        <f ca="1">OFFSET('moto＞第1表-1（県計）'!$A$1,MATCH($B27,'moto＞第1表-1（県計）'!$C:$C,0)-1,MATCH(OFFSET($O$4,0,MATCH("*",$P$4:Q$4,-1))&amp;Q$5,'moto＞第1表-1（県計）'!$1:$1,0)-1)</f>
        <v>11691333</v>
      </c>
      <c r="R27" s="92">
        <f ca="1">OFFSET('moto＞第1表-1（県計）'!$A$1,MATCH($B27,'moto＞第1表-1（県計）'!$C:$C,0)-1,MATCH(OFFSET($O$4,0,MATCH("*",$P$4:R$4,-1))&amp;R$5,'moto＞第1表-1（県計）'!$1:$1,0)-1)</f>
        <v>90446</v>
      </c>
      <c r="S27" s="92" t="str">
        <f ca="1">OFFSET('moto＞第1表-1（県計）'!$A$1,MATCH($B27,'moto＞第1表-1（県計）'!$C:$C,0)-1,MATCH(OFFSET($O$4,0,MATCH("*",$P$4:S$4,-1))&amp;S$5,'moto＞第1表-1（県計）'!$1:$1,0)-1)</f>
        <v>-</v>
      </c>
      <c r="T27" s="92">
        <f ca="1">OFFSET('moto＞第1表-1（県計）'!$A$1,MATCH($B27,'moto＞第1表-1（県計）'!$C:$C,0)-1,MATCH(OFFSET($O$4,0,MATCH("*",$P$4:T$4,-1))&amp;T$5,'moto＞第1表-1（県計）'!$1:$1,0)-1)</f>
        <v>62697</v>
      </c>
      <c r="U27" s="85">
        <f ca="1">OFFSET('moto＞第1表-1（県計）'!$A$1,MATCH($B27,'moto＞第1表-1（県計）'!$C:$C,0)-1,MATCH("*"&amp;OFFSET(T$4,MATCH("*",T$5:T$7,0),0)&amp;"*",'moto＞第1表-1（県計）'!$1:$1,0))</f>
        <v>6354556</v>
      </c>
      <c r="V27" s="21"/>
    </row>
    <row r="28" spans="1:23" ht="15" customHeight="1" x14ac:dyDescent="0.15">
      <c r="A28" s="13">
        <v>26</v>
      </c>
      <c r="B28" s="28" t="s">
        <v>31</v>
      </c>
      <c r="C28" s="84">
        <f ca="1">OFFSET('moto＞第1表-1（県計）'!$A$1,MATCH($B28,'moto＞第1表-1（県計）'!$C:$C,0)-1,MATCH("*"&amp;OFFSET(C$3,MATCH("*",C$4:C$7,0),0)&amp;"*",'moto＞第1表-1（県計）'!$1:$1,0)-1)</f>
        <v>167</v>
      </c>
      <c r="D28" s="85">
        <f ca="1">OFFSET('moto＞第1表-1（県計）'!$A$1,MATCH($B28,'moto＞第1表-1（県計）'!$C:$C,0)-1,MATCH("*"&amp;OFFSET(D$4,MATCH("*",D$5:D$7,0),0)&amp;"*",'moto＞第1表-1（県計）'!$1:$1,0)-1)</f>
        <v>2</v>
      </c>
      <c r="E28" s="85" t="str">
        <f ca="1">OFFSET('moto＞第1表-1（県計）'!$A$1,MATCH($B28,'moto＞第1表-1（県計）'!$C:$C,0)-1,MATCH("*"&amp;OFFSET(D$4,MATCH("*",D$5:D$7,0),0)&amp;"*",'moto＞第1表-1（県計）'!$1:$1,0))</f>
        <v>-</v>
      </c>
      <c r="F28" s="85">
        <f ca="1">OFFSET('moto＞第1表-1（県計）'!$A$1,MATCH($B28,'moto＞第1表-1（県計）'!$C:$C,0)-1,MATCH("*"&amp;OFFSET(F$4,MATCH("*",F$5:F$7,0),0)&amp;"*",'moto＞第1表-1（県計）'!$1:$1,0)-1)</f>
        <v>4604</v>
      </c>
      <c r="G28" s="85">
        <f ca="1">OFFSET('moto＞第1表-1（県計）'!$A$1,MATCH($B28,'moto＞第1表-1（県計）'!$C:$C,0)-1,MATCH("*"&amp;OFFSET(F$4,MATCH("*",F$5:F$7,0),0)&amp;"*",'moto＞第1表-1（県計）'!$1:$1,0))</f>
        <v>1190</v>
      </c>
      <c r="H28" s="85">
        <f ca="1">OFFSET('moto＞第1表-1（県計）'!$A$1,MATCH($B28,'moto＞第1表-1（県計）'!$C:$C,0)-1,MATCH("*"&amp;OFFSET(H$4,MATCH("*",H$5:H$7,0),0)&amp;"*",'moto＞第1表-1（県計）'!$1:$1,0)-1)</f>
        <v>463</v>
      </c>
      <c r="I28" s="85">
        <f ca="1">OFFSET('moto＞第1表-1（県計）'!$A$1,MATCH($B28,'moto＞第1表-1（県計）'!$C:$C,0)-1,MATCH("*"&amp;OFFSET(H$4,MATCH("*",H$5:H$7,0),0)&amp;"*",'moto＞第1表-1（県計）'!$1:$1,0))</f>
        <v>463</v>
      </c>
      <c r="J28" s="85">
        <f ca="1">OFFSET('moto＞第1表-1（県計）'!$A$1,MATCH($B28,'moto＞第1表-1（県計）'!$C:$C,0)-1,MATCH("*"&amp;OFFSET(J$4,MATCH("*",J$5:J$7,0),0)&amp;"*",'moto＞第1表-1（県計）'!$1:$1,0)-1)</f>
        <v>513</v>
      </c>
      <c r="K28" s="85">
        <f ca="1">OFFSET('moto＞第1表-1（県計）'!$A$1,MATCH($B28,'moto＞第1表-1（県計）'!$C:$C,0)-1,MATCH("*"&amp;OFFSET(J$4,MATCH("*",J$5:J$7,0),0)&amp;"*",'moto＞第1表-1（県計）'!$1:$1,0))</f>
        <v>278</v>
      </c>
      <c r="L28" s="85">
        <f ca="1">OFFSET('moto＞第1表-1（県計）'!$A$1,MATCH($B28,'moto＞第1表-1（県計）'!$C:$C,0)-1,MATCH("*"&amp;OFFSET(L$4,MATCH("*",L$5:L$7,0),0)&amp;"*",'moto＞第1表-1（県計）'!$1:$1,0))</f>
        <v>5766</v>
      </c>
      <c r="M28" s="85">
        <f ca="1">OFFSET('moto＞第1表-1（県計）'!$A$1,MATCH($B28,'moto＞第1表-1（県計）'!$C:$C,0)-1,MATCH("*"&amp;OFFSET(L$4,MATCH("*",L$5:L$7,0),0)&amp;"*",'moto＞第1表-1（県計）'!$1:$1,0)+1)</f>
        <v>2002</v>
      </c>
      <c r="N28" s="85">
        <f ca="1">OFFSET('moto＞第1表-1（県計）'!$A$1,MATCH($B28,'moto＞第1表-1（県計）'!$C:$C,0)-1,MATCH("*"&amp;OFFSET(N$3,MATCH("*",N$4:N$7,0),0)&amp;"*",'moto＞第1表-1（県計）'!$1:$1,0)-1)</f>
        <v>3557056</v>
      </c>
      <c r="O28" s="85">
        <f ca="1">OFFSET('moto＞第1表-1（県計）'!$A$1,MATCH($B28,'moto＞第1表-1（県計）'!$C:$C,0)-1,MATCH("*"&amp;OFFSET(O$3,MATCH("*",O$4:O$7,0),0)&amp;"*",'moto＞第1表-1（県計）'!$1:$1,0)-1)</f>
        <v>18097581</v>
      </c>
      <c r="P28" s="92">
        <f ca="1">OFFSET('moto＞第1表-1（県計）'!$A$1,MATCH($B28,'moto＞第1表-1（県計）'!$C:$C,0)-1,MATCH(OFFSET($O$4,0,MATCH("*",$P$4:P$4,-1))&amp;P$5,'moto＞第1表-1（県計）'!$1:$1,0)-1)</f>
        <v>27438656</v>
      </c>
      <c r="Q28" s="92">
        <f ca="1">OFFSET('moto＞第1表-1（県計）'!$A$1,MATCH($B28,'moto＞第1表-1（県計）'!$C:$C,0)-1,MATCH(OFFSET($O$4,0,MATCH("*",$P$4:Q$4,-1))&amp;Q$5,'moto＞第1表-1（県計）'!$1:$1,0)-1)</f>
        <v>26163566</v>
      </c>
      <c r="R28" s="92">
        <f ca="1">OFFSET('moto＞第1表-1（県計）'!$A$1,MATCH($B28,'moto＞第1表-1（県計）'!$C:$C,0)-1,MATCH(OFFSET($O$4,0,MATCH("*",$P$4:R$4,-1))&amp;R$5,'moto＞第1表-1（県計）'!$1:$1,0)-1)</f>
        <v>959593</v>
      </c>
      <c r="S28" s="92">
        <f ca="1">OFFSET('moto＞第1表-1（県計）'!$A$1,MATCH($B28,'moto＞第1表-1（県計）'!$C:$C,0)-1,MATCH(OFFSET($O$4,0,MATCH("*",$P$4:S$4,-1))&amp;S$5,'moto＞第1表-1（県計）'!$1:$1,0)-1)</f>
        <v>1176</v>
      </c>
      <c r="T28" s="92">
        <f ca="1">OFFSET('moto＞第1表-1（県計）'!$A$1,MATCH($B28,'moto＞第1表-1（県計）'!$C:$C,0)-1,MATCH(OFFSET($O$4,0,MATCH("*",$P$4:T$4,-1))&amp;T$5,'moto＞第1表-1（県計）'!$1:$1,0)-1)</f>
        <v>314321</v>
      </c>
      <c r="U28" s="85">
        <f ca="1">OFFSET('moto＞第1表-1（県計）'!$A$1,MATCH($B28,'moto＞第1表-1（県計）'!$C:$C,0)-1,MATCH("*"&amp;OFFSET(T$4,MATCH("*",T$5:T$7,0),0)&amp;"*",'moto＞第1表-1（県計）'!$1:$1,0))</f>
        <v>8479164</v>
      </c>
      <c r="V28" s="21"/>
    </row>
    <row r="29" spans="1:23" ht="15" customHeight="1" x14ac:dyDescent="0.15">
      <c r="A29" s="13">
        <v>27</v>
      </c>
      <c r="B29" s="28" t="s">
        <v>32</v>
      </c>
      <c r="C29" s="84">
        <f ca="1">OFFSET('moto＞第1表-1（県計）'!$A$1,MATCH($B29,'moto＞第1表-1（県計）'!$C:$C,0)-1,MATCH("*"&amp;OFFSET(C$3,MATCH("*",C$4:C$7,0),0)&amp;"*",'moto＞第1表-1（県計）'!$1:$1,0)-1)</f>
        <v>43</v>
      </c>
      <c r="D29" s="85">
        <f ca="1">OFFSET('moto＞第1表-1（県計）'!$A$1,MATCH($B29,'moto＞第1表-1（県計）'!$C:$C,0)-1,MATCH("*"&amp;OFFSET(D$4,MATCH("*",D$5:D$7,0),0)&amp;"*",'moto＞第1表-1（県計）'!$1:$1,0)-1)</f>
        <v>2</v>
      </c>
      <c r="E29" s="85" t="str">
        <f ca="1">OFFSET('moto＞第1表-1（県計）'!$A$1,MATCH($B29,'moto＞第1表-1（県計）'!$C:$C,0)-1,MATCH("*"&amp;OFFSET(D$4,MATCH("*",D$5:D$7,0),0)&amp;"*",'moto＞第1表-1（県計）'!$1:$1,0))</f>
        <v>-</v>
      </c>
      <c r="F29" s="85">
        <f ca="1">OFFSET('moto＞第1表-1（県計）'!$A$1,MATCH($B29,'moto＞第1表-1（県計）'!$C:$C,0)-1,MATCH("*"&amp;OFFSET(F$4,MATCH("*",F$5:F$7,0),0)&amp;"*",'moto＞第1表-1（県計）'!$1:$1,0)-1)</f>
        <v>1500</v>
      </c>
      <c r="G29" s="85">
        <f ca="1">OFFSET('moto＞第1表-1（県計）'!$A$1,MATCH($B29,'moto＞第1表-1（県計）'!$C:$C,0)-1,MATCH("*"&amp;OFFSET(F$4,MATCH("*",F$5:F$7,0),0)&amp;"*",'moto＞第1表-1（県計）'!$1:$1,0))</f>
        <v>617</v>
      </c>
      <c r="H29" s="85">
        <f ca="1">OFFSET('moto＞第1表-1（県計）'!$A$1,MATCH($B29,'moto＞第1表-1（県計）'!$C:$C,0)-1,MATCH("*"&amp;OFFSET(H$4,MATCH("*",H$5:H$7,0),0)&amp;"*",'moto＞第1表-1（県計）'!$1:$1,0)-1)</f>
        <v>245</v>
      </c>
      <c r="I29" s="85">
        <f ca="1">OFFSET('moto＞第1表-1（県計）'!$A$1,MATCH($B29,'moto＞第1表-1（県計）'!$C:$C,0)-1,MATCH("*"&amp;OFFSET(H$4,MATCH("*",H$5:H$7,0),0)&amp;"*",'moto＞第1表-1（県計）'!$1:$1,0))</f>
        <v>493</v>
      </c>
      <c r="J29" s="85">
        <f ca="1">OFFSET('moto＞第1表-1（県計）'!$A$1,MATCH($B29,'moto＞第1表-1（県計）'!$C:$C,0)-1,MATCH("*"&amp;OFFSET(J$4,MATCH("*",J$5:J$7,0),0)&amp;"*",'moto＞第1表-1（県計）'!$1:$1,0)-1)</f>
        <v>158</v>
      </c>
      <c r="K29" s="85">
        <f ca="1">OFFSET('moto＞第1表-1（県計）'!$A$1,MATCH($B29,'moto＞第1表-1（県計）'!$C:$C,0)-1,MATCH("*"&amp;OFFSET(J$4,MATCH("*",J$5:J$7,0),0)&amp;"*",'moto＞第1表-1（県計）'!$1:$1,0))</f>
        <v>271</v>
      </c>
      <c r="L29" s="85">
        <f ca="1">OFFSET('moto＞第1表-1（県計）'!$A$1,MATCH($B29,'moto＞第1表-1（県計）'!$C:$C,0)-1,MATCH("*"&amp;OFFSET(L$4,MATCH("*",L$5:L$7,0),0)&amp;"*",'moto＞第1表-1（県計）'!$1:$1,0))</f>
        <v>1955</v>
      </c>
      <c r="M29" s="85">
        <f ca="1">OFFSET('moto＞第1表-1（県計）'!$A$1,MATCH($B29,'moto＞第1表-1（県計）'!$C:$C,0)-1,MATCH("*"&amp;OFFSET(L$4,MATCH("*",L$5:L$7,0),0)&amp;"*",'moto＞第1表-1（県計）'!$1:$1,0)+1)</f>
        <v>1401</v>
      </c>
      <c r="N29" s="85">
        <f ca="1">OFFSET('moto＞第1表-1（県計）'!$A$1,MATCH($B29,'moto＞第1表-1（県計）'!$C:$C,0)-1,MATCH("*"&amp;OFFSET(N$3,MATCH("*",N$4:N$7,0),0)&amp;"*",'moto＞第1表-1（県計）'!$1:$1,0)-1)</f>
        <v>1334890</v>
      </c>
      <c r="O29" s="85">
        <f ca="1">OFFSET('moto＞第1表-1（県計）'!$A$1,MATCH($B29,'moto＞第1表-1（県計）'!$C:$C,0)-1,MATCH("*"&amp;OFFSET(O$3,MATCH("*",O$4:O$7,0),0)&amp;"*",'moto＞第1表-1（県計）'!$1:$1,0)-1)</f>
        <v>7942087</v>
      </c>
      <c r="P29" s="92">
        <f ca="1">OFFSET('moto＞第1表-1（県計）'!$A$1,MATCH($B29,'moto＞第1表-1（県計）'!$C:$C,0)-1,MATCH(OFFSET($O$4,0,MATCH("*",$P$4:P$4,-1))&amp;P$5,'moto＞第1表-1（県計）'!$1:$1,0)-1)</f>
        <v>11678363</v>
      </c>
      <c r="Q29" s="92">
        <f ca="1">OFFSET('moto＞第1表-1（県計）'!$A$1,MATCH($B29,'moto＞第1表-1（県計）'!$C:$C,0)-1,MATCH(OFFSET($O$4,0,MATCH("*",$P$4:Q$4,-1))&amp;Q$5,'moto＞第1表-1（県計）'!$1:$1,0)-1)</f>
        <v>11365134</v>
      </c>
      <c r="R29" s="92">
        <f ca="1">OFFSET('moto＞第1表-1（県計）'!$A$1,MATCH($B29,'moto＞第1表-1（県計）'!$C:$C,0)-1,MATCH(OFFSET($O$4,0,MATCH("*",$P$4:R$4,-1))&amp;R$5,'moto＞第1表-1（県計）'!$1:$1,0)-1)</f>
        <v>104577</v>
      </c>
      <c r="S29" s="92" t="str">
        <f ca="1">OFFSET('moto＞第1表-1（県計）'!$A$1,MATCH($B29,'moto＞第1表-1（県計）'!$C:$C,0)-1,MATCH(OFFSET($O$4,0,MATCH("*",$P$4:S$4,-1))&amp;S$5,'moto＞第1表-1（県計）'!$1:$1,0)-1)</f>
        <v>-</v>
      </c>
      <c r="T29" s="92">
        <f ca="1">OFFSET('moto＞第1表-1（県計）'!$A$1,MATCH($B29,'moto＞第1表-1（県計）'!$C:$C,0)-1,MATCH(OFFSET($O$4,0,MATCH("*",$P$4:T$4,-1))&amp;T$5,'moto＞第1表-1（県計）'!$1:$1,0)-1)</f>
        <v>208652</v>
      </c>
      <c r="U29" s="85">
        <f ca="1">OFFSET('moto＞第1表-1（県計）'!$A$1,MATCH($B29,'moto＞第1表-1（県計）'!$C:$C,0)-1,MATCH("*"&amp;OFFSET(T$4,MATCH("*",T$5:T$7,0),0)&amp;"*",'moto＞第1表-1（県計）'!$1:$1,0))</f>
        <v>3512363</v>
      </c>
      <c r="V29" s="21"/>
    </row>
    <row r="30" spans="1:23" ht="15" customHeight="1" x14ac:dyDescent="0.15">
      <c r="A30" s="13">
        <v>28</v>
      </c>
      <c r="B30" s="28" t="s">
        <v>24</v>
      </c>
      <c r="C30" s="84">
        <f ca="1">OFFSET('moto＞第1表-1（県計）'!$A$1,MATCH($B30,'moto＞第1表-1（県計）'!$C:$C,0)-1,MATCH("*"&amp;OFFSET(C$3,MATCH("*",C$4:C$7,0),0)&amp;"*",'moto＞第1表-1（県計）'!$1:$1,0)-1)</f>
        <v>85</v>
      </c>
      <c r="D30" s="85">
        <f ca="1">OFFSET('moto＞第1表-1（県計）'!$A$1,MATCH($B30,'moto＞第1表-1（県計）'!$C:$C,0)-1,MATCH("*"&amp;OFFSET(D$4,MATCH("*",D$5:D$7,0),0)&amp;"*",'moto＞第1表-1（県計）'!$1:$1,0)-1)</f>
        <v>2</v>
      </c>
      <c r="E30" s="85">
        <f ca="1">OFFSET('moto＞第1表-1（県計）'!$A$1,MATCH($B30,'moto＞第1表-1（県計）'!$C:$C,0)-1,MATCH("*"&amp;OFFSET(D$4,MATCH("*",D$5:D$7,0),0)&amp;"*",'moto＞第1表-1（県計）'!$1:$1,0))</f>
        <v>1</v>
      </c>
      <c r="F30" s="85">
        <f ca="1">OFFSET('moto＞第1表-1（県計）'!$A$1,MATCH($B30,'moto＞第1表-1（県計）'!$C:$C,0)-1,MATCH("*"&amp;OFFSET(F$4,MATCH("*",F$5:F$7,0),0)&amp;"*",'moto＞第1表-1（県計）'!$1:$1,0)-1)</f>
        <v>5066</v>
      </c>
      <c r="G30" s="85">
        <f ca="1">OFFSET('moto＞第1表-1（県計）'!$A$1,MATCH($B30,'moto＞第1表-1（県計）'!$C:$C,0)-1,MATCH("*"&amp;OFFSET(F$4,MATCH("*",F$5:F$7,0),0)&amp;"*",'moto＞第1表-1（県計）'!$1:$1,0))</f>
        <v>1800</v>
      </c>
      <c r="H30" s="85">
        <f ca="1">OFFSET('moto＞第1表-1（県計）'!$A$1,MATCH($B30,'moto＞第1表-1（県計）'!$C:$C,0)-1,MATCH("*"&amp;OFFSET(H$4,MATCH("*",H$5:H$7,0),0)&amp;"*",'moto＞第1表-1（県計）'!$1:$1,0)-1)</f>
        <v>271</v>
      </c>
      <c r="I30" s="85">
        <f ca="1">OFFSET('moto＞第1表-1（県計）'!$A$1,MATCH($B30,'moto＞第1表-1（県計）'!$C:$C,0)-1,MATCH("*"&amp;OFFSET(H$4,MATCH("*",H$5:H$7,0),0)&amp;"*",'moto＞第1表-1（県計）'!$1:$1,0))</f>
        <v>625</v>
      </c>
      <c r="J30" s="85">
        <f ca="1">OFFSET('moto＞第1表-1（県計）'!$A$1,MATCH($B30,'moto＞第1表-1（県計）'!$C:$C,0)-1,MATCH("*"&amp;OFFSET(J$4,MATCH("*",J$5:J$7,0),0)&amp;"*",'moto＞第1表-1（県計）'!$1:$1,0)-1)</f>
        <v>456</v>
      </c>
      <c r="K30" s="85">
        <f ca="1">OFFSET('moto＞第1表-1（県計）'!$A$1,MATCH($B30,'moto＞第1表-1（県計）'!$C:$C,0)-1,MATCH("*"&amp;OFFSET(J$4,MATCH("*",J$5:J$7,0),0)&amp;"*",'moto＞第1表-1（県計）'!$1:$1,0))</f>
        <v>276</v>
      </c>
      <c r="L30" s="85">
        <f ca="1">OFFSET('moto＞第1表-1（県計）'!$A$1,MATCH($B30,'moto＞第1表-1（県計）'!$C:$C,0)-1,MATCH("*"&amp;OFFSET(L$4,MATCH("*",L$5:L$7,0),0)&amp;"*",'moto＞第1表-1（県計）'!$1:$1,0))</f>
        <v>5698</v>
      </c>
      <c r="M30" s="85">
        <f ca="1">OFFSET('moto＞第1表-1（県計）'!$A$1,MATCH($B30,'moto＞第1表-1（県計）'!$C:$C,0)-1,MATCH("*"&amp;OFFSET(L$4,MATCH("*",L$5:L$7,0),0)&amp;"*",'moto＞第1表-1（県計）'!$1:$1,0)+1)</f>
        <v>2681</v>
      </c>
      <c r="N30" s="85">
        <f ca="1">OFFSET('moto＞第1表-1（県計）'!$A$1,MATCH($B30,'moto＞第1表-1（県計）'!$C:$C,0)-1,MATCH("*"&amp;OFFSET(N$3,MATCH("*",N$4:N$7,0),0)&amp;"*",'moto＞第1表-1（県計）'!$1:$1,0)-1)</f>
        <v>3535558</v>
      </c>
      <c r="O30" s="85">
        <f ca="1">OFFSET('moto＞第1表-1（県計）'!$A$1,MATCH($B30,'moto＞第1表-1（県計）'!$C:$C,0)-1,MATCH("*"&amp;OFFSET(O$3,MATCH("*",O$4:O$7,0),0)&amp;"*",'moto＞第1表-1（県計）'!$1:$1,0)-1)</f>
        <v>11524563</v>
      </c>
      <c r="P30" s="92">
        <f ca="1">OFFSET('moto＞第1表-1（県計）'!$A$1,MATCH($B30,'moto＞第1表-1（県計）'!$C:$C,0)-1,MATCH(OFFSET($O$4,0,MATCH("*",$P$4:P$4,-1))&amp;P$5,'moto＞第1表-1（県計）'!$1:$1,0)-1)</f>
        <v>19602264</v>
      </c>
      <c r="Q30" s="92">
        <f ca="1">OFFSET('moto＞第1表-1（県計）'!$A$1,MATCH($B30,'moto＞第1表-1（県計）'!$C:$C,0)-1,MATCH(OFFSET($O$4,0,MATCH("*",$P$4:Q$4,-1))&amp;Q$5,'moto＞第1表-1（県計）'!$1:$1,0)-1)</f>
        <v>16619273</v>
      </c>
      <c r="R30" s="92">
        <f ca="1">OFFSET('moto＞第1表-1（県計）'!$A$1,MATCH($B30,'moto＞第1表-1（県計）'!$C:$C,0)-1,MATCH(OFFSET($O$4,0,MATCH("*",$P$4:R$4,-1))&amp;R$5,'moto＞第1表-1（県計）'!$1:$1,0)-1)</f>
        <v>2865988</v>
      </c>
      <c r="S30" s="92" t="str">
        <f ca="1">OFFSET('moto＞第1表-1（県計）'!$A$1,MATCH($B30,'moto＞第1表-1（県計）'!$C:$C,0)-1,MATCH(OFFSET($O$4,0,MATCH("*",$P$4:S$4,-1))&amp;S$5,'moto＞第1表-1（県計）'!$1:$1,0)-1)</f>
        <v>Ｘ</v>
      </c>
      <c r="T30" s="92" t="str">
        <f ca="1">OFFSET('moto＞第1表-1（県計）'!$A$1,MATCH($B30,'moto＞第1表-1（県計）'!$C:$C,0)-1,MATCH(OFFSET($O$4,0,MATCH("*",$P$4:T$4,-1))&amp;T$5,'moto＞第1表-1（県計）'!$1:$1,0)-1)</f>
        <v>Ｘ</v>
      </c>
      <c r="U30" s="85">
        <f ca="1">OFFSET('moto＞第1表-1（県計）'!$A$1,MATCH($B30,'moto＞第1表-1（県計）'!$C:$C,0)-1,MATCH("*"&amp;OFFSET(T$4,MATCH("*",T$5:T$7,0),0)&amp;"*",'moto＞第1表-1（県計）'!$1:$1,0))</f>
        <v>5913559</v>
      </c>
      <c r="V30" s="21"/>
    </row>
    <row r="31" spans="1:23" ht="15" customHeight="1" x14ac:dyDescent="0.15">
      <c r="A31" s="13">
        <v>29</v>
      </c>
      <c r="B31" s="28" t="s">
        <v>17</v>
      </c>
      <c r="C31" s="84">
        <f ca="1">OFFSET('moto＞第1表-1（県計）'!$A$1,MATCH($B31,'moto＞第1表-1（県計）'!$C:$C,0)-1,MATCH("*"&amp;OFFSET(C$3,MATCH("*",C$4:C$7,0),0)&amp;"*",'moto＞第1表-1（県計）'!$1:$1,0)-1)</f>
        <v>56</v>
      </c>
      <c r="D31" s="85">
        <f ca="1">OFFSET('moto＞第1表-1（県計）'!$A$1,MATCH($B31,'moto＞第1表-1（県計）'!$C:$C,0)-1,MATCH("*"&amp;OFFSET(D$4,MATCH("*",D$5:D$7,0),0)&amp;"*",'moto＞第1表-1（県計）'!$1:$1,0)-1)</f>
        <v>4</v>
      </c>
      <c r="E31" s="85">
        <f ca="1">OFFSET('moto＞第1表-1（県計）'!$A$1,MATCH($B31,'moto＞第1表-1（県計）'!$C:$C,0)-1,MATCH("*"&amp;OFFSET(D$4,MATCH("*",D$5:D$7,0),0)&amp;"*",'moto＞第1表-1（県計）'!$1:$1,0))</f>
        <v>2</v>
      </c>
      <c r="F31" s="85">
        <f ca="1">OFFSET('moto＞第1表-1（県計）'!$A$1,MATCH($B31,'moto＞第1表-1（県計）'!$C:$C,0)-1,MATCH("*"&amp;OFFSET(F$4,MATCH("*",F$5:F$7,0),0)&amp;"*",'moto＞第1表-1（県計）'!$1:$1,0)-1)</f>
        <v>1676</v>
      </c>
      <c r="G31" s="85">
        <f ca="1">OFFSET('moto＞第1表-1（県計）'!$A$1,MATCH($B31,'moto＞第1表-1（県計）'!$C:$C,0)-1,MATCH("*"&amp;OFFSET(F$4,MATCH("*",F$5:F$7,0),0)&amp;"*",'moto＞第1表-1（県計）'!$1:$1,0))</f>
        <v>988</v>
      </c>
      <c r="H31" s="85">
        <f ca="1">OFFSET('moto＞第1表-1（県計）'!$A$1,MATCH($B31,'moto＞第1表-1（県計）'!$C:$C,0)-1,MATCH("*"&amp;OFFSET(H$4,MATCH("*",H$5:H$7,0),0)&amp;"*",'moto＞第1表-1（県計）'!$1:$1,0)-1)</f>
        <v>95</v>
      </c>
      <c r="I31" s="85">
        <f ca="1">OFFSET('moto＞第1表-1（県計）'!$A$1,MATCH($B31,'moto＞第1表-1（県計）'!$C:$C,0)-1,MATCH("*"&amp;OFFSET(H$4,MATCH("*",H$5:H$7,0),0)&amp;"*",'moto＞第1表-1（県計）'!$1:$1,0))</f>
        <v>384</v>
      </c>
      <c r="J31" s="85">
        <f ca="1">OFFSET('moto＞第1表-1（県計）'!$A$1,MATCH($B31,'moto＞第1表-1（県計）'!$C:$C,0)-1,MATCH("*"&amp;OFFSET(J$4,MATCH("*",J$5:J$7,0),0)&amp;"*",'moto＞第1表-1（県計）'!$1:$1,0)-1)</f>
        <v>77</v>
      </c>
      <c r="K31" s="85">
        <f ca="1">OFFSET('moto＞第1表-1（県計）'!$A$1,MATCH($B31,'moto＞第1表-1（県計）'!$C:$C,0)-1,MATCH("*"&amp;OFFSET(J$4,MATCH("*",J$5:J$7,0),0)&amp;"*",'moto＞第1表-1（県計）'!$1:$1,0))</f>
        <v>68</v>
      </c>
      <c r="L31" s="85">
        <f ca="1">OFFSET('moto＞第1表-1（県計）'!$A$1,MATCH($B31,'moto＞第1表-1（県計）'!$C:$C,0)-1,MATCH("*"&amp;OFFSET(L$4,MATCH("*",L$5:L$7,0),0)&amp;"*",'moto＞第1表-1（県計）'!$1:$1,0))</f>
        <v>1824</v>
      </c>
      <c r="M31" s="85">
        <f ca="1">OFFSET('moto＞第1表-1（県計）'!$A$1,MATCH($B31,'moto＞第1表-1（県計）'!$C:$C,0)-1,MATCH("*"&amp;OFFSET(L$4,MATCH("*",L$5:L$7,0),0)&amp;"*",'moto＞第1表-1（県計）'!$1:$1,0)+1)</f>
        <v>1419</v>
      </c>
      <c r="N31" s="85">
        <f ca="1">OFFSET('moto＞第1表-1（県計）'!$A$1,MATCH($B31,'moto＞第1表-1（県計）'!$C:$C,0)-1,MATCH("*"&amp;OFFSET(N$3,MATCH("*",N$4:N$7,0),0)&amp;"*",'moto＞第1表-1（県計）'!$1:$1,0)-1)</f>
        <v>1178907</v>
      </c>
      <c r="O31" s="85">
        <f ca="1">OFFSET('moto＞第1表-1（県計）'!$A$1,MATCH($B31,'moto＞第1表-1（県計）'!$C:$C,0)-1,MATCH("*"&amp;OFFSET(O$3,MATCH("*",O$4:O$7,0),0)&amp;"*",'moto＞第1表-1（県計）'!$1:$1,0)-1)</f>
        <v>3272057</v>
      </c>
      <c r="P31" s="92">
        <f ca="1">OFFSET('moto＞第1表-1（県計）'!$A$1,MATCH($B31,'moto＞第1表-1（県計）'!$C:$C,0)-1,MATCH(OFFSET($O$4,0,MATCH("*",$P$4:P$4,-1))&amp;P$5,'moto＞第1表-1（県計）'!$1:$1,0)-1)</f>
        <v>6118378</v>
      </c>
      <c r="Q31" s="92">
        <f ca="1">OFFSET('moto＞第1表-1（県計）'!$A$1,MATCH($B31,'moto＞第1表-1（県計）'!$C:$C,0)-1,MATCH(OFFSET($O$4,0,MATCH("*",$P$4:Q$4,-1))&amp;Q$5,'moto＞第1表-1（県計）'!$1:$1,0)-1)</f>
        <v>5832341</v>
      </c>
      <c r="R31" s="92">
        <f ca="1">OFFSET('moto＞第1表-1（県計）'!$A$1,MATCH($B31,'moto＞第1表-1（県計）'!$C:$C,0)-1,MATCH(OFFSET($O$4,0,MATCH("*",$P$4:R$4,-1))&amp;R$5,'moto＞第1表-1（県計）'!$1:$1,0)-1)</f>
        <v>197116</v>
      </c>
      <c r="S31" s="92" t="str">
        <f ca="1">OFFSET('moto＞第1表-1（県計）'!$A$1,MATCH($B31,'moto＞第1表-1（県計）'!$C:$C,0)-1,MATCH(OFFSET($O$4,0,MATCH("*",$P$4:S$4,-1))&amp;S$5,'moto＞第1表-1（県計）'!$1:$1,0)-1)</f>
        <v>Ｘ</v>
      </c>
      <c r="T31" s="92" t="str">
        <f ca="1">OFFSET('moto＞第1表-1（県計）'!$A$1,MATCH($B31,'moto＞第1表-1（県計）'!$C:$C,0)-1,MATCH(OFFSET($O$4,0,MATCH("*",$P$4:T$4,-1))&amp;T$5,'moto＞第1表-1（県計）'!$1:$1,0)-1)</f>
        <v>Ｘ</v>
      </c>
      <c r="U31" s="85">
        <f ca="1">OFFSET('moto＞第1表-1（県計）'!$A$1,MATCH($B31,'moto＞第1表-1（県計）'!$C:$C,0)-1,MATCH("*"&amp;OFFSET(T$4,MATCH("*",T$5:T$7,0),0)&amp;"*",'moto＞第1表-1（県計）'!$1:$1,0))</f>
        <v>2483785</v>
      </c>
      <c r="V31" s="21"/>
    </row>
    <row r="32" spans="1:23" ht="15" customHeight="1" x14ac:dyDescent="0.15">
      <c r="A32" s="13">
        <v>30</v>
      </c>
      <c r="B32" s="28" t="s">
        <v>23</v>
      </c>
      <c r="C32" s="84">
        <f ca="1">OFFSET('moto＞第1表-1（県計）'!$A$1,MATCH($B32,'moto＞第1表-1（県計）'!$C:$C,0)-1,MATCH("*"&amp;OFFSET(C$3,MATCH("*",C$4:C$7,0),0)&amp;"*",'moto＞第1表-1（県計）'!$1:$1,0)-1)</f>
        <v>26</v>
      </c>
      <c r="D32" s="85" t="str">
        <f ca="1">OFFSET('moto＞第1表-1（県計）'!$A$1,MATCH($B32,'moto＞第1表-1（県計）'!$C:$C,0)-1,MATCH("*"&amp;OFFSET(D$4,MATCH("*",D$5:D$7,0),0)&amp;"*",'moto＞第1表-1（県計）'!$1:$1,0)-1)</f>
        <v>-</v>
      </c>
      <c r="E32" s="85" t="str">
        <f ca="1">OFFSET('moto＞第1表-1（県計）'!$A$1,MATCH($B32,'moto＞第1表-1（県計）'!$C:$C,0)-1,MATCH("*"&amp;OFFSET(D$4,MATCH("*",D$5:D$7,0),0)&amp;"*",'moto＞第1表-1（県計）'!$1:$1,0))</f>
        <v>-</v>
      </c>
      <c r="F32" s="85">
        <f ca="1">OFFSET('moto＞第1表-1（県計）'!$A$1,MATCH($B32,'moto＞第1表-1（県計）'!$C:$C,0)-1,MATCH("*"&amp;OFFSET(F$4,MATCH("*",F$5:F$7,0),0)&amp;"*",'moto＞第1表-1（県計）'!$1:$1,0)-1)</f>
        <v>893</v>
      </c>
      <c r="G32" s="85">
        <f ca="1">OFFSET('moto＞第1表-1（県計）'!$A$1,MATCH($B32,'moto＞第1表-1（県計）'!$C:$C,0)-1,MATCH("*"&amp;OFFSET(F$4,MATCH("*",F$5:F$7,0),0)&amp;"*",'moto＞第1表-1（県計）'!$1:$1,0))</f>
        <v>306</v>
      </c>
      <c r="H32" s="85">
        <f ca="1">OFFSET('moto＞第1表-1（県計）'!$A$1,MATCH($B32,'moto＞第1表-1（県計）'!$C:$C,0)-1,MATCH("*"&amp;OFFSET(H$4,MATCH("*",H$5:H$7,0),0)&amp;"*",'moto＞第1表-1（県計）'!$1:$1,0)-1)</f>
        <v>94</v>
      </c>
      <c r="I32" s="85">
        <f ca="1">OFFSET('moto＞第1表-1（県計）'!$A$1,MATCH($B32,'moto＞第1表-1（県計）'!$C:$C,0)-1,MATCH("*"&amp;OFFSET(H$4,MATCH("*",H$5:H$7,0),0)&amp;"*",'moto＞第1表-1（県計）'!$1:$1,0))</f>
        <v>239</v>
      </c>
      <c r="J32" s="85">
        <f ca="1">OFFSET('moto＞第1表-1（県計）'!$A$1,MATCH($B32,'moto＞第1表-1（県計）'!$C:$C,0)-1,MATCH("*"&amp;OFFSET(J$4,MATCH("*",J$5:J$7,0),0)&amp;"*",'moto＞第1表-1（県計）'!$1:$1,0)-1)</f>
        <v>44</v>
      </c>
      <c r="K32" s="85">
        <f ca="1">OFFSET('moto＞第1表-1（県計）'!$A$1,MATCH($B32,'moto＞第1表-1（県計）'!$C:$C,0)-1,MATCH("*"&amp;OFFSET(J$4,MATCH("*",J$5:J$7,0),0)&amp;"*",'moto＞第1表-1（県計）'!$1:$1,0))</f>
        <v>76</v>
      </c>
      <c r="L32" s="85">
        <f ca="1">OFFSET('moto＞第1表-1（県計）'!$A$1,MATCH($B32,'moto＞第1表-1（県計）'!$C:$C,0)-1,MATCH("*"&amp;OFFSET(L$4,MATCH("*",L$5:L$7,0),0)&amp;"*",'moto＞第1表-1（県計）'!$1:$1,0))</f>
        <v>1049</v>
      </c>
      <c r="M32" s="85">
        <f ca="1">OFFSET('moto＞第1表-1（県計）'!$A$1,MATCH($B32,'moto＞第1表-1（県計）'!$C:$C,0)-1,MATCH("*"&amp;OFFSET(L$4,MATCH("*",L$5:L$7,0),0)&amp;"*",'moto＞第1表-1（県計）'!$1:$1,0)+1)</f>
        <v>624</v>
      </c>
      <c r="N32" s="85">
        <f ca="1">OFFSET('moto＞第1表-1（県計）'!$A$1,MATCH($B32,'moto＞第1表-1（県計）'!$C:$C,0)-1,MATCH("*"&amp;OFFSET(N$3,MATCH("*",N$4:N$7,0),0)&amp;"*",'moto＞第1表-1（県計）'!$1:$1,0)-1)</f>
        <v>601682</v>
      </c>
      <c r="O32" s="85">
        <f ca="1">OFFSET('moto＞第1表-1（県計）'!$A$1,MATCH($B32,'moto＞第1表-1（県計）'!$C:$C,0)-1,MATCH("*"&amp;OFFSET(O$3,MATCH("*",O$4:O$7,0),0)&amp;"*",'moto＞第1表-1（県計）'!$1:$1,0)-1)</f>
        <v>1629444</v>
      </c>
      <c r="P32" s="92">
        <f ca="1">OFFSET('moto＞第1表-1（県計）'!$A$1,MATCH($B32,'moto＞第1表-1（県計）'!$C:$C,0)-1,MATCH(OFFSET($O$4,0,MATCH("*",$P$4:P$4,-1))&amp;P$5,'moto＞第1表-1（県計）'!$1:$1,0)-1)</f>
        <v>2926174</v>
      </c>
      <c r="Q32" s="92">
        <f ca="1">OFFSET('moto＞第1表-1（県計）'!$A$1,MATCH($B32,'moto＞第1表-1（県計）'!$C:$C,0)-1,MATCH(OFFSET($O$4,0,MATCH("*",$P$4:Q$4,-1))&amp;Q$5,'moto＞第1表-1（県計）'!$1:$1,0)-1)</f>
        <v>2408161</v>
      </c>
      <c r="R32" s="92">
        <f ca="1">OFFSET('moto＞第1表-1（県計）'!$A$1,MATCH($B32,'moto＞第1表-1（県計）'!$C:$C,0)-1,MATCH(OFFSET($O$4,0,MATCH("*",$P$4:R$4,-1))&amp;R$5,'moto＞第1表-1（県計）'!$1:$1,0)-1)</f>
        <v>453428</v>
      </c>
      <c r="S32" s="92" t="str">
        <f ca="1">OFFSET('moto＞第1表-1（県計）'!$A$1,MATCH($B32,'moto＞第1表-1（県計）'!$C:$C,0)-1,MATCH(OFFSET($O$4,0,MATCH("*",$P$4:S$4,-1))&amp;S$5,'moto＞第1表-1（県計）'!$1:$1,0)-1)</f>
        <v>Ｘ</v>
      </c>
      <c r="T32" s="92" t="str">
        <f ca="1">OFFSET('moto＞第1表-1（県計）'!$A$1,MATCH($B32,'moto＞第1表-1（県計）'!$C:$C,0)-1,MATCH(OFFSET($O$4,0,MATCH("*",$P$4:T$4,-1))&amp;T$5,'moto＞第1表-1（県計）'!$1:$1,0)-1)</f>
        <v>Ｘ</v>
      </c>
      <c r="U32" s="85">
        <f ca="1">OFFSET('moto＞第1表-1（県計）'!$A$1,MATCH($B32,'moto＞第1表-1（県計）'!$C:$C,0)-1,MATCH("*"&amp;OFFSET(T$4,MATCH("*",T$5:T$7,0),0)&amp;"*",'moto＞第1表-1（県計）'!$1:$1,0))</f>
        <v>1707848</v>
      </c>
      <c r="V32" s="21"/>
    </row>
    <row r="33" spans="1:23" ht="15" customHeight="1" x14ac:dyDescent="0.15">
      <c r="A33" s="13">
        <v>31</v>
      </c>
      <c r="B33" s="28" t="s">
        <v>10</v>
      </c>
      <c r="C33" s="84">
        <f ca="1">OFFSET('moto＞第1表-1（県計）'!$A$1,MATCH($B33,'moto＞第1表-1（県計）'!$C:$C,0)-1,MATCH("*"&amp;OFFSET(C$3,MATCH("*",C$4:C$7,0),0)&amp;"*",'moto＞第1表-1（県計）'!$1:$1,0)-1)</f>
        <v>57</v>
      </c>
      <c r="D33" s="85" t="str">
        <f ca="1">OFFSET('moto＞第1表-1（県計）'!$A$1,MATCH($B33,'moto＞第1表-1（県計）'!$C:$C,0)-1,MATCH("*"&amp;OFFSET(D$4,MATCH("*",D$5:D$7,0),0)&amp;"*",'moto＞第1表-1（県計）'!$1:$1,0)-1)</f>
        <v>-</v>
      </c>
      <c r="E33" s="85" t="str">
        <f ca="1">OFFSET('moto＞第1表-1（県計）'!$A$1,MATCH($B33,'moto＞第1表-1（県計）'!$C:$C,0)-1,MATCH("*"&amp;OFFSET(D$4,MATCH("*",D$5:D$7,0),0)&amp;"*",'moto＞第1表-1（県計）'!$1:$1,0))</f>
        <v>-</v>
      </c>
      <c r="F33" s="85">
        <f ca="1">OFFSET('moto＞第1表-1（県計）'!$A$1,MATCH($B33,'moto＞第1表-1（県計）'!$C:$C,0)-1,MATCH("*"&amp;OFFSET(F$4,MATCH("*",F$5:F$7,0),0)&amp;"*",'moto＞第1表-1（県計）'!$1:$1,0)-1)</f>
        <v>5609</v>
      </c>
      <c r="G33" s="85">
        <f ca="1">OFFSET('moto＞第1表-1（県計）'!$A$1,MATCH($B33,'moto＞第1表-1（県計）'!$C:$C,0)-1,MATCH("*"&amp;OFFSET(F$4,MATCH("*",F$5:F$7,0),0)&amp;"*",'moto＞第1表-1（県計）'!$1:$1,0))</f>
        <v>572</v>
      </c>
      <c r="H33" s="85">
        <f ca="1">OFFSET('moto＞第1表-1（県計）'!$A$1,MATCH($B33,'moto＞第1表-1（県計）'!$C:$C,0)-1,MATCH("*"&amp;OFFSET(H$4,MATCH("*",H$5:H$7,0),0)&amp;"*",'moto＞第1表-1（県計）'!$1:$1,0)-1)</f>
        <v>537</v>
      </c>
      <c r="I33" s="85">
        <f ca="1">OFFSET('moto＞第1表-1（県計）'!$A$1,MATCH($B33,'moto＞第1表-1（県計）'!$C:$C,0)-1,MATCH("*"&amp;OFFSET(H$4,MATCH("*",H$5:H$7,0),0)&amp;"*",'moto＞第1表-1（県計）'!$1:$1,0))</f>
        <v>264</v>
      </c>
      <c r="J33" s="85">
        <f ca="1">OFFSET('moto＞第1表-1（県計）'!$A$1,MATCH($B33,'moto＞第1表-1（県計）'!$C:$C,0)-1,MATCH("*"&amp;OFFSET(J$4,MATCH("*",J$5:J$7,0),0)&amp;"*",'moto＞第1表-1（県計）'!$1:$1,0)-1)</f>
        <v>1032</v>
      </c>
      <c r="K33" s="85">
        <f ca="1">OFFSET('moto＞第1表-1（県計）'!$A$1,MATCH($B33,'moto＞第1表-1（県計）'!$C:$C,0)-1,MATCH("*"&amp;OFFSET(J$4,MATCH("*",J$5:J$7,0),0)&amp;"*",'moto＞第1表-1（県計）'!$1:$1,0))</f>
        <v>105</v>
      </c>
      <c r="L33" s="85">
        <f ca="1">OFFSET('moto＞第1表-1（県計）'!$A$1,MATCH($B33,'moto＞第1表-1（県計）'!$C:$C,0)-1,MATCH("*"&amp;OFFSET(L$4,MATCH("*",L$5:L$7,0),0)&amp;"*",'moto＞第1表-1（県計）'!$1:$1,0))</f>
        <v>7216</v>
      </c>
      <c r="M33" s="85">
        <f ca="1">OFFSET('moto＞第1表-1（県計）'!$A$1,MATCH($B33,'moto＞第1表-1（県計）'!$C:$C,0)-1,MATCH("*"&amp;OFFSET(L$4,MATCH("*",L$5:L$7,0),0)&amp;"*",'moto＞第1表-1（県計）'!$1:$1,0)+1)</f>
        <v>950</v>
      </c>
      <c r="N33" s="85">
        <f ca="1">OFFSET('moto＞第1表-1（県計）'!$A$1,MATCH($B33,'moto＞第1表-1（県計）'!$C:$C,0)-1,MATCH("*"&amp;OFFSET(N$3,MATCH("*",N$4:N$7,0),0)&amp;"*",'moto＞第1表-1（県計）'!$1:$1,0)-1)</f>
        <v>4116607</v>
      </c>
      <c r="O33" s="85">
        <f ca="1">OFFSET('moto＞第1表-1（県計）'!$A$1,MATCH($B33,'moto＞第1表-1（県計）'!$C:$C,0)-1,MATCH("*"&amp;OFFSET(O$3,MATCH("*",O$4:O$7,0),0)&amp;"*",'moto＞第1表-1（県計）'!$1:$1,0)-1)</f>
        <v>54993380</v>
      </c>
      <c r="P33" s="92">
        <f ca="1">OFFSET('moto＞第1表-1（県計）'!$A$1,MATCH($B33,'moto＞第1表-1（県計）'!$C:$C,0)-1,MATCH(OFFSET($O$4,0,MATCH("*",$P$4:P$4,-1))&amp;P$5,'moto＞第1表-1（県計）'!$1:$1,0)-1)</f>
        <v>65104174</v>
      </c>
      <c r="Q33" s="92">
        <f ca="1">OFFSET('moto＞第1表-1（県計）'!$A$1,MATCH($B33,'moto＞第1表-1（県計）'!$C:$C,0)-1,MATCH(OFFSET($O$4,0,MATCH("*",$P$4:Q$4,-1))&amp;Q$5,'moto＞第1表-1（県計）'!$1:$1,0)-1)</f>
        <v>62287245</v>
      </c>
      <c r="R33" s="92" t="str">
        <f ca="1">OFFSET('moto＞第1表-1（県計）'!$A$1,MATCH($B33,'moto＞第1表-1（県計）'!$C:$C,0)-1,MATCH(OFFSET($O$4,0,MATCH("*",$P$4:R$4,-1))&amp;R$5,'moto＞第1表-1（県計）'!$1:$1,0)-1)</f>
        <v>Ｘ</v>
      </c>
      <c r="S33" s="92" t="str">
        <f ca="1">OFFSET('moto＞第1表-1（県計）'!$A$1,MATCH($B33,'moto＞第1表-1（県計）'!$C:$C,0)-1,MATCH(OFFSET($O$4,0,MATCH("*",$P$4:S$4,-1))&amp;S$5,'moto＞第1表-1（県計）'!$1:$1,0)-1)</f>
        <v>Ｘ</v>
      </c>
      <c r="T33" s="92">
        <f ca="1">OFFSET('moto＞第1表-1（県計）'!$A$1,MATCH($B33,'moto＞第1表-1（県計）'!$C:$C,0)-1,MATCH(OFFSET($O$4,0,MATCH("*",$P$4:T$4,-1))&amp;T$5,'moto＞第1表-1（県計）'!$1:$1,0)-1)</f>
        <v>551016</v>
      </c>
      <c r="U33" s="85">
        <f ca="1">OFFSET('moto＞第1表-1（県計）'!$A$1,MATCH($B33,'moto＞第1表-1（県計）'!$C:$C,0)-1,MATCH("*"&amp;OFFSET(T$4,MATCH("*",T$5:T$7,0),0)&amp;"*",'moto＞第1表-1（県計）'!$1:$1,0))</f>
        <v>8403798</v>
      </c>
      <c r="V33" s="21"/>
    </row>
    <row r="34" spans="1:23" ht="24.75" customHeight="1" x14ac:dyDescent="0.15">
      <c r="A34" s="135" t="s">
        <v>26</v>
      </c>
      <c r="B34" s="136"/>
      <c r="C34" s="25"/>
      <c r="D34" s="25"/>
      <c r="E34" s="25"/>
      <c r="F34" s="25"/>
      <c r="G34" s="25"/>
      <c r="H34" s="25"/>
      <c r="I34" s="25"/>
      <c r="J34" s="25"/>
      <c r="K34" s="25"/>
      <c r="L34" s="25"/>
      <c r="M34" s="25"/>
      <c r="N34" s="25"/>
      <c r="O34" s="25"/>
      <c r="P34" s="25"/>
      <c r="Q34" s="25"/>
      <c r="R34" s="25"/>
      <c r="S34" s="25"/>
      <c r="T34" s="25"/>
      <c r="U34" s="29"/>
      <c r="V34" s="23"/>
    </row>
    <row r="35" spans="1:23" ht="15" customHeight="1" x14ac:dyDescent="0.15">
      <c r="A35" s="30" t="s">
        <v>25</v>
      </c>
      <c r="B35" s="28" t="s">
        <v>0</v>
      </c>
      <c r="C35" s="84">
        <f ca="1">OFFSET('moto＞第1表-1（県計）'!$A$1,MATCH($B35,'moto＞第1表-1（県計）'!$C:$C,0)-1,MATCH("*"&amp;OFFSET(C$3,MATCH("*",C$4:C$7,0),0)&amp;"*",'moto＞第1表-1（県計）'!$1:$1,0)-1)</f>
        <v>475</v>
      </c>
      <c r="D35" s="85">
        <f ca="1">OFFSET('moto＞第1表-1（県計）'!$A$1,MATCH($B35,'moto＞第1表-1（県計）'!$C:$C,0)-1,MATCH("*"&amp;OFFSET(D$4,MATCH("*",D$5:D$7,0),0)&amp;"*",'moto＞第1表-1（県計）'!$1:$1,0)-1)</f>
        <v>56</v>
      </c>
      <c r="E35" s="85">
        <f ca="1">OFFSET('moto＞第1表-1（県計）'!$A$1,MATCH($B35,'moto＞第1表-1（県計）'!$C:$C,0)-1,MATCH("*"&amp;OFFSET(D$4,MATCH("*",D$5:D$7,0),0)&amp;"*",'moto＞第1表-1（県計）'!$1:$1,0))</f>
        <v>24</v>
      </c>
      <c r="F35" s="85">
        <f ca="1">OFFSET('moto＞第1表-1（県計）'!$A$1,MATCH($B35,'moto＞第1表-1（県計）'!$C:$C,0)-1,MATCH("*"&amp;OFFSET(F$4,MATCH("*",F$5:F$7,0),0)&amp;"*",'moto＞第1表-1（県計）'!$1:$1,0)-1)</f>
        <v>5400</v>
      </c>
      <c r="G35" s="85">
        <f ca="1">OFFSET('moto＞第1表-1（県計）'!$A$1,MATCH($B35,'moto＞第1表-1（県計）'!$C:$C,0)-1,MATCH("*"&amp;OFFSET(F$4,MATCH("*",F$5:F$7,0),0)&amp;"*",'moto＞第1表-1（県計）'!$1:$1,0))</f>
        <v>5823</v>
      </c>
      <c r="H35" s="85">
        <f ca="1">OFFSET('moto＞第1表-1（県計）'!$A$1,MATCH($B35,'moto＞第1表-1（県計）'!$C:$C,0)-1,MATCH("*"&amp;OFFSET(H$4,MATCH("*",H$5:H$7,0),0)&amp;"*",'moto＞第1表-1（県計）'!$1:$1,0)-1)</f>
        <v>1506</v>
      </c>
      <c r="I35" s="85">
        <f ca="1">OFFSET('moto＞第1表-1（県計）'!$A$1,MATCH($B35,'moto＞第1表-1（県計）'!$C:$C,0)-1,MATCH("*"&amp;OFFSET(H$4,MATCH("*",H$5:H$7,0),0)&amp;"*",'moto＞第1表-1（県計）'!$1:$1,0))</f>
        <v>5149</v>
      </c>
      <c r="J35" s="85">
        <f ca="1">OFFSET('moto＞第1表-1（県計）'!$A$1,MATCH($B35,'moto＞第1表-1（県計）'!$C:$C,0)-1,MATCH("*"&amp;OFFSET(J$4,MATCH("*",J$5:J$7,0),0)&amp;"*",'moto＞第1表-1（県計）'!$1:$1,0)-1)</f>
        <v>309</v>
      </c>
      <c r="K35" s="85">
        <f ca="1">OFFSET('moto＞第1表-1（県計）'!$A$1,MATCH($B35,'moto＞第1表-1（県計）'!$C:$C,0)-1,MATCH("*"&amp;OFFSET(J$4,MATCH("*",J$5:J$7,0),0)&amp;"*",'moto＞第1表-1（県計）'!$1:$1,0))</f>
        <v>266</v>
      </c>
      <c r="L35" s="85">
        <f ca="1">OFFSET('moto＞第1表-1（県計）'!$A$1,MATCH($B35,'moto＞第1表-1（県計）'!$C:$C,0)-1,MATCH("*"&amp;OFFSET(L$4,MATCH("*",L$5:L$7,0),0)&amp;"*",'moto＞第1表-1（県計）'!$1:$1,0))</f>
        <v>7754</v>
      </c>
      <c r="M35" s="85">
        <f ca="1">OFFSET('moto＞第1表-1（県計）'!$A$1,MATCH($B35,'moto＞第1表-1（県計）'!$C:$C,0)-1,MATCH("*"&amp;OFFSET(L$4,MATCH("*",L$5:L$7,0),0)&amp;"*",'moto＞第1表-1（県計）'!$1:$1,0)+1)</f>
        <v>11443</v>
      </c>
      <c r="N35" s="85">
        <f ca="1">OFFSET('moto＞第1表-1（県計）'!$A$1,MATCH($B35,'moto＞第1表-1（県計）'!$C:$C,0)-1,MATCH("*"&amp;OFFSET(N$3,MATCH("*",N$4:N$7,0),0)&amp;"*",'moto＞第1表-1（県計）'!$1:$1,0)-1)</f>
        <v>4919351</v>
      </c>
      <c r="O35" s="85">
        <f ca="1">OFFSET('moto＞第1表-1（県計）'!$A$1,MATCH($B35,'moto＞第1表-1（県計）'!$C:$C,0)-1,MATCH("*"&amp;OFFSET(O$3,MATCH("*",O$4:O$7,0),0)&amp;"*",'moto＞第1表-1（県計）'!$1:$1,0)-1)</f>
        <v>24975894</v>
      </c>
      <c r="P35" s="92">
        <f ca="1">OFFSET('moto＞第1表-1（県計）'!$A$1,MATCH($B35,'moto＞第1表-1（県計）'!$C:$C,0)-1,MATCH(OFFSET($O$4,0,MATCH("*",$P$4:P$4,-1))&amp;P$5,'moto＞第1表-1（県計）'!$1:$1,0)-1)</f>
        <v>39022935</v>
      </c>
      <c r="Q35" s="92">
        <f ca="1">OFFSET('moto＞第1表-1（県計）'!$A$1,MATCH($B35,'moto＞第1表-1（県計）'!$C:$C,0)-1,MATCH(OFFSET($O$4,0,MATCH("*",$P$4:Q$4,-1))&amp;Q$5,'moto＞第1表-1（県計）'!$1:$1,0)-1)</f>
        <v>35491610</v>
      </c>
      <c r="R35" s="92">
        <f ca="1">OFFSET('moto＞第1表-1（県計）'!$A$1,MATCH($B35,'moto＞第1表-1（県計）'!$C:$C,0)-1,MATCH(OFFSET($O$4,0,MATCH("*",$P$4:R$4,-1))&amp;R$5,'moto＞第1表-1（県計）'!$1:$1,0)-1)</f>
        <v>1205829</v>
      </c>
      <c r="S35" s="92">
        <f ca="1">OFFSET('moto＞第1表-1（県計）'!$A$1,MATCH($B35,'moto＞第1表-1（県計）'!$C:$C,0)-1,MATCH(OFFSET($O$4,0,MATCH("*",$P$4:S$4,-1))&amp;S$5,'moto＞第1表-1（県計）'!$1:$1,0)-1)</f>
        <v>21943</v>
      </c>
      <c r="T35" s="92">
        <f ca="1">OFFSET('moto＞第1表-1（県計）'!$A$1,MATCH($B35,'moto＞第1表-1（県計）'!$C:$C,0)-1,MATCH(OFFSET($O$4,0,MATCH("*",$P$4:T$4,-1))&amp;T$5,'moto＞第1表-1（県計）'!$1:$1,0)-1)</f>
        <v>2303553</v>
      </c>
      <c r="U35" s="85">
        <f ca="1">OFFSET('moto＞第1表-1（県計）'!$A$1,MATCH($B35,'moto＞第1表-1（県計）'!$C:$C,0)-1,MATCH("*"&amp;OFFSET(T$4,MATCH("*",T$5:T$7,0),0)&amp;"*",'moto＞第1表-1（県計）'!$1:$1,0))</f>
        <v>12220204</v>
      </c>
      <c r="V35" s="21"/>
    </row>
    <row r="36" spans="1:23" ht="15" customHeight="1" x14ac:dyDescent="0.15">
      <c r="A36" s="13">
        <v>10</v>
      </c>
      <c r="B36" s="28" t="s">
        <v>1</v>
      </c>
      <c r="C36" s="84">
        <f ca="1">OFFSET('moto＞第1表-1（県計）'!$A$1,MATCH($B36,'moto＞第1表-1（県計）'!$C:$C,0)-1,MATCH("*"&amp;OFFSET(C$3,MATCH("*",C$4:C$7,0),0)&amp;"*",'moto＞第1表-1（県計）'!$1:$1,0)-1)</f>
        <v>61</v>
      </c>
      <c r="D36" s="85">
        <f ca="1">OFFSET('moto＞第1表-1（県計）'!$A$1,MATCH($B36,'moto＞第1表-1（県計）'!$C:$C,0)-1,MATCH("*"&amp;OFFSET(D$4,MATCH("*",D$5:D$7,0),0)&amp;"*",'moto＞第1表-1（県計）'!$1:$1,0)-1)</f>
        <v>3</v>
      </c>
      <c r="E36" s="85">
        <f ca="1">OFFSET('moto＞第1表-1（県計）'!$A$1,MATCH($B36,'moto＞第1表-1（県計）'!$C:$C,0)-1,MATCH("*"&amp;OFFSET(D$4,MATCH("*",D$5:D$7,0),0)&amp;"*",'moto＞第1表-1（県計）'!$1:$1,0))</f>
        <v>2</v>
      </c>
      <c r="F36" s="85">
        <f ca="1">OFFSET('moto＞第1表-1（県計）'!$A$1,MATCH($B36,'moto＞第1表-1（県計）'!$C:$C,0)-1,MATCH("*"&amp;OFFSET(F$4,MATCH("*",F$5:F$7,0),0)&amp;"*",'moto＞第1表-1（県計）'!$1:$1,0)-1)</f>
        <v>452</v>
      </c>
      <c r="G36" s="85">
        <f ca="1">OFFSET('moto＞第1表-1（県計）'!$A$1,MATCH($B36,'moto＞第1表-1（県計）'!$C:$C,0)-1,MATCH("*"&amp;OFFSET(F$4,MATCH("*",F$5:F$7,0),0)&amp;"*",'moto＞第1表-1（県計）'!$1:$1,0))</f>
        <v>147</v>
      </c>
      <c r="H36" s="85">
        <f ca="1">OFFSET('moto＞第1表-1（県計）'!$A$1,MATCH($B36,'moto＞第1表-1（県計）'!$C:$C,0)-1,MATCH("*"&amp;OFFSET(H$4,MATCH("*",H$5:H$7,0),0)&amp;"*",'moto＞第1表-1（県計）'!$1:$1,0)-1)</f>
        <v>129</v>
      </c>
      <c r="I36" s="85">
        <f ca="1">OFFSET('moto＞第1表-1（県計）'!$A$1,MATCH($B36,'moto＞第1表-1（県計）'!$C:$C,0)-1,MATCH("*"&amp;OFFSET(H$4,MATCH("*",H$5:H$7,0),0)&amp;"*",'moto＞第1表-1（県計）'!$1:$1,0))</f>
        <v>96</v>
      </c>
      <c r="J36" s="85">
        <f ca="1">OFFSET('moto＞第1表-1（県計）'!$A$1,MATCH($B36,'moto＞第1表-1（県計）'!$C:$C,0)-1,MATCH("*"&amp;OFFSET(J$4,MATCH("*",J$5:J$7,0),0)&amp;"*",'moto＞第1表-1（県計）'!$1:$1,0)-1)</f>
        <v>32</v>
      </c>
      <c r="K36" s="85" t="str">
        <f ca="1">OFFSET('moto＞第1表-1（県計）'!$A$1,MATCH($B36,'moto＞第1表-1（県計）'!$C:$C,0)-1,MATCH("*"&amp;OFFSET(J$4,MATCH("*",J$5:J$7,0),0)&amp;"*",'moto＞第1表-1（県計）'!$1:$1,0))</f>
        <v>-</v>
      </c>
      <c r="L36" s="85">
        <f ca="1">OFFSET('moto＞第1表-1（県計）'!$A$1,MATCH($B36,'moto＞第1表-1（県計）'!$C:$C,0)-1,MATCH("*"&amp;OFFSET(L$4,MATCH("*",L$5:L$7,0),0)&amp;"*",'moto＞第1表-1（県計）'!$1:$1,0))</f>
        <v>692</v>
      </c>
      <c r="M36" s="85">
        <f ca="1">OFFSET('moto＞第1表-1（県計）'!$A$1,MATCH($B36,'moto＞第1表-1（県計）'!$C:$C,0)-1,MATCH("*"&amp;OFFSET(L$4,MATCH("*",L$5:L$7,0),0)&amp;"*",'moto＞第1表-1（県計）'!$1:$1,0)+1)</f>
        <v>265</v>
      </c>
      <c r="N36" s="85">
        <f ca="1">OFFSET('moto＞第1表-1（県計）'!$A$1,MATCH($B36,'moto＞第1表-1（県計）'!$C:$C,0)-1,MATCH("*"&amp;OFFSET(N$3,MATCH("*",N$4:N$7,0),0)&amp;"*",'moto＞第1表-1（県計）'!$1:$1,0)-1)</f>
        <v>313894</v>
      </c>
      <c r="O36" s="85">
        <f ca="1">OFFSET('moto＞第1表-1（県計）'!$A$1,MATCH($B36,'moto＞第1表-1（県計）'!$C:$C,0)-1,MATCH("*"&amp;OFFSET(O$3,MATCH("*",O$4:O$7,0),0)&amp;"*",'moto＞第1表-1（県計）'!$1:$1,0)-1)</f>
        <v>2030939</v>
      </c>
      <c r="P36" s="92">
        <f ca="1">OFFSET('moto＞第1表-1（県計）'!$A$1,MATCH($B36,'moto＞第1表-1（県計）'!$C:$C,0)-1,MATCH(OFFSET($O$4,0,MATCH("*",$P$4:P$4,-1))&amp;P$5,'moto＞第1表-1（県計）'!$1:$1,0)-1)</f>
        <v>4700907</v>
      </c>
      <c r="Q36" s="92">
        <f ca="1">OFFSET('moto＞第1表-1（県計）'!$A$1,MATCH($B36,'moto＞第1表-1（県計）'!$C:$C,0)-1,MATCH(OFFSET($O$4,0,MATCH("*",$P$4:Q$4,-1))&amp;Q$5,'moto＞第1表-1（県計）'!$1:$1,0)-1)</f>
        <v>4453990</v>
      </c>
      <c r="R36" s="92">
        <f ca="1">OFFSET('moto＞第1表-1（県計）'!$A$1,MATCH($B36,'moto＞第1表-1（県計）'!$C:$C,0)-1,MATCH(OFFSET($O$4,0,MATCH("*",$P$4:R$4,-1))&amp;R$5,'moto＞第1表-1（県計）'!$1:$1,0)-1)</f>
        <v>90457</v>
      </c>
      <c r="S36" s="92" t="str">
        <f ca="1">OFFSET('moto＞第1表-1（県計）'!$A$1,MATCH($B36,'moto＞第1表-1（県計）'!$C:$C,0)-1,MATCH(OFFSET($O$4,0,MATCH("*",$P$4:S$4,-1))&amp;S$5,'moto＞第1表-1（県計）'!$1:$1,0)-1)</f>
        <v>-</v>
      </c>
      <c r="T36" s="92">
        <f ca="1">OFFSET('moto＞第1表-1（県計）'!$A$1,MATCH($B36,'moto＞第1表-1（県計）'!$C:$C,0)-1,MATCH(OFFSET($O$4,0,MATCH("*",$P$4:T$4,-1))&amp;T$5,'moto＞第1表-1（県計）'!$1:$1,0)-1)</f>
        <v>156460</v>
      </c>
      <c r="U36" s="85">
        <f ca="1">OFFSET('moto＞第1表-1（県計）'!$A$1,MATCH($B36,'moto＞第1表-1（県計）'!$C:$C,0)-1,MATCH("*"&amp;OFFSET(T$4,MATCH("*",T$5:T$7,0),0)&amp;"*",'moto＞第1表-1（県計）'!$1:$1,0))</f>
        <v>2292132</v>
      </c>
      <c r="V36" s="21"/>
    </row>
    <row r="37" spans="1:23" ht="15" customHeight="1" x14ac:dyDescent="0.15">
      <c r="A37" s="13">
        <v>11</v>
      </c>
      <c r="B37" s="28" t="s">
        <v>2</v>
      </c>
      <c r="C37" s="84">
        <f ca="1">OFFSET('moto＞第1表-1（県計）'!$A$1,MATCH($B37,'moto＞第1表-1（県計）'!$C:$C,0)-1,MATCH("*"&amp;OFFSET(C$3,MATCH("*",C$4:C$7,0),0)&amp;"*",'moto＞第1表-1（県計）'!$1:$1,0)-1)</f>
        <v>150</v>
      </c>
      <c r="D37" s="85">
        <f ca="1">OFFSET('moto＞第1表-1（県計）'!$A$1,MATCH($B37,'moto＞第1表-1（県計）'!$C:$C,0)-1,MATCH("*"&amp;OFFSET(D$4,MATCH("*",D$5:D$7,0),0)&amp;"*",'moto＞第1表-1（県計）'!$1:$1,0)-1)</f>
        <v>15</v>
      </c>
      <c r="E37" s="85">
        <f ca="1">OFFSET('moto＞第1表-1（県計）'!$A$1,MATCH($B37,'moto＞第1表-1（県計）'!$C:$C,0)-1,MATCH("*"&amp;OFFSET(D$4,MATCH("*",D$5:D$7,0),0)&amp;"*",'moto＞第1表-1（県計）'!$1:$1,0))</f>
        <v>8</v>
      </c>
      <c r="F37" s="85">
        <f ca="1">OFFSET('moto＞第1表-1（県計）'!$A$1,MATCH($B37,'moto＞第1表-1（県計）'!$C:$C,0)-1,MATCH("*"&amp;OFFSET(F$4,MATCH("*",F$5:F$7,0),0)&amp;"*",'moto＞第1表-1（県計）'!$1:$1,0)-1)</f>
        <v>586</v>
      </c>
      <c r="G37" s="85">
        <f ca="1">OFFSET('moto＞第1表-1（県計）'!$A$1,MATCH($B37,'moto＞第1表-1（県計）'!$C:$C,0)-1,MATCH("*"&amp;OFFSET(F$4,MATCH("*",F$5:F$7,0),0)&amp;"*",'moto＞第1表-1（県計）'!$1:$1,0))</f>
        <v>2515</v>
      </c>
      <c r="H37" s="85">
        <f ca="1">OFFSET('moto＞第1表-1（県計）'!$A$1,MATCH($B37,'moto＞第1表-1（県計）'!$C:$C,0)-1,MATCH("*"&amp;OFFSET(H$4,MATCH("*",H$5:H$7,0),0)&amp;"*",'moto＞第1表-1（県計）'!$1:$1,0)-1)</f>
        <v>91</v>
      </c>
      <c r="I37" s="85">
        <f ca="1">OFFSET('moto＞第1表-1（県計）'!$A$1,MATCH($B37,'moto＞第1表-1（県計）'!$C:$C,0)-1,MATCH("*"&amp;OFFSET(H$4,MATCH("*",H$5:H$7,0),0)&amp;"*",'moto＞第1表-1（県計）'!$1:$1,0))</f>
        <v>1282</v>
      </c>
      <c r="J37" s="85">
        <f ca="1">OFFSET('moto＞第1表-1（県計）'!$A$1,MATCH($B37,'moto＞第1表-1（県計）'!$C:$C,0)-1,MATCH("*"&amp;OFFSET(J$4,MATCH("*",J$5:J$7,0),0)&amp;"*",'moto＞第1表-1（県計）'!$1:$1,0)-1)</f>
        <v>14</v>
      </c>
      <c r="K37" s="85">
        <f ca="1">OFFSET('moto＞第1表-1（県計）'!$A$1,MATCH($B37,'moto＞第1表-1（県計）'!$C:$C,0)-1,MATCH("*"&amp;OFFSET(J$4,MATCH("*",J$5:J$7,0),0)&amp;"*",'moto＞第1表-1（県計）'!$1:$1,0))</f>
        <v>9</v>
      </c>
      <c r="L37" s="85">
        <f ca="1">OFFSET('moto＞第1表-1（県計）'!$A$1,MATCH($B37,'moto＞第1表-1（県計）'!$C:$C,0)-1,MATCH("*"&amp;OFFSET(L$4,MATCH("*",L$5:L$7,0),0)&amp;"*",'moto＞第1表-1（県計）'!$1:$1,0))</f>
        <v>791</v>
      </c>
      <c r="M37" s="85">
        <f ca="1">OFFSET('moto＞第1表-1（県計）'!$A$1,MATCH($B37,'moto＞第1表-1（県計）'!$C:$C,0)-1,MATCH("*"&amp;OFFSET(L$4,MATCH("*",L$5:L$7,0),0)&amp;"*",'moto＞第1表-1（県計）'!$1:$1,0)+1)</f>
        <v>3853</v>
      </c>
      <c r="N37" s="85">
        <f ca="1">OFFSET('moto＞第1表-1（県計）'!$A$1,MATCH($B37,'moto＞第1表-1（県計）'!$C:$C,0)-1,MATCH("*"&amp;OFFSET(N$3,MATCH("*",N$4:N$7,0),0)&amp;"*",'moto＞第1表-1（県計）'!$1:$1,0)-1)</f>
        <v>958359</v>
      </c>
      <c r="O37" s="85">
        <f ca="1">OFFSET('moto＞第1表-1（県計）'!$A$1,MATCH($B37,'moto＞第1表-1（県計）'!$C:$C,0)-1,MATCH("*"&amp;OFFSET(O$3,MATCH("*",O$4:O$7,0),0)&amp;"*",'moto＞第1表-1（県計）'!$1:$1,0)-1)</f>
        <v>1226316</v>
      </c>
      <c r="P37" s="92">
        <f ca="1">OFFSET('moto＞第1表-1（県計）'!$A$1,MATCH($B37,'moto＞第1表-1（県計）'!$C:$C,0)-1,MATCH(OFFSET($O$4,0,MATCH("*",$P$4:P$4,-1))&amp;P$5,'moto＞第1表-1（県計）'!$1:$1,0)-1)</f>
        <v>2742660</v>
      </c>
      <c r="Q37" s="92">
        <f ca="1">OFFSET('moto＞第1表-1（県計）'!$A$1,MATCH($B37,'moto＞第1表-1（県計）'!$C:$C,0)-1,MATCH(OFFSET($O$4,0,MATCH("*",$P$4:Q$4,-1))&amp;Q$5,'moto＞第1表-1（県計）'!$1:$1,0)-1)</f>
        <v>1462665</v>
      </c>
      <c r="R37" s="92">
        <f ca="1">OFFSET('moto＞第1表-1（県計）'!$A$1,MATCH($B37,'moto＞第1表-1（県計）'!$C:$C,0)-1,MATCH(OFFSET($O$4,0,MATCH("*",$P$4:R$4,-1))&amp;R$5,'moto＞第1表-1（県計）'!$1:$1,0)-1)</f>
        <v>1253903</v>
      </c>
      <c r="S37" s="92" t="str">
        <f ca="1">OFFSET('moto＞第1表-1（県計）'!$A$1,MATCH($B37,'moto＞第1表-1（県計）'!$C:$C,0)-1,MATCH(OFFSET($O$4,0,MATCH("*",$P$4:S$4,-1))&amp;S$5,'moto＞第1表-1（県計）'!$1:$1,0)-1)</f>
        <v>-</v>
      </c>
      <c r="T37" s="92">
        <f ca="1">OFFSET('moto＞第1表-1（県計）'!$A$1,MATCH($B37,'moto＞第1表-1（県計）'!$C:$C,0)-1,MATCH(OFFSET($O$4,0,MATCH("*",$P$4:T$4,-1))&amp;T$5,'moto＞第1表-1（県計）'!$1:$1,0)-1)</f>
        <v>26092</v>
      </c>
      <c r="U37" s="85">
        <f ca="1">OFFSET('moto＞第1表-1（県計）'!$A$1,MATCH($B37,'moto＞第1表-1（県計）'!$C:$C,0)-1,MATCH("*"&amp;OFFSET(T$4,MATCH("*",T$5:T$7,0),0)&amp;"*",'moto＞第1表-1（県計）'!$1:$1,0))</f>
        <v>1371008</v>
      </c>
      <c r="V37" s="21"/>
    </row>
    <row r="38" spans="1:23" ht="15" customHeight="1" x14ac:dyDescent="0.15">
      <c r="A38" s="13">
        <v>13</v>
      </c>
      <c r="B38" s="28" t="s">
        <v>4</v>
      </c>
      <c r="C38" s="84">
        <f ca="1">OFFSET('moto＞第1表-1（県計）'!$A$1,MATCH($B38,'moto＞第1表-1（県計）'!$C:$C,0)-1,MATCH("*"&amp;OFFSET(C$3,MATCH("*",C$4:C$7,0),0)&amp;"*",'moto＞第1表-1（県計）'!$1:$1,0)-1)</f>
        <v>34</v>
      </c>
      <c r="D38" s="85">
        <f ca="1">OFFSET('moto＞第1表-1（県計）'!$A$1,MATCH($B38,'moto＞第1表-1（県計）'!$C:$C,0)-1,MATCH("*"&amp;OFFSET(D$4,MATCH("*",D$5:D$7,0),0)&amp;"*",'moto＞第1表-1（県計）'!$1:$1,0)-1)</f>
        <v>9</v>
      </c>
      <c r="E38" s="85">
        <f ca="1">OFFSET('moto＞第1表-1（県計）'!$A$1,MATCH($B38,'moto＞第1表-1（県計）'!$C:$C,0)-1,MATCH("*"&amp;OFFSET(D$4,MATCH("*",D$5:D$7,0),0)&amp;"*",'moto＞第1表-1（県計）'!$1:$1,0))</f>
        <v>4</v>
      </c>
      <c r="F38" s="85">
        <f ca="1">OFFSET('moto＞第1表-1（県計）'!$A$1,MATCH($B38,'moto＞第1表-1（県計）'!$C:$C,0)-1,MATCH("*"&amp;OFFSET(F$4,MATCH("*",F$5:F$7,0),0)&amp;"*",'moto＞第1表-1（県計）'!$1:$1,0)-1)</f>
        <v>280</v>
      </c>
      <c r="G38" s="85">
        <f ca="1">OFFSET('moto＞第1表-1（県計）'!$A$1,MATCH($B38,'moto＞第1表-1（県計）'!$C:$C,0)-1,MATCH("*"&amp;OFFSET(F$4,MATCH("*",F$5:F$7,0),0)&amp;"*",'moto＞第1表-1（県計）'!$1:$1,0))</f>
        <v>73</v>
      </c>
      <c r="H38" s="85">
        <f ca="1">OFFSET('moto＞第1表-1（県計）'!$A$1,MATCH($B38,'moto＞第1表-1（県計）'!$C:$C,0)-1,MATCH("*"&amp;OFFSET(H$4,MATCH("*",H$5:H$7,0),0)&amp;"*",'moto＞第1表-1（県計）'!$1:$1,0)-1)</f>
        <v>32</v>
      </c>
      <c r="I38" s="85">
        <f ca="1">OFFSET('moto＞第1表-1（県計）'!$A$1,MATCH($B38,'moto＞第1表-1（県計）'!$C:$C,0)-1,MATCH("*"&amp;OFFSET(H$4,MATCH("*",H$5:H$7,0),0)&amp;"*",'moto＞第1表-1（県計）'!$1:$1,0))</f>
        <v>28</v>
      </c>
      <c r="J38" s="85">
        <f ca="1">OFFSET('moto＞第1表-1（県計）'!$A$1,MATCH($B38,'moto＞第1表-1（県計）'!$C:$C,0)-1,MATCH("*"&amp;OFFSET(J$4,MATCH("*",J$5:J$7,0),0)&amp;"*",'moto＞第1表-1（県計）'!$1:$1,0)-1)</f>
        <v>2</v>
      </c>
      <c r="K38" s="85" t="str">
        <f ca="1">OFFSET('moto＞第1表-1（県計）'!$A$1,MATCH($B38,'moto＞第1表-1（県計）'!$C:$C,0)-1,MATCH("*"&amp;OFFSET(J$4,MATCH("*",J$5:J$7,0),0)&amp;"*",'moto＞第1表-1（県計）'!$1:$1,0))</f>
        <v>-</v>
      </c>
      <c r="L38" s="85">
        <f ca="1">OFFSET('moto＞第1表-1（県計）'!$A$1,MATCH($B38,'moto＞第1表-1（県計）'!$C:$C,0)-1,MATCH("*"&amp;OFFSET(L$4,MATCH("*",L$5:L$7,0),0)&amp;"*",'moto＞第1表-1（県計）'!$1:$1,0))</f>
        <v>358</v>
      </c>
      <c r="M38" s="85">
        <f ca="1">OFFSET('moto＞第1表-1（県計）'!$A$1,MATCH($B38,'moto＞第1表-1（県計）'!$C:$C,0)-1,MATCH("*"&amp;OFFSET(L$4,MATCH("*",L$5:L$7,0),0)&amp;"*",'moto＞第1表-1（県計）'!$1:$1,0)+1)</f>
        <v>121</v>
      </c>
      <c r="N38" s="85">
        <f ca="1">OFFSET('moto＞第1表-1（県計）'!$A$1,MATCH($B38,'moto＞第1表-1（県計）'!$C:$C,0)-1,MATCH("*"&amp;OFFSET(N$3,MATCH("*",N$4:N$7,0),0)&amp;"*",'moto＞第1表-1（県計）'!$1:$1,0)-1)</f>
        <v>140554</v>
      </c>
      <c r="O38" s="85">
        <f ca="1">OFFSET('moto＞第1表-1（県計）'!$A$1,MATCH($B38,'moto＞第1表-1（県計）'!$C:$C,0)-1,MATCH("*"&amp;OFFSET(O$3,MATCH("*",O$4:O$7,0),0)&amp;"*",'moto＞第1表-1（県計）'!$1:$1,0)-1)</f>
        <v>364044</v>
      </c>
      <c r="P38" s="92">
        <f ca="1">OFFSET('moto＞第1表-1（県計）'!$A$1,MATCH($B38,'moto＞第1表-1（県計）'!$C:$C,0)-1,MATCH(OFFSET($O$4,0,MATCH("*",$P$4:P$4,-1))&amp;P$5,'moto＞第1表-1（県計）'!$1:$1,0)-1)</f>
        <v>637584</v>
      </c>
      <c r="Q38" s="92">
        <f ca="1">OFFSET('moto＞第1表-1（県計）'!$A$1,MATCH($B38,'moto＞第1表-1（県計）'!$C:$C,0)-1,MATCH(OFFSET($O$4,0,MATCH("*",$P$4:Q$4,-1))&amp;Q$5,'moto＞第1表-1（県計）'!$1:$1,0)-1)</f>
        <v>605480</v>
      </c>
      <c r="R38" s="92">
        <f ca="1">OFFSET('moto＞第1表-1（県計）'!$A$1,MATCH($B38,'moto＞第1表-1（県計）'!$C:$C,0)-1,MATCH(OFFSET($O$4,0,MATCH("*",$P$4:R$4,-1))&amp;R$5,'moto＞第1表-1（県計）'!$1:$1,0)-1)</f>
        <v>27545</v>
      </c>
      <c r="S38" s="92" t="str">
        <f ca="1">OFFSET('moto＞第1表-1（県計）'!$A$1,MATCH($B38,'moto＞第1表-1（県計）'!$C:$C,0)-1,MATCH(OFFSET($O$4,0,MATCH("*",$P$4:S$4,-1))&amp;S$5,'moto＞第1表-1（県計）'!$1:$1,0)-1)</f>
        <v>-</v>
      </c>
      <c r="T38" s="92">
        <f ca="1">OFFSET('moto＞第1表-1（県計）'!$A$1,MATCH($B38,'moto＞第1表-1（県計）'!$C:$C,0)-1,MATCH(OFFSET($O$4,0,MATCH("*",$P$4:T$4,-1))&amp;T$5,'moto＞第1表-1（県計）'!$1:$1,0)-1)</f>
        <v>4559</v>
      </c>
      <c r="U38" s="85">
        <f ca="1">OFFSET('moto＞第1表-1（県計）'!$A$1,MATCH($B38,'moto＞第1表-1（県計）'!$C:$C,0)-1,MATCH("*"&amp;OFFSET(T$4,MATCH("*",T$5:T$7,0),0)&amp;"*",'moto＞第1表-1（県計）'!$1:$1,0))</f>
        <v>224656</v>
      </c>
      <c r="V38" s="21"/>
    </row>
    <row r="39" spans="1:23" ht="15" customHeight="1" x14ac:dyDescent="0.15">
      <c r="A39" s="13">
        <v>15</v>
      </c>
      <c r="B39" s="28" t="s">
        <v>22</v>
      </c>
      <c r="C39" s="84">
        <f ca="1">OFFSET('moto＞第1表-1（県計）'!$A$1,MATCH($B39,'moto＞第1表-1（県計）'!$C:$C,0)-1,MATCH("*"&amp;OFFSET(C$3,MATCH("*",C$4:C$7,0),0)&amp;"*",'moto＞第1表-1（県計）'!$1:$1,0)-1)</f>
        <v>86</v>
      </c>
      <c r="D39" s="85">
        <f ca="1">OFFSET('moto＞第1表-1（県計）'!$A$1,MATCH($B39,'moto＞第1表-1（県計）'!$C:$C,0)-1,MATCH("*"&amp;OFFSET(D$4,MATCH("*",D$5:D$7,0),0)&amp;"*",'moto＞第1表-1（県計）'!$1:$1,0)-1)</f>
        <v>7</v>
      </c>
      <c r="E39" s="85">
        <f ca="1">OFFSET('moto＞第1表-1（県計）'!$A$1,MATCH($B39,'moto＞第1表-1（県計）'!$C:$C,0)-1,MATCH("*"&amp;OFFSET(D$4,MATCH("*",D$5:D$7,0),0)&amp;"*",'moto＞第1表-1（県計）'!$1:$1,0))</f>
        <v>6</v>
      </c>
      <c r="F39" s="85">
        <f ca="1">OFFSET('moto＞第1表-1（県計）'!$A$1,MATCH($B39,'moto＞第1表-1（県計）'!$C:$C,0)-1,MATCH("*"&amp;OFFSET(F$4,MATCH("*",F$5:F$7,0),0)&amp;"*",'moto＞第1表-1（県計）'!$1:$1,0)-1)</f>
        <v>1020</v>
      </c>
      <c r="G39" s="85">
        <f ca="1">OFFSET('moto＞第1表-1（県計）'!$A$1,MATCH($B39,'moto＞第1表-1（県計）'!$C:$C,0)-1,MATCH("*"&amp;OFFSET(F$4,MATCH("*",F$5:F$7,0),0)&amp;"*",'moto＞第1表-1（県計）'!$1:$1,0))</f>
        <v>493</v>
      </c>
      <c r="H39" s="85">
        <f ca="1">OFFSET('moto＞第1表-1（県計）'!$A$1,MATCH($B39,'moto＞第1表-1（県計）'!$C:$C,0)-1,MATCH("*"&amp;OFFSET(H$4,MATCH("*",H$5:H$7,0),0)&amp;"*",'moto＞第1表-1（県計）'!$1:$1,0)-1)</f>
        <v>44</v>
      </c>
      <c r="I39" s="85">
        <f ca="1">OFFSET('moto＞第1表-1（県計）'!$A$1,MATCH($B39,'moto＞第1表-1（県計）'!$C:$C,0)-1,MATCH("*"&amp;OFFSET(H$4,MATCH("*",H$5:H$7,0),0)&amp;"*",'moto＞第1表-1（県計）'!$1:$1,0))</f>
        <v>138</v>
      </c>
      <c r="J39" s="85">
        <f ca="1">OFFSET('moto＞第1表-1（県計）'!$A$1,MATCH($B39,'moto＞第1表-1（県計）'!$C:$C,0)-1,MATCH("*"&amp;OFFSET(J$4,MATCH("*",J$5:J$7,0),0)&amp;"*",'moto＞第1表-1（県計）'!$1:$1,0)-1)</f>
        <v>12</v>
      </c>
      <c r="K39" s="85">
        <f ca="1">OFFSET('moto＞第1表-1（県計）'!$A$1,MATCH($B39,'moto＞第1表-1（県計）'!$C:$C,0)-1,MATCH("*"&amp;OFFSET(J$4,MATCH("*",J$5:J$7,0),0)&amp;"*",'moto＞第1表-1（県計）'!$1:$1,0))</f>
        <v>1</v>
      </c>
      <c r="L39" s="85">
        <f ca="1">OFFSET('moto＞第1表-1（県計）'!$A$1,MATCH($B39,'moto＞第1表-1（県計）'!$C:$C,0)-1,MATCH("*"&amp;OFFSET(L$4,MATCH("*",L$5:L$7,0),0)&amp;"*",'moto＞第1表-1（県計）'!$1:$1,0))</f>
        <v>1194</v>
      </c>
      <c r="M39" s="85">
        <f ca="1">OFFSET('moto＞第1表-1（県計）'!$A$1,MATCH($B39,'moto＞第1表-1（県計）'!$C:$C,0)-1,MATCH("*"&amp;OFFSET(L$4,MATCH("*",L$5:L$7,0),0)&amp;"*",'moto＞第1表-1（県計）'!$1:$1,0)+1)</f>
        <v>686</v>
      </c>
      <c r="N39" s="85">
        <f ca="1">OFFSET('moto＞第1表-1（県計）'!$A$1,MATCH($B39,'moto＞第1表-1（県計）'!$C:$C,0)-1,MATCH("*"&amp;OFFSET(N$3,MATCH("*",N$4:N$7,0),0)&amp;"*",'moto＞第1表-1（県計）'!$1:$1,0)-1)</f>
        <v>623781</v>
      </c>
      <c r="O39" s="85">
        <f ca="1">OFFSET('moto＞第1表-1（県計）'!$A$1,MATCH($B39,'moto＞第1表-1（県計）'!$C:$C,0)-1,MATCH("*"&amp;OFFSET(O$3,MATCH("*",O$4:O$7,0),0)&amp;"*",'moto＞第1表-1（県計）'!$1:$1,0)-1)</f>
        <v>1559166</v>
      </c>
      <c r="P39" s="92">
        <f ca="1">OFFSET('moto＞第1表-1（県計）'!$A$1,MATCH($B39,'moto＞第1表-1（県計）'!$C:$C,0)-1,MATCH(OFFSET($O$4,0,MATCH("*",$P$4:P$4,-1))&amp;P$5,'moto＞第1表-1（県計）'!$1:$1,0)-1)</f>
        <v>3596689</v>
      </c>
      <c r="Q39" s="92">
        <f ca="1">OFFSET('moto＞第1表-1（県計）'!$A$1,MATCH($B39,'moto＞第1表-1（県計）'!$C:$C,0)-1,MATCH(OFFSET($O$4,0,MATCH("*",$P$4:Q$4,-1))&amp;Q$5,'moto＞第1表-1（県計）'!$1:$1,0)-1)</f>
        <v>3397410</v>
      </c>
      <c r="R39" s="92">
        <f ca="1">OFFSET('moto＞第1表-1（県計）'!$A$1,MATCH($B39,'moto＞第1表-1（県計）'!$C:$C,0)-1,MATCH(OFFSET($O$4,0,MATCH("*",$P$4:R$4,-1))&amp;R$5,'moto＞第1表-1（県計）'!$1:$1,0)-1)</f>
        <v>185100</v>
      </c>
      <c r="S39" s="92" t="str">
        <f ca="1">OFFSET('moto＞第1表-1（県計）'!$A$1,MATCH($B39,'moto＞第1表-1（県計）'!$C:$C,0)-1,MATCH(OFFSET($O$4,0,MATCH("*",$P$4:S$4,-1))&amp;S$5,'moto＞第1表-1（県計）'!$1:$1,0)-1)</f>
        <v>-</v>
      </c>
      <c r="T39" s="92">
        <f ca="1">OFFSET('moto＞第1表-1（県計）'!$A$1,MATCH($B39,'moto＞第1表-1（県計）'!$C:$C,0)-1,MATCH(OFFSET($O$4,0,MATCH("*",$P$4:T$4,-1))&amp;T$5,'moto＞第1表-1（県計）'!$1:$1,0)-1)</f>
        <v>14179</v>
      </c>
      <c r="U39" s="85">
        <f ca="1">OFFSET('moto＞第1表-1（県計）'!$A$1,MATCH($B39,'moto＞第1表-1（県計）'!$C:$C,0)-1,MATCH("*"&amp;OFFSET(T$4,MATCH("*",T$5:T$7,0),0)&amp;"*",'moto＞第1表-1（県計）'!$1:$1,0))</f>
        <v>1794022</v>
      </c>
      <c r="V39" s="21"/>
    </row>
    <row r="40" spans="1:23" ht="15" customHeight="1" x14ac:dyDescent="0.15">
      <c r="A40" s="13">
        <v>20</v>
      </c>
      <c r="B40" s="28" t="s">
        <v>18</v>
      </c>
      <c r="C40" s="84">
        <f ca="1">OFFSET('moto＞第1表-1（県計）'!$A$1,MATCH($B40,'moto＞第1表-1（県計）'!$C:$C,0)-1,MATCH("*"&amp;OFFSET(C$3,MATCH("*",C$4:C$7,0),0)&amp;"*",'moto＞第1表-1（県計）'!$1:$1,0)-1)</f>
        <v>15</v>
      </c>
      <c r="D40" s="85">
        <f ca="1">OFFSET('moto＞第1表-1（県計）'!$A$1,MATCH($B40,'moto＞第1表-1（県計）'!$C:$C,0)-1,MATCH("*"&amp;OFFSET(D$4,MATCH("*",D$5:D$7,0),0)&amp;"*",'moto＞第1表-1（県計）'!$1:$1,0)-1)</f>
        <v>8</v>
      </c>
      <c r="E40" s="85">
        <f ca="1">OFFSET('moto＞第1表-1（県計）'!$A$1,MATCH($B40,'moto＞第1表-1（県計）'!$C:$C,0)-1,MATCH("*"&amp;OFFSET(D$4,MATCH("*",D$5:D$7,0),0)&amp;"*",'moto＞第1表-1（県計）'!$1:$1,0))</f>
        <v>5</v>
      </c>
      <c r="F40" s="85">
        <f ca="1">OFFSET('moto＞第1表-1（県計）'!$A$1,MATCH($B40,'moto＞第1表-1（県計）'!$C:$C,0)-1,MATCH("*"&amp;OFFSET(F$4,MATCH("*",F$5:F$7,0),0)&amp;"*",'moto＞第1表-1（県計）'!$1:$1,0)-1)</f>
        <v>178</v>
      </c>
      <c r="G40" s="85">
        <f ca="1">OFFSET('moto＞第1表-1（県計）'!$A$1,MATCH($B40,'moto＞第1表-1（県計）'!$C:$C,0)-1,MATCH("*"&amp;OFFSET(F$4,MATCH("*",F$5:F$7,0),0)&amp;"*",'moto＞第1表-1（県計）'!$1:$1,0))</f>
        <v>183</v>
      </c>
      <c r="H40" s="85">
        <f ca="1">OFFSET('moto＞第1表-1（県計）'!$A$1,MATCH($B40,'moto＞第1表-1（県計）'!$C:$C,0)-1,MATCH("*"&amp;OFFSET(H$4,MATCH("*",H$5:H$7,0),0)&amp;"*",'moto＞第1表-1（県計）'!$1:$1,0)-1)</f>
        <v>12</v>
      </c>
      <c r="I40" s="85">
        <f ca="1">OFFSET('moto＞第1表-1（県計）'!$A$1,MATCH($B40,'moto＞第1表-1（県計）'!$C:$C,0)-1,MATCH("*"&amp;OFFSET(H$4,MATCH("*",H$5:H$7,0),0)&amp;"*",'moto＞第1表-1（県計）'!$1:$1,0))</f>
        <v>89</v>
      </c>
      <c r="J40" s="85">
        <f ca="1">OFFSET('moto＞第1表-1（県計）'!$A$1,MATCH($B40,'moto＞第1表-1（県計）'!$C:$C,0)-1,MATCH("*"&amp;OFFSET(J$4,MATCH("*",J$5:J$7,0),0)&amp;"*",'moto＞第1表-1（県計）'!$1:$1,0)-1)</f>
        <v>8</v>
      </c>
      <c r="K40" s="85" t="str">
        <f ca="1">OFFSET('moto＞第1表-1（県計）'!$A$1,MATCH($B40,'moto＞第1表-1（県計）'!$C:$C,0)-1,MATCH("*"&amp;OFFSET(J$4,MATCH("*",J$5:J$7,0),0)&amp;"*",'moto＞第1表-1（県計）'!$1:$1,0))</f>
        <v>-</v>
      </c>
      <c r="L40" s="85">
        <f ca="1">OFFSET('moto＞第1表-1（県計）'!$A$1,MATCH($B40,'moto＞第1表-1（県計）'!$C:$C,0)-1,MATCH("*"&amp;OFFSET(L$4,MATCH("*",L$5:L$7,0),0)&amp;"*",'moto＞第1表-1（県計）'!$1:$1,0))</f>
        <v>204</v>
      </c>
      <c r="M40" s="85">
        <f ca="1">OFFSET('moto＞第1表-1（県計）'!$A$1,MATCH($B40,'moto＞第1表-1（県計）'!$C:$C,0)-1,MATCH("*"&amp;OFFSET(L$4,MATCH("*",L$5:L$7,0),0)&amp;"*",'moto＞第1表-1（県計）'!$1:$1,0)+1)</f>
        <v>266</v>
      </c>
      <c r="N40" s="85">
        <f ca="1">OFFSET('moto＞第1表-1（県計）'!$A$1,MATCH($B40,'moto＞第1表-1（県計）'!$C:$C,0)-1,MATCH("*"&amp;OFFSET(N$3,MATCH("*",N$4:N$7,0),0)&amp;"*",'moto＞第1表-1（県計）'!$1:$1,0)-1)</f>
        <v>131230</v>
      </c>
      <c r="O40" s="85">
        <f ca="1">OFFSET('moto＞第1表-1（県計）'!$A$1,MATCH($B40,'moto＞第1表-1（県計）'!$C:$C,0)-1,MATCH("*"&amp;OFFSET(O$3,MATCH("*",O$4:O$7,0),0)&amp;"*",'moto＞第1表-1（県計）'!$1:$1,0)-1)</f>
        <v>638851</v>
      </c>
      <c r="P40" s="92">
        <f ca="1">OFFSET('moto＞第1表-1（県計）'!$A$1,MATCH($B40,'moto＞第1表-1（県計）'!$C:$C,0)-1,MATCH(OFFSET($O$4,0,MATCH("*",$P$4:P$4,-1))&amp;P$5,'moto＞第1表-1（県計）'!$1:$1,0)-1)</f>
        <v>847479</v>
      </c>
      <c r="Q40" s="92">
        <f ca="1">OFFSET('moto＞第1表-1（県計）'!$A$1,MATCH($B40,'moto＞第1表-1（県計）'!$C:$C,0)-1,MATCH(OFFSET($O$4,0,MATCH("*",$P$4:Q$4,-1))&amp;Q$5,'moto＞第1表-1（県計）'!$1:$1,0)-1)</f>
        <v>804135</v>
      </c>
      <c r="R40" s="92">
        <f ca="1">OFFSET('moto＞第1表-1（県計）'!$A$1,MATCH($B40,'moto＞第1表-1（県計）'!$C:$C,0)-1,MATCH(OFFSET($O$4,0,MATCH("*",$P$4:R$4,-1))&amp;R$5,'moto＞第1表-1（県計）'!$1:$1,0)-1)</f>
        <v>43344</v>
      </c>
      <c r="S40" s="92" t="str">
        <f ca="1">OFFSET('moto＞第1表-1（県計）'!$A$1,MATCH($B40,'moto＞第1表-1（県計）'!$C:$C,0)-1,MATCH(OFFSET($O$4,0,MATCH("*",$P$4:S$4,-1))&amp;S$5,'moto＞第1表-1（県計）'!$1:$1,0)-1)</f>
        <v>-</v>
      </c>
      <c r="T40" s="92" t="str">
        <f ca="1">OFFSET('moto＞第1表-1（県計）'!$A$1,MATCH($B40,'moto＞第1表-1（県計）'!$C:$C,0)-1,MATCH(OFFSET($O$4,0,MATCH("*",$P$4:T$4,-1))&amp;T$5,'moto＞第1表-1（県計）'!$1:$1,0)-1)</f>
        <v>-</v>
      </c>
      <c r="U40" s="85">
        <f ca="1">OFFSET('moto＞第1表-1（県計）'!$A$1,MATCH($B40,'moto＞第1表-1（県計）'!$C:$C,0)-1,MATCH("*"&amp;OFFSET(T$4,MATCH("*",T$5:T$7,0),0)&amp;"*",'moto＞第1表-1（県計）'!$1:$1,0))</f>
        <v>191882</v>
      </c>
      <c r="V40" s="21"/>
    </row>
    <row r="41" spans="1:23" ht="15" customHeight="1" x14ac:dyDescent="0.15">
      <c r="A41" s="13">
        <v>32</v>
      </c>
      <c r="B41" s="31" t="s">
        <v>11</v>
      </c>
      <c r="C41" s="84">
        <f ca="1">OFFSET('moto＞第1表-1（県計）'!$A$1,MATCH($B41,'moto＞第1表-1（県計）'!$C:$C,0)-1,MATCH("*"&amp;OFFSET(C$3,MATCH("*",C$4:C$7,0),0)&amp;"*",'moto＞第1表-1（県計）'!$1:$1,0)-1)</f>
        <v>69</v>
      </c>
      <c r="D41" s="85">
        <f ca="1">OFFSET('moto＞第1表-1（県計）'!$A$1,MATCH($B41,'moto＞第1表-1（県計）'!$C:$C,0)-1,MATCH("*"&amp;OFFSET(D$4,MATCH("*",D$5:D$7,0),0)&amp;"*",'moto＞第1表-1（県計）'!$1:$1,0)-1)</f>
        <v>2</v>
      </c>
      <c r="E41" s="85">
        <f ca="1">OFFSET('moto＞第1表-1（県計）'!$A$1,MATCH($B41,'moto＞第1表-1（県計）'!$C:$C,0)-1,MATCH("*"&amp;OFFSET(D$4,MATCH("*",D$5:D$7,0),0)&amp;"*",'moto＞第1表-1（県計）'!$1:$1,0))</f>
        <v>1</v>
      </c>
      <c r="F41" s="85">
        <f ca="1">OFFSET('moto＞第1表-1（県計）'!$A$1,MATCH($B41,'moto＞第1表-1（県計）'!$C:$C,0)-1,MATCH("*"&amp;OFFSET(F$4,MATCH("*",F$5:F$7,0),0)&amp;"*",'moto＞第1表-1（県計）'!$1:$1,0)-1)</f>
        <v>1160</v>
      </c>
      <c r="G41" s="85">
        <f ca="1">OFFSET('moto＞第1表-1（県計）'!$A$1,MATCH($B41,'moto＞第1表-1（県計）'!$C:$C,0)-1,MATCH("*"&amp;OFFSET(F$4,MATCH("*",F$5:F$7,0),0)&amp;"*",'moto＞第1表-1（県計）'!$1:$1,0))</f>
        <v>478</v>
      </c>
      <c r="H41" s="85">
        <f ca="1">OFFSET('moto＞第1表-1（県計）'!$A$1,MATCH($B41,'moto＞第1表-1（県計）'!$C:$C,0)-1,MATCH("*"&amp;OFFSET(H$4,MATCH("*",H$5:H$7,0),0)&amp;"*",'moto＞第1表-1（県計）'!$1:$1,0)-1)</f>
        <v>187</v>
      </c>
      <c r="I41" s="85">
        <f ca="1">OFFSET('moto＞第1表-1（県計）'!$A$1,MATCH($B41,'moto＞第1表-1（県計）'!$C:$C,0)-1,MATCH("*"&amp;OFFSET(H$4,MATCH("*",H$5:H$7,0),0)&amp;"*",'moto＞第1表-1（県計）'!$1:$1,0))</f>
        <v>354</v>
      </c>
      <c r="J41" s="85">
        <f ca="1">OFFSET('moto＞第1表-1（県計）'!$A$1,MATCH($B41,'moto＞第1表-1（県計）'!$C:$C,0)-1,MATCH("*"&amp;OFFSET(J$4,MATCH("*",J$5:J$7,0),0)&amp;"*",'moto＞第1表-1（県計）'!$1:$1,0)-1)</f>
        <v>20</v>
      </c>
      <c r="K41" s="85">
        <f ca="1">OFFSET('moto＞第1表-1（県計）'!$A$1,MATCH($B41,'moto＞第1表-1（県計）'!$C:$C,0)-1,MATCH("*"&amp;OFFSET(J$4,MATCH("*",J$5:J$7,0),0)&amp;"*",'moto＞第1表-1（県計）'!$1:$1,0))</f>
        <v>35</v>
      </c>
      <c r="L41" s="85">
        <f ca="1">OFFSET('moto＞第1表-1（県計）'!$A$1,MATCH($B41,'moto＞第1表-1（県計）'!$C:$C,0)-1,MATCH("*"&amp;OFFSET(L$4,MATCH("*",L$5:L$7,0),0)&amp;"*",'moto＞第1表-1（県計）'!$1:$1,0))</f>
        <v>1415</v>
      </c>
      <c r="M41" s="85">
        <f ca="1">OFFSET('moto＞第1表-1（県計）'!$A$1,MATCH($B41,'moto＞第1表-1（県計）'!$C:$C,0)-1,MATCH("*"&amp;OFFSET(L$4,MATCH("*",L$5:L$7,0),0)&amp;"*",'moto＞第1表-1（県計）'!$1:$1,0)+1)</f>
        <v>897</v>
      </c>
      <c r="N41" s="85">
        <f ca="1">OFFSET('moto＞第1表-1（県計）'!$A$1,MATCH($B41,'moto＞第1表-1（県計）'!$C:$C,0)-1,MATCH("*"&amp;OFFSET(N$3,MATCH("*",N$4:N$7,0),0)&amp;"*",'moto＞第1表-1（県計）'!$1:$1,0)-1)</f>
        <v>930050</v>
      </c>
      <c r="O41" s="85">
        <f ca="1">OFFSET('moto＞第1表-1（県計）'!$A$1,MATCH($B41,'moto＞第1表-1（県計）'!$C:$C,0)-1,MATCH("*"&amp;OFFSET(O$3,MATCH("*",O$4:O$7,0),0)&amp;"*",'moto＞第1表-1（県計）'!$1:$1,0)-1)</f>
        <v>2664660</v>
      </c>
      <c r="P41" s="92">
        <f ca="1">OFFSET('moto＞第1表-1（県計）'!$A$1,MATCH($B41,'moto＞第1表-1（県計）'!$C:$C,0)-1,MATCH(OFFSET($O$4,0,MATCH("*",$P$4:P$4,-1))&amp;P$5,'moto＞第1表-1（県計）'!$1:$1,0)-1)</f>
        <v>4487210</v>
      </c>
      <c r="Q41" s="92">
        <f ca="1">OFFSET('moto＞第1表-1（県計）'!$A$1,MATCH($B41,'moto＞第1表-1（県計）'!$C:$C,0)-1,MATCH(OFFSET($O$4,0,MATCH("*",$P$4:Q$4,-1))&amp;Q$5,'moto＞第1表-1（県計）'!$1:$1,0)-1)</f>
        <v>4156446</v>
      </c>
      <c r="R41" s="92">
        <f ca="1">OFFSET('moto＞第1表-1（県計）'!$A$1,MATCH($B41,'moto＞第1表-1（県計）'!$C:$C,0)-1,MATCH(OFFSET($O$4,0,MATCH("*",$P$4:R$4,-1))&amp;R$5,'moto＞第1表-1（県計）'!$1:$1,0)-1)</f>
        <v>205671</v>
      </c>
      <c r="S41" s="92" t="str">
        <f ca="1">OFFSET('moto＞第1表-1（県計）'!$A$1,MATCH($B41,'moto＞第1表-1（県計）'!$C:$C,0)-1,MATCH(OFFSET($O$4,0,MATCH("*",$P$4:S$4,-1))&amp;S$5,'moto＞第1表-1（県計）'!$1:$1,0)-1)</f>
        <v>-</v>
      </c>
      <c r="T41" s="92">
        <f ca="1">OFFSET('moto＞第1表-1（県計）'!$A$1,MATCH($B41,'moto＞第1表-1（県計）'!$C:$C,0)-1,MATCH(OFFSET($O$4,0,MATCH("*",$P$4:T$4,-1))&amp;T$5,'moto＞第1表-1（県計）'!$1:$1,0)-1)</f>
        <v>125093</v>
      </c>
      <c r="U41" s="85">
        <f ca="1">OFFSET('moto＞第1表-1（県計）'!$A$1,MATCH($B41,'moto＞第1表-1（県計）'!$C:$C,0)-1,MATCH("*"&amp;OFFSET(T$4,MATCH("*",T$5:T$7,0),0)&amp;"*",'moto＞第1表-1（県計）'!$1:$1,0))</f>
        <v>1632601</v>
      </c>
      <c r="V41" s="21"/>
      <c r="W41" s="32"/>
    </row>
    <row r="42" spans="1:23" ht="5.25" customHeight="1" thickBot="1" x14ac:dyDescent="0.2">
      <c r="A42" s="33"/>
      <c r="B42" s="34"/>
      <c r="C42" s="35"/>
      <c r="D42" s="36"/>
      <c r="E42" s="36"/>
      <c r="F42" s="36"/>
      <c r="G42" s="36"/>
      <c r="H42" s="36"/>
      <c r="I42" s="36"/>
      <c r="J42" s="36"/>
      <c r="K42" s="36"/>
      <c r="L42" s="36"/>
      <c r="M42" s="36"/>
      <c r="N42" s="36"/>
      <c r="O42" s="37"/>
      <c r="P42" s="37"/>
      <c r="Q42" s="37"/>
      <c r="R42" s="37"/>
      <c r="S42" s="37"/>
      <c r="T42" s="37"/>
      <c r="U42" s="37"/>
      <c r="V42" s="21"/>
      <c r="W42" s="32"/>
    </row>
    <row r="43" spans="1:23" ht="15" customHeight="1" x14ac:dyDescent="0.15">
      <c r="A43" s="38" t="s">
        <v>39</v>
      </c>
      <c r="B43" s="31"/>
      <c r="C43" s="39"/>
      <c r="D43" s="39"/>
      <c r="E43" s="39"/>
      <c r="F43" s="39"/>
      <c r="G43" s="39"/>
      <c r="H43" s="39"/>
      <c r="I43" s="39"/>
      <c r="J43" s="39"/>
      <c r="K43" s="39"/>
      <c r="L43" s="39"/>
      <c r="M43" s="39"/>
      <c r="N43" s="40"/>
      <c r="O43" s="21"/>
      <c r="P43" s="21"/>
      <c r="Q43" s="21"/>
      <c r="R43" s="21"/>
      <c r="S43" s="21"/>
      <c r="T43" s="21"/>
      <c r="U43" s="21"/>
      <c r="V43" s="21"/>
      <c r="W43" s="32"/>
    </row>
    <row r="44" spans="1:23" ht="18" customHeight="1" x14ac:dyDescent="0.15">
      <c r="A44" s="41" t="s">
        <v>38</v>
      </c>
      <c r="O44" s="10"/>
      <c r="P44" s="10"/>
      <c r="Q44" s="10"/>
      <c r="R44" s="10"/>
      <c r="S44" s="10"/>
      <c r="T44" s="10"/>
      <c r="U44" s="10"/>
      <c r="V44" s="10"/>
    </row>
    <row r="45" spans="1:23" ht="3.75" customHeight="1" x14ac:dyDescent="0.15"/>
    <row r="46" spans="1:23" ht="17.25" x14ac:dyDescent="0.2">
      <c r="N46" s="42"/>
      <c r="O46" s="43"/>
    </row>
    <row r="47" spans="1:23" x14ac:dyDescent="0.15">
      <c r="T47" s="132"/>
      <c r="U47" s="132"/>
      <c r="V47" s="132"/>
    </row>
    <row r="63" spans="1:1" ht="12" customHeight="1" x14ac:dyDescent="0.15">
      <c r="A63" s="44"/>
    </row>
  </sheetData>
  <mergeCells count="28">
    <mergeCell ref="T5:T8"/>
    <mergeCell ref="U4:U8"/>
    <mergeCell ref="H6:I7"/>
    <mergeCell ref="D5:E7"/>
    <mergeCell ref="V4:V6"/>
    <mergeCell ref="P4:T4"/>
    <mergeCell ref="O4:O8"/>
    <mergeCell ref="P5:P8"/>
    <mergeCell ref="Q5:Q8"/>
    <mergeCell ref="R5:R8"/>
    <mergeCell ref="S5:S8"/>
    <mergeCell ref="F6:G7"/>
    <mergeCell ref="J5:K7"/>
    <mergeCell ref="F5:I5"/>
    <mergeCell ref="L5:M7"/>
    <mergeCell ref="N4:N8"/>
    <mergeCell ref="A4:B9"/>
    <mergeCell ref="A11:B11"/>
    <mergeCell ref="D4:M4"/>
    <mergeCell ref="A10:B10"/>
    <mergeCell ref="C4:C9"/>
    <mergeCell ref="T47:V47"/>
    <mergeCell ref="A26:B26"/>
    <mergeCell ref="A34:B34"/>
    <mergeCell ref="A12:B12"/>
    <mergeCell ref="A13:B13"/>
    <mergeCell ref="A15:B15"/>
    <mergeCell ref="A14:B14"/>
  </mergeCells>
  <phoneticPr fontId="1"/>
  <pageMargins left="0.59055118110236227" right="0.59055118110236227" top="0.39370078740157483" bottom="0.78740157480314965" header="0.51181102362204722" footer="0.51181102362204722"/>
  <pageSetup paperSize="9" scale="65"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61"/>
  <sheetViews>
    <sheetView tabSelected="1" view="pageBreakPreview" topLeftCell="A11" zoomScaleNormal="100" zoomScaleSheetLayoutView="100" workbookViewId="0">
      <selection activeCell="B37" sqref="B37"/>
    </sheetView>
  </sheetViews>
  <sheetFormatPr defaultColWidth="10.83203125" defaultRowHeight="15" customHeight="1" x14ac:dyDescent="0.15"/>
  <cols>
    <col min="1" max="1" width="3.5" style="111" customWidth="1"/>
    <col min="2" max="2" width="3.33203125" style="111" customWidth="1"/>
    <col min="3" max="3" width="16.33203125" style="111" customWidth="1"/>
    <col min="4" max="4" width="8" style="111" customWidth="1"/>
    <col min="5" max="19" width="9.1640625" style="111" customWidth="1"/>
    <col min="20" max="27" width="15.1640625" style="111" customWidth="1"/>
    <col min="28" max="28" width="13" style="111" customWidth="1"/>
    <col min="29" max="29" width="10.6640625" style="111" customWidth="1"/>
    <col min="30" max="30" width="13.5" style="111" customWidth="1"/>
    <col min="31" max="16384" width="10.83203125" style="111"/>
  </cols>
  <sheetData>
    <row r="1" spans="1:31" s="108" customFormat="1" ht="15" customHeight="1" x14ac:dyDescent="0.15"/>
    <row r="2" spans="1:31" ht="42" customHeight="1" x14ac:dyDescent="0.15">
      <c r="B2" s="177" t="s">
        <v>172</v>
      </c>
      <c r="C2" s="177"/>
      <c r="D2" s="177"/>
      <c r="E2" s="177"/>
      <c r="F2" s="177"/>
      <c r="G2" s="177"/>
      <c r="H2" s="177"/>
      <c r="I2" s="177"/>
      <c r="J2" s="177"/>
      <c r="K2" s="177"/>
      <c r="L2" s="177"/>
      <c r="M2" s="177"/>
      <c r="N2" s="177"/>
      <c r="O2" s="177"/>
      <c r="P2" s="177"/>
      <c r="Q2" s="177"/>
      <c r="R2" s="177"/>
      <c r="S2" s="177"/>
      <c r="T2" s="177"/>
      <c r="U2" s="177"/>
      <c r="V2" s="177"/>
      <c r="W2" s="177"/>
      <c r="X2" s="177"/>
      <c r="Y2" s="177"/>
      <c r="Z2" s="177"/>
      <c r="AA2" s="177"/>
    </row>
    <row r="3" spans="1:31" ht="15" customHeight="1" thickBot="1" x14ac:dyDescent="0.2">
      <c r="AB3" s="112"/>
    </row>
    <row r="4" spans="1:31" ht="18" customHeight="1" x14ac:dyDescent="0.15">
      <c r="A4" s="112"/>
      <c r="B4" s="201" t="s">
        <v>43</v>
      </c>
      <c r="C4" s="202"/>
      <c r="D4" s="207" t="s">
        <v>44</v>
      </c>
      <c r="E4" s="208" t="s">
        <v>147</v>
      </c>
      <c r="F4" s="209"/>
      <c r="G4" s="210"/>
      <c r="H4" s="215" t="s">
        <v>148</v>
      </c>
      <c r="I4" s="216"/>
      <c r="J4" s="216"/>
      <c r="K4" s="216"/>
      <c r="L4" s="216"/>
      <c r="M4" s="216"/>
      <c r="N4" s="216"/>
      <c r="O4" s="217"/>
      <c r="P4" s="218" t="s">
        <v>149</v>
      </c>
      <c r="Q4" s="219"/>
      <c r="R4" s="218" t="s">
        <v>150</v>
      </c>
      <c r="S4" s="219"/>
      <c r="T4" s="178" t="s">
        <v>151</v>
      </c>
      <c r="U4" s="180" t="s">
        <v>152</v>
      </c>
      <c r="V4" s="182" t="s">
        <v>153</v>
      </c>
      <c r="W4" s="183"/>
      <c r="X4" s="183"/>
      <c r="Y4" s="183"/>
      <c r="Z4" s="184"/>
      <c r="AA4" s="185" t="s">
        <v>50</v>
      </c>
      <c r="AB4" s="113"/>
      <c r="AC4" s="113"/>
    </row>
    <row r="5" spans="1:31" ht="18" customHeight="1" x14ac:dyDescent="0.15">
      <c r="A5" s="112"/>
      <c r="B5" s="203"/>
      <c r="C5" s="204"/>
      <c r="D5" s="204"/>
      <c r="E5" s="211"/>
      <c r="F5" s="212"/>
      <c r="G5" s="213"/>
      <c r="H5" s="187" t="s">
        <v>154</v>
      </c>
      <c r="I5" s="188"/>
      <c r="J5" s="191" t="s">
        <v>155</v>
      </c>
      <c r="K5" s="192"/>
      <c r="L5" s="192"/>
      <c r="M5" s="193"/>
      <c r="N5" s="194" t="s">
        <v>156</v>
      </c>
      <c r="O5" s="195"/>
      <c r="P5" s="220"/>
      <c r="Q5" s="221"/>
      <c r="R5" s="220"/>
      <c r="S5" s="221"/>
      <c r="T5" s="179"/>
      <c r="U5" s="181"/>
      <c r="V5" s="198" t="s">
        <v>157</v>
      </c>
      <c r="W5" s="198" t="s">
        <v>158</v>
      </c>
      <c r="X5" s="198" t="s">
        <v>159</v>
      </c>
      <c r="Y5" s="224" t="s">
        <v>160</v>
      </c>
      <c r="Z5" s="226" t="s">
        <v>161</v>
      </c>
      <c r="AA5" s="186"/>
      <c r="AB5" s="113"/>
      <c r="AC5" s="113"/>
    </row>
    <row r="6" spans="1:31" ht="21.6" customHeight="1" x14ac:dyDescent="0.15">
      <c r="A6" s="112"/>
      <c r="B6" s="203"/>
      <c r="C6" s="204"/>
      <c r="D6" s="204"/>
      <c r="E6" s="189"/>
      <c r="F6" s="214"/>
      <c r="G6" s="190"/>
      <c r="H6" s="189"/>
      <c r="I6" s="190"/>
      <c r="J6" s="227" t="s">
        <v>162</v>
      </c>
      <c r="K6" s="228"/>
      <c r="L6" s="229" t="s">
        <v>163</v>
      </c>
      <c r="M6" s="230"/>
      <c r="N6" s="196"/>
      <c r="O6" s="197"/>
      <c r="P6" s="222"/>
      <c r="Q6" s="223"/>
      <c r="R6" s="222"/>
      <c r="S6" s="223"/>
      <c r="T6" s="179"/>
      <c r="U6" s="181"/>
      <c r="V6" s="199"/>
      <c r="W6" s="200"/>
      <c r="X6" s="200"/>
      <c r="Y6" s="225"/>
      <c r="Z6" s="225"/>
      <c r="AA6" s="186"/>
      <c r="AB6" s="113"/>
      <c r="AC6" s="113"/>
    </row>
    <row r="7" spans="1:31" ht="15" customHeight="1" x14ac:dyDescent="0.15">
      <c r="A7" s="112"/>
      <c r="B7" s="203"/>
      <c r="C7" s="204"/>
      <c r="D7" s="204"/>
      <c r="E7" s="96" t="s">
        <v>13</v>
      </c>
      <c r="F7" s="96" t="s">
        <v>164</v>
      </c>
      <c r="G7" s="96" t="s">
        <v>165</v>
      </c>
      <c r="H7" s="97" t="s">
        <v>164</v>
      </c>
      <c r="I7" s="97" t="s">
        <v>165</v>
      </c>
      <c r="J7" s="97" t="s">
        <v>164</v>
      </c>
      <c r="K7" s="97" t="s">
        <v>165</v>
      </c>
      <c r="L7" s="97" t="s">
        <v>164</v>
      </c>
      <c r="M7" s="97" t="s">
        <v>165</v>
      </c>
      <c r="N7" s="97" t="s">
        <v>164</v>
      </c>
      <c r="O7" s="97" t="s">
        <v>165</v>
      </c>
      <c r="P7" s="97" t="s">
        <v>164</v>
      </c>
      <c r="Q7" s="97" t="s">
        <v>165</v>
      </c>
      <c r="R7" s="97" t="s">
        <v>164</v>
      </c>
      <c r="S7" s="97" t="s">
        <v>165</v>
      </c>
      <c r="T7" s="179"/>
      <c r="U7" s="181"/>
      <c r="V7" s="199"/>
      <c r="W7" s="200"/>
      <c r="X7" s="200"/>
      <c r="Y7" s="225"/>
      <c r="Z7" s="225"/>
      <c r="AA7" s="186"/>
      <c r="AB7" s="113"/>
      <c r="AC7" s="113"/>
    </row>
    <row r="8" spans="1:31" s="116" customFormat="1" ht="15" customHeight="1" thickBot="1" x14ac:dyDescent="0.2">
      <c r="A8" s="114"/>
      <c r="B8" s="205"/>
      <c r="C8" s="206"/>
      <c r="D8" s="206"/>
      <c r="E8" s="98" t="s">
        <v>114</v>
      </c>
      <c r="F8" s="98" t="s">
        <v>166</v>
      </c>
      <c r="G8" s="98" t="s">
        <v>166</v>
      </c>
      <c r="H8" s="99" t="s">
        <v>114</v>
      </c>
      <c r="I8" s="99" t="s">
        <v>114</v>
      </c>
      <c r="J8" s="99" t="s">
        <v>114</v>
      </c>
      <c r="K8" s="99" t="s">
        <v>114</v>
      </c>
      <c r="L8" s="99" t="s">
        <v>114</v>
      </c>
      <c r="M8" s="99" t="s">
        <v>114</v>
      </c>
      <c r="N8" s="99" t="s">
        <v>114</v>
      </c>
      <c r="O8" s="99" t="s">
        <v>114</v>
      </c>
      <c r="P8" s="99" t="s">
        <v>114</v>
      </c>
      <c r="Q8" s="99" t="s">
        <v>114</v>
      </c>
      <c r="R8" s="99" t="s">
        <v>114</v>
      </c>
      <c r="S8" s="99" t="s">
        <v>114</v>
      </c>
      <c r="T8" s="100" t="s">
        <v>115</v>
      </c>
      <c r="U8" s="101" t="s">
        <v>167</v>
      </c>
      <c r="V8" s="102" t="s">
        <v>115</v>
      </c>
      <c r="W8" s="102" t="s">
        <v>115</v>
      </c>
      <c r="X8" s="102" t="s">
        <v>115</v>
      </c>
      <c r="Y8" s="102" t="s">
        <v>115</v>
      </c>
      <c r="Z8" s="102" t="s">
        <v>115</v>
      </c>
      <c r="AA8" s="103" t="s">
        <v>115</v>
      </c>
      <c r="AB8" s="115"/>
      <c r="AC8" s="115"/>
      <c r="AD8" s="114"/>
      <c r="AE8" s="114"/>
    </row>
    <row r="9" spans="1:31" s="109" customFormat="1" ht="15" customHeight="1" x14ac:dyDescent="0.15">
      <c r="A9" s="110"/>
      <c r="B9" s="231" t="s">
        <v>69</v>
      </c>
      <c r="C9" s="232"/>
      <c r="D9" s="117">
        <v>1866</v>
      </c>
      <c r="E9" s="118">
        <v>84349</v>
      </c>
      <c r="F9" s="118">
        <v>54200</v>
      </c>
      <c r="G9" s="118">
        <v>30149</v>
      </c>
      <c r="H9" s="118">
        <v>2172</v>
      </c>
      <c r="I9" s="118">
        <v>709</v>
      </c>
      <c r="J9" s="118">
        <v>42891</v>
      </c>
      <c r="K9" s="118">
        <v>20232</v>
      </c>
      <c r="L9" s="118">
        <v>5486</v>
      </c>
      <c r="M9" s="118">
        <v>7646</v>
      </c>
      <c r="N9" s="118">
        <v>4125</v>
      </c>
      <c r="O9" s="118">
        <v>1695</v>
      </c>
      <c r="P9" s="118">
        <v>231</v>
      </c>
      <c r="Q9" s="118">
        <v>225</v>
      </c>
      <c r="R9" s="118">
        <v>474</v>
      </c>
      <c r="S9" s="118">
        <v>133</v>
      </c>
      <c r="T9" s="118">
        <v>31752649</v>
      </c>
      <c r="U9" s="118">
        <v>164077576</v>
      </c>
      <c r="V9" s="118">
        <v>249429896</v>
      </c>
      <c r="W9" s="118">
        <v>230605935</v>
      </c>
      <c r="X9" s="118">
        <v>10301099</v>
      </c>
      <c r="Y9" s="118">
        <v>41940</v>
      </c>
      <c r="Z9" s="118">
        <v>8480922</v>
      </c>
      <c r="AA9" s="118">
        <v>71991291</v>
      </c>
      <c r="AB9" s="119"/>
      <c r="AC9" s="119"/>
      <c r="AD9" s="119"/>
      <c r="AE9" s="110"/>
    </row>
    <row r="10" spans="1:31" ht="15" customHeight="1" x14ac:dyDescent="0.15">
      <c r="A10" s="112"/>
      <c r="B10" s="120" t="s">
        <v>70</v>
      </c>
      <c r="C10" s="121" t="s">
        <v>71</v>
      </c>
      <c r="D10" s="122">
        <v>404</v>
      </c>
      <c r="E10" s="123">
        <v>18200</v>
      </c>
      <c r="F10" s="123">
        <v>7649</v>
      </c>
      <c r="G10" s="123">
        <v>10551</v>
      </c>
      <c r="H10" s="123">
        <v>486</v>
      </c>
      <c r="I10" s="123">
        <v>170</v>
      </c>
      <c r="J10" s="123">
        <v>5671</v>
      </c>
      <c r="K10" s="123">
        <v>6757</v>
      </c>
      <c r="L10" s="123">
        <v>1291</v>
      </c>
      <c r="M10" s="123">
        <v>3424</v>
      </c>
      <c r="N10" s="123">
        <v>227</v>
      </c>
      <c r="O10" s="123">
        <v>205</v>
      </c>
      <c r="P10" s="123">
        <v>112</v>
      </c>
      <c r="Q10" s="123">
        <v>155</v>
      </c>
      <c r="R10" s="123">
        <v>26</v>
      </c>
      <c r="S10" s="123">
        <v>5</v>
      </c>
      <c r="T10" s="123">
        <v>4966568</v>
      </c>
      <c r="U10" s="123">
        <v>23925862</v>
      </c>
      <c r="V10" s="123">
        <v>37694968</v>
      </c>
      <c r="W10" s="123">
        <v>34254191</v>
      </c>
      <c r="X10" s="123">
        <v>1385908</v>
      </c>
      <c r="Y10" s="123">
        <v>17747</v>
      </c>
      <c r="Z10" s="123">
        <v>2037122</v>
      </c>
      <c r="AA10" s="123">
        <v>11662798</v>
      </c>
      <c r="AB10" s="113"/>
      <c r="AC10" s="113"/>
      <c r="AD10" s="113"/>
      <c r="AE10" s="112"/>
    </row>
    <row r="11" spans="1:31" ht="15" customHeight="1" x14ac:dyDescent="0.15">
      <c r="A11" s="112"/>
      <c r="B11" s="120">
        <v>10</v>
      </c>
      <c r="C11" s="121" t="s">
        <v>72</v>
      </c>
      <c r="D11" s="122">
        <v>64</v>
      </c>
      <c r="E11" s="123">
        <v>1021</v>
      </c>
      <c r="F11" s="123">
        <v>729</v>
      </c>
      <c r="G11" s="123">
        <v>292</v>
      </c>
      <c r="H11" s="123">
        <v>94</v>
      </c>
      <c r="I11" s="123">
        <v>23</v>
      </c>
      <c r="J11" s="123">
        <v>504</v>
      </c>
      <c r="K11" s="123">
        <v>219</v>
      </c>
      <c r="L11" s="123">
        <v>100</v>
      </c>
      <c r="M11" s="123">
        <v>47</v>
      </c>
      <c r="N11" s="123">
        <v>31</v>
      </c>
      <c r="O11" s="123">
        <v>3</v>
      </c>
      <c r="P11" s="123" t="s">
        <v>36</v>
      </c>
      <c r="Q11" s="123">
        <v>7</v>
      </c>
      <c r="R11" s="123" t="s">
        <v>36</v>
      </c>
      <c r="S11" s="123" t="s">
        <v>36</v>
      </c>
      <c r="T11" s="123">
        <v>307283</v>
      </c>
      <c r="U11" s="123">
        <v>1873258</v>
      </c>
      <c r="V11" s="123">
        <v>4816341</v>
      </c>
      <c r="W11" s="123">
        <v>4538252</v>
      </c>
      <c r="X11" s="123">
        <v>93144</v>
      </c>
      <c r="Y11" s="123" t="s">
        <v>36</v>
      </c>
      <c r="Z11" s="123">
        <v>184945</v>
      </c>
      <c r="AA11" s="123">
        <v>2549550</v>
      </c>
      <c r="AB11" s="113"/>
      <c r="AC11" s="113"/>
      <c r="AD11" s="113"/>
      <c r="AE11" s="112"/>
    </row>
    <row r="12" spans="1:31" ht="15" customHeight="1" x14ac:dyDescent="0.15">
      <c r="A12" s="112"/>
      <c r="B12" s="120">
        <v>11</v>
      </c>
      <c r="C12" s="121" t="s">
        <v>73</v>
      </c>
      <c r="D12" s="122">
        <v>121</v>
      </c>
      <c r="E12" s="123">
        <v>3866</v>
      </c>
      <c r="F12" s="123">
        <v>678</v>
      </c>
      <c r="G12" s="123">
        <v>3188</v>
      </c>
      <c r="H12" s="123">
        <v>95</v>
      </c>
      <c r="I12" s="123">
        <v>58</v>
      </c>
      <c r="J12" s="123">
        <v>516</v>
      </c>
      <c r="K12" s="123">
        <v>2439</v>
      </c>
      <c r="L12" s="123">
        <v>63</v>
      </c>
      <c r="M12" s="123">
        <v>690</v>
      </c>
      <c r="N12" s="123">
        <v>8</v>
      </c>
      <c r="O12" s="123">
        <v>3</v>
      </c>
      <c r="P12" s="123">
        <v>3</v>
      </c>
      <c r="Q12" s="123">
        <v>14</v>
      </c>
      <c r="R12" s="123">
        <v>4</v>
      </c>
      <c r="S12" s="123">
        <v>2</v>
      </c>
      <c r="T12" s="123">
        <v>873170</v>
      </c>
      <c r="U12" s="123">
        <v>1005696</v>
      </c>
      <c r="V12" s="123">
        <v>2357653</v>
      </c>
      <c r="W12" s="123">
        <v>1369400</v>
      </c>
      <c r="X12" s="123">
        <v>966677</v>
      </c>
      <c r="Y12" s="123" t="s">
        <v>36</v>
      </c>
      <c r="Z12" s="123">
        <v>21576</v>
      </c>
      <c r="AA12" s="123">
        <v>1193352</v>
      </c>
      <c r="AB12" s="113"/>
      <c r="AC12" s="113"/>
      <c r="AD12" s="113"/>
      <c r="AE12" s="112"/>
    </row>
    <row r="13" spans="1:31" ht="15" customHeight="1" x14ac:dyDescent="0.15">
      <c r="A13" s="112"/>
      <c r="B13" s="120">
        <v>12</v>
      </c>
      <c r="C13" s="121" t="s">
        <v>74</v>
      </c>
      <c r="D13" s="122">
        <v>117</v>
      </c>
      <c r="E13" s="123">
        <v>2132</v>
      </c>
      <c r="F13" s="123">
        <v>1730</v>
      </c>
      <c r="G13" s="123">
        <v>402</v>
      </c>
      <c r="H13" s="123">
        <v>140</v>
      </c>
      <c r="I13" s="123">
        <v>55</v>
      </c>
      <c r="J13" s="123">
        <v>1432</v>
      </c>
      <c r="K13" s="123">
        <v>322</v>
      </c>
      <c r="L13" s="123">
        <v>146</v>
      </c>
      <c r="M13" s="123">
        <v>24</v>
      </c>
      <c r="N13" s="123">
        <v>32</v>
      </c>
      <c r="O13" s="123">
        <v>2</v>
      </c>
      <c r="P13" s="123">
        <v>25</v>
      </c>
      <c r="Q13" s="123">
        <v>3</v>
      </c>
      <c r="R13" s="123">
        <v>20</v>
      </c>
      <c r="S13" s="123">
        <v>1</v>
      </c>
      <c r="T13" s="123">
        <v>677928</v>
      </c>
      <c r="U13" s="123">
        <v>3875087</v>
      </c>
      <c r="V13" s="123">
        <v>5806547</v>
      </c>
      <c r="W13" s="123">
        <v>5252938</v>
      </c>
      <c r="X13" s="123">
        <v>157833</v>
      </c>
      <c r="Y13" s="123">
        <v>8138</v>
      </c>
      <c r="Z13" s="123">
        <v>387638</v>
      </c>
      <c r="AA13" s="123">
        <v>1614347</v>
      </c>
      <c r="AB13" s="113"/>
      <c r="AC13" s="113"/>
      <c r="AD13" s="113"/>
      <c r="AE13" s="112"/>
    </row>
    <row r="14" spans="1:31" ht="15" customHeight="1" x14ac:dyDescent="0.15">
      <c r="A14" s="112"/>
      <c r="B14" s="124">
        <v>13</v>
      </c>
      <c r="C14" s="125" t="s">
        <v>75</v>
      </c>
      <c r="D14" s="126">
        <v>22</v>
      </c>
      <c r="E14" s="127">
        <v>408</v>
      </c>
      <c r="F14" s="127">
        <v>316</v>
      </c>
      <c r="G14" s="127">
        <v>92</v>
      </c>
      <c r="H14" s="127">
        <v>29</v>
      </c>
      <c r="I14" s="127">
        <v>13</v>
      </c>
      <c r="J14" s="127">
        <v>223</v>
      </c>
      <c r="K14" s="127">
        <v>74</v>
      </c>
      <c r="L14" s="127">
        <v>23</v>
      </c>
      <c r="M14" s="127">
        <v>4</v>
      </c>
      <c r="N14" s="127">
        <v>41</v>
      </c>
      <c r="O14" s="127">
        <v>1</v>
      </c>
      <c r="P14" s="127">
        <v>2</v>
      </c>
      <c r="Q14" s="127" t="s">
        <v>36</v>
      </c>
      <c r="R14" s="127" t="s">
        <v>36</v>
      </c>
      <c r="S14" s="127" t="s">
        <v>36</v>
      </c>
      <c r="T14" s="127">
        <v>117393</v>
      </c>
      <c r="U14" s="127">
        <v>410460</v>
      </c>
      <c r="V14" s="127">
        <v>655937</v>
      </c>
      <c r="W14" s="127">
        <v>615157</v>
      </c>
      <c r="X14" s="127">
        <v>17822</v>
      </c>
      <c r="Y14" s="127" t="s">
        <v>36</v>
      </c>
      <c r="Z14" s="127">
        <v>22958</v>
      </c>
      <c r="AA14" s="127">
        <v>203404</v>
      </c>
      <c r="AB14" s="113"/>
      <c r="AC14" s="113"/>
      <c r="AD14" s="113"/>
      <c r="AE14" s="112"/>
    </row>
    <row r="15" spans="1:31" ht="15" customHeight="1" x14ac:dyDescent="0.15">
      <c r="A15" s="112"/>
      <c r="B15" s="120">
        <v>14</v>
      </c>
      <c r="C15" s="121" t="s">
        <v>76</v>
      </c>
      <c r="D15" s="122">
        <v>24</v>
      </c>
      <c r="E15" s="123">
        <v>1089</v>
      </c>
      <c r="F15" s="123">
        <v>814</v>
      </c>
      <c r="G15" s="123">
        <v>275</v>
      </c>
      <c r="H15" s="123">
        <v>21</v>
      </c>
      <c r="I15" s="123">
        <v>5</v>
      </c>
      <c r="J15" s="123">
        <v>656</v>
      </c>
      <c r="K15" s="123">
        <v>196</v>
      </c>
      <c r="L15" s="123">
        <v>71</v>
      </c>
      <c r="M15" s="123">
        <v>71</v>
      </c>
      <c r="N15" s="123">
        <v>70</v>
      </c>
      <c r="O15" s="123">
        <v>4</v>
      </c>
      <c r="P15" s="123" t="s">
        <v>36</v>
      </c>
      <c r="Q15" s="123" t="s">
        <v>36</v>
      </c>
      <c r="R15" s="123">
        <v>4</v>
      </c>
      <c r="S15" s="123">
        <v>1</v>
      </c>
      <c r="T15" s="123">
        <v>371950</v>
      </c>
      <c r="U15" s="123">
        <v>2232459</v>
      </c>
      <c r="V15" s="123">
        <v>3677733</v>
      </c>
      <c r="W15" s="123">
        <v>3426666</v>
      </c>
      <c r="X15" s="123">
        <v>89227</v>
      </c>
      <c r="Y15" s="123">
        <v>3454</v>
      </c>
      <c r="Z15" s="123">
        <v>158386</v>
      </c>
      <c r="AA15" s="123">
        <v>1024504</v>
      </c>
      <c r="AB15" s="113"/>
      <c r="AC15" s="113"/>
      <c r="AD15" s="113"/>
      <c r="AE15" s="112"/>
    </row>
    <row r="16" spans="1:31" ht="15" customHeight="1" x14ac:dyDescent="0.15">
      <c r="A16" s="112"/>
      <c r="B16" s="120">
        <v>15</v>
      </c>
      <c r="C16" s="121" t="s">
        <v>77</v>
      </c>
      <c r="D16" s="122">
        <v>84</v>
      </c>
      <c r="E16" s="123">
        <v>1824</v>
      </c>
      <c r="F16" s="123">
        <v>1154</v>
      </c>
      <c r="G16" s="123">
        <v>670</v>
      </c>
      <c r="H16" s="123">
        <v>130</v>
      </c>
      <c r="I16" s="123">
        <v>59</v>
      </c>
      <c r="J16" s="123">
        <v>977</v>
      </c>
      <c r="K16" s="123">
        <v>577</v>
      </c>
      <c r="L16" s="123">
        <v>37</v>
      </c>
      <c r="M16" s="123">
        <v>37</v>
      </c>
      <c r="N16" s="123">
        <v>15</v>
      </c>
      <c r="O16" s="123" t="s">
        <v>36</v>
      </c>
      <c r="P16" s="123">
        <v>8</v>
      </c>
      <c r="Q16" s="123">
        <v>2</v>
      </c>
      <c r="R16" s="123">
        <v>5</v>
      </c>
      <c r="S16" s="123">
        <v>3</v>
      </c>
      <c r="T16" s="123">
        <v>604221</v>
      </c>
      <c r="U16" s="123">
        <v>1490606</v>
      </c>
      <c r="V16" s="123">
        <v>3670754</v>
      </c>
      <c r="W16" s="123">
        <v>3408158</v>
      </c>
      <c r="X16" s="123">
        <v>229835</v>
      </c>
      <c r="Y16" s="123">
        <v>1</v>
      </c>
      <c r="Z16" s="123">
        <v>32760</v>
      </c>
      <c r="AA16" s="123">
        <v>1781475</v>
      </c>
      <c r="AB16" s="113"/>
      <c r="AC16" s="113"/>
      <c r="AD16" s="113"/>
      <c r="AE16" s="112"/>
    </row>
    <row r="17" spans="1:31" ht="15" customHeight="1" x14ac:dyDescent="0.15">
      <c r="A17" s="112"/>
      <c r="B17" s="120">
        <v>16</v>
      </c>
      <c r="C17" s="121" t="s">
        <v>78</v>
      </c>
      <c r="D17" s="122">
        <v>23</v>
      </c>
      <c r="E17" s="123">
        <v>1301</v>
      </c>
      <c r="F17" s="123">
        <v>940</v>
      </c>
      <c r="G17" s="123">
        <v>361</v>
      </c>
      <c r="H17" s="123">
        <v>25</v>
      </c>
      <c r="I17" s="123">
        <v>1</v>
      </c>
      <c r="J17" s="123">
        <v>581</v>
      </c>
      <c r="K17" s="123">
        <v>153</v>
      </c>
      <c r="L17" s="123">
        <v>287</v>
      </c>
      <c r="M17" s="123">
        <v>193</v>
      </c>
      <c r="N17" s="123">
        <v>51</v>
      </c>
      <c r="O17" s="123">
        <v>14</v>
      </c>
      <c r="P17" s="123">
        <v>1</v>
      </c>
      <c r="Q17" s="123" t="s">
        <v>36</v>
      </c>
      <c r="R17" s="123">
        <v>4</v>
      </c>
      <c r="S17" s="123" t="s">
        <v>36</v>
      </c>
      <c r="T17" s="123">
        <v>664976</v>
      </c>
      <c r="U17" s="123">
        <v>2656102</v>
      </c>
      <c r="V17" s="123">
        <v>5804752</v>
      </c>
      <c r="W17" s="123">
        <v>5677451</v>
      </c>
      <c r="X17" s="123">
        <v>4343</v>
      </c>
      <c r="Y17" s="123" t="s">
        <v>36</v>
      </c>
      <c r="Z17" s="123">
        <v>122958</v>
      </c>
      <c r="AA17" s="123">
        <v>2562708</v>
      </c>
      <c r="AB17" s="113"/>
      <c r="AC17" s="113"/>
      <c r="AD17" s="113"/>
      <c r="AE17" s="112"/>
    </row>
    <row r="18" spans="1:31" ht="15" customHeight="1" x14ac:dyDescent="0.15">
      <c r="A18" s="112"/>
      <c r="B18" s="120">
        <v>17</v>
      </c>
      <c r="C18" s="121" t="s">
        <v>79</v>
      </c>
      <c r="D18" s="122">
        <v>21</v>
      </c>
      <c r="E18" s="123">
        <v>202</v>
      </c>
      <c r="F18" s="123">
        <v>178</v>
      </c>
      <c r="G18" s="123">
        <v>24</v>
      </c>
      <c r="H18" s="123">
        <v>4</v>
      </c>
      <c r="I18" s="123" t="s">
        <v>36</v>
      </c>
      <c r="J18" s="123">
        <v>157</v>
      </c>
      <c r="K18" s="123">
        <v>19</v>
      </c>
      <c r="L18" s="123">
        <v>9</v>
      </c>
      <c r="M18" s="123">
        <v>4</v>
      </c>
      <c r="N18" s="123">
        <v>8</v>
      </c>
      <c r="O18" s="123">
        <v>1</v>
      </c>
      <c r="P18" s="123">
        <v>5</v>
      </c>
      <c r="Q18" s="123">
        <v>6</v>
      </c>
      <c r="R18" s="123" t="s">
        <v>36</v>
      </c>
      <c r="S18" s="123" t="s">
        <v>36</v>
      </c>
      <c r="T18" s="123">
        <v>91528</v>
      </c>
      <c r="U18" s="123">
        <v>481754</v>
      </c>
      <c r="V18" s="123">
        <v>875347</v>
      </c>
      <c r="W18" s="123">
        <v>813499</v>
      </c>
      <c r="X18" s="123">
        <v>22524</v>
      </c>
      <c r="Y18" s="123" t="s">
        <v>36</v>
      </c>
      <c r="Z18" s="123">
        <v>39324</v>
      </c>
      <c r="AA18" s="123">
        <v>355858</v>
      </c>
      <c r="AB18" s="113"/>
      <c r="AC18" s="113"/>
      <c r="AD18" s="113"/>
      <c r="AE18" s="112"/>
    </row>
    <row r="19" spans="1:31" ht="15" customHeight="1" x14ac:dyDescent="0.15">
      <c r="A19" s="112"/>
      <c r="B19" s="124">
        <v>18</v>
      </c>
      <c r="C19" s="125" t="s">
        <v>80</v>
      </c>
      <c r="D19" s="126">
        <v>93</v>
      </c>
      <c r="E19" s="127">
        <v>3931</v>
      </c>
      <c r="F19" s="127">
        <v>2588</v>
      </c>
      <c r="G19" s="127">
        <v>1343</v>
      </c>
      <c r="H19" s="127">
        <v>104</v>
      </c>
      <c r="I19" s="127">
        <v>20</v>
      </c>
      <c r="J19" s="127">
        <v>1773</v>
      </c>
      <c r="K19" s="127">
        <v>815</v>
      </c>
      <c r="L19" s="127">
        <v>301</v>
      </c>
      <c r="M19" s="127">
        <v>391</v>
      </c>
      <c r="N19" s="127">
        <v>431</v>
      </c>
      <c r="O19" s="127">
        <v>122</v>
      </c>
      <c r="P19" s="127" t="s">
        <v>36</v>
      </c>
      <c r="Q19" s="127">
        <v>7</v>
      </c>
      <c r="R19" s="127">
        <v>21</v>
      </c>
      <c r="S19" s="127">
        <v>5</v>
      </c>
      <c r="T19" s="127">
        <v>1320405</v>
      </c>
      <c r="U19" s="127">
        <v>4840099</v>
      </c>
      <c r="V19" s="127">
        <v>8487366</v>
      </c>
      <c r="W19" s="127">
        <v>7505809</v>
      </c>
      <c r="X19" s="127">
        <v>554805</v>
      </c>
      <c r="Y19" s="127">
        <v>2955</v>
      </c>
      <c r="Z19" s="127">
        <v>423797</v>
      </c>
      <c r="AA19" s="127">
        <v>3137094</v>
      </c>
      <c r="AB19" s="113"/>
      <c r="AC19" s="113"/>
      <c r="AD19" s="113"/>
      <c r="AE19" s="112"/>
    </row>
    <row r="20" spans="1:31" ht="15" customHeight="1" x14ac:dyDescent="0.15">
      <c r="A20" s="112"/>
      <c r="B20" s="120">
        <v>19</v>
      </c>
      <c r="C20" s="121" t="s">
        <v>81</v>
      </c>
      <c r="D20" s="122">
        <v>13</v>
      </c>
      <c r="E20" s="123">
        <v>498</v>
      </c>
      <c r="F20" s="123">
        <v>339</v>
      </c>
      <c r="G20" s="123">
        <v>159</v>
      </c>
      <c r="H20" s="123">
        <v>3</v>
      </c>
      <c r="I20" s="123">
        <v>2</v>
      </c>
      <c r="J20" s="123">
        <v>317</v>
      </c>
      <c r="K20" s="123">
        <v>132</v>
      </c>
      <c r="L20" s="123">
        <v>19</v>
      </c>
      <c r="M20" s="123">
        <v>25</v>
      </c>
      <c r="N20" s="123" t="s">
        <v>36</v>
      </c>
      <c r="O20" s="123" t="s">
        <v>36</v>
      </c>
      <c r="P20" s="123" t="s">
        <v>36</v>
      </c>
      <c r="Q20" s="123" t="s">
        <v>36</v>
      </c>
      <c r="R20" s="123" t="s">
        <v>36</v>
      </c>
      <c r="S20" s="123" t="s">
        <v>36</v>
      </c>
      <c r="T20" s="123">
        <v>142332</v>
      </c>
      <c r="U20" s="123">
        <v>193860</v>
      </c>
      <c r="V20" s="123">
        <v>456275</v>
      </c>
      <c r="W20" s="123">
        <v>444990</v>
      </c>
      <c r="X20" s="123">
        <v>11285</v>
      </c>
      <c r="Y20" s="123" t="s">
        <v>36</v>
      </c>
      <c r="Z20" s="123" t="s">
        <v>36</v>
      </c>
      <c r="AA20" s="123">
        <v>209458</v>
      </c>
      <c r="AB20" s="113"/>
      <c r="AC20" s="113"/>
      <c r="AD20" s="113"/>
      <c r="AE20" s="112"/>
    </row>
    <row r="21" spans="1:31" ht="15" customHeight="1" x14ac:dyDescent="0.15">
      <c r="A21" s="112"/>
      <c r="B21" s="120">
        <v>20</v>
      </c>
      <c r="C21" s="121" t="s">
        <v>82</v>
      </c>
      <c r="D21" s="122">
        <v>8</v>
      </c>
      <c r="E21" s="123">
        <v>405</v>
      </c>
      <c r="F21" s="123">
        <v>171</v>
      </c>
      <c r="G21" s="123">
        <v>234</v>
      </c>
      <c r="H21" s="123">
        <v>4</v>
      </c>
      <c r="I21" s="123" t="s">
        <v>36</v>
      </c>
      <c r="J21" s="123">
        <v>138</v>
      </c>
      <c r="K21" s="123">
        <v>143</v>
      </c>
      <c r="L21" s="123">
        <v>28</v>
      </c>
      <c r="M21" s="123">
        <v>105</v>
      </c>
      <c r="N21" s="123">
        <v>10</v>
      </c>
      <c r="O21" s="123" t="s">
        <v>36</v>
      </c>
      <c r="P21" s="123" t="s">
        <v>36</v>
      </c>
      <c r="Q21" s="123" t="s">
        <v>36</v>
      </c>
      <c r="R21" s="123">
        <v>9</v>
      </c>
      <c r="S21" s="123">
        <v>14</v>
      </c>
      <c r="T21" s="123">
        <v>113116</v>
      </c>
      <c r="U21" s="123">
        <v>433050</v>
      </c>
      <c r="V21" s="123">
        <v>576654</v>
      </c>
      <c r="W21" s="123">
        <v>550454</v>
      </c>
      <c r="X21" s="123">
        <v>26198</v>
      </c>
      <c r="Y21" s="123" t="s">
        <v>36</v>
      </c>
      <c r="Z21" s="123">
        <v>2</v>
      </c>
      <c r="AA21" s="123">
        <v>133823</v>
      </c>
      <c r="AB21" s="113"/>
      <c r="AC21" s="113"/>
      <c r="AD21" s="113"/>
      <c r="AE21" s="112"/>
    </row>
    <row r="22" spans="1:31" ht="15" customHeight="1" x14ac:dyDescent="0.15">
      <c r="A22" s="112"/>
      <c r="B22" s="120">
        <v>21</v>
      </c>
      <c r="C22" s="121" t="s">
        <v>83</v>
      </c>
      <c r="D22" s="122">
        <v>125</v>
      </c>
      <c r="E22" s="123">
        <v>2827</v>
      </c>
      <c r="F22" s="123">
        <v>2452</v>
      </c>
      <c r="G22" s="123">
        <v>375</v>
      </c>
      <c r="H22" s="123">
        <v>163</v>
      </c>
      <c r="I22" s="123">
        <v>31</v>
      </c>
      <c r="J22" s="123">
        <v>2040</v>
      </c>
      <c r="K22" s="123">
        <v>273</v>
      </c>
      <c r="L22" s="123">
        <v>187</v>
      </c>
      <c r="M22" s="123">
        <v>54</v>
      </c>
      <c r="N22" s="123">
        <v>102</v>
      </c>
      <c r="O22" s="123">
        <v>17</v>
      </c>
      <c r="P22" s="123">
        <v>18</v>
      </c>
      <c r="Q22" s="123">
        <v>2</v>
      </c>
      <c r="R22" s="123">
        <v>40</v>
      </c>
      <c r="S22" s="123" t="s">
        <v>36</v>
      </c>
      <c r="T22" s="123">
        <v>1143033</v>
      </c>
      <c r="U22" s="123">
        <v>4915292</v>
      </c>
      <c r="V22" s="123">
        <v>9691165</v>
      </c>
      <c r="W22" s="123">
        <v>8366281</v>
      </c>
      <c r="X22" s="123">
        <v>113375</v>
      </c>
      <c r="Y22" s="123">
        <v>33</v>
      </c>
      <c r="Z22" s="123">
        <v>1211476</v>
      </c>
      <c r="AA22" s="123">
        <v>4083869</v>
      </c>
      <c r="AB22" s="113"/>
      <c r="AC22" s="113"/>
      <c r="AD22" s="113"/>
      <c r="AE22" s="112"/>
    </row>
    <row r="23" spans="1:31" ht="15" customHeight="1" x14ac:dyDescent="0.15">
      <c r="A23" s="112"/>
      <c r="B23" s="120">
        <v>22</v>
      </c>
      <c r="C23" s="121" t="s">
        <v>84</v>
      </c>
      <c r="D23" s="122">
        <v>44</v>
      </c>
      <c r="E23" s="123">
        <v>2109</v>
      </c>
      <c r="F23" s="123">
        <v>1868</v>
      </c>
      <c r="G23" s="123">
        <v>241</v>
      </c>
      <c r="H23" s="123">
        <v>62</v>
      </c>
      <c r="I23" s="123">
        <v>15</v>
      </c>
      <c r="J23" s="123">
        <v>1524</v>
      </c>
      <c r="K23" s="123">
        <v>198</v>
      </c>
      <c r="L23" s="123">
        <v>173</v>
      </c>
      <c r="M23" s="123">
        <v>33</v>
      </c>
      <c r="N23" s="123">
        <v>109</v>
      </c>
      <c r="O23" s="123">
        <v>1</v>
      </c>
      <c r="P23" s="123">
        <v>4</v>
      </c>
      <c r="Q23" s="123">
        <v>4</v>
      </c>
      <c r="R23" s="123" t="s">
        <v>36</v>
      </c>
      <c r="S23" s="123">
        <v>6</v>
      </c>
      <c r="T23" s="123">
        <v>966051</v>
      </c>
      <c r="U23" s="123">
        <v>5714371</v>
      </c>
      <c r="V23" s="123">
        <v>8321599</v>
      </c>
      <c r="W23" s="123">
        <v>6611997</v>
      </c>
      <c r="X23" s="123">
        <v>139786</v>
      </c>
      <c r="Y23" s="123">
        <v>75</v>
      </c>
      <c r="Z23" s="123">
        <v>1569741</v>
      </c>
      <c r="AA23" s="123">
        <v>2231645</v>
      </c>
      <c r="AB23" s="113"/>
      <c r="AC23" s="113"/>
      <c r="AD23" s="113"/>
      <c r="AE23" s="112"/>
    </row>
    <row r="24" spans="1:31" ht="15" customHeight="1" x14ac:dyDescent="0.15">
      <c r="A24" s="112"/>
      <c r="B24" s="124">
        <v>23</v>
      </c>
      <c r="C24" s="125" t="s">
        <v>85</v>
      </c>
      <c r="D24" s="126">
        <v>26</v>
      </c>
      <c r="E24" s="127">
        <v>948</v>
      </c>
      <c r="F24" s="127">
        <v>671</v>
      </c>
      <c r="G24" s="127">
        <v>277</v>
      </c>
      <c r="H24" s="127">
        <v>30</v>
      </c>
      <c r="I24" s="127">
        <v>11</v>
      </c>
      <c r="J24" s="127">
        <v>603</v>
      </c>
      <c r="K24" s="127">
        <v>185</v>
      </c>
      <c r="L24" s="127">
        <v>38</v>
      </c>
      <c r="M24" s="127">
        <v>80</v>
      </c>
      <c r="N24" s="127">
        <v>2</v>
      </c>
      <c r="O24" s="127">
        <v>1</v>
      </c>
      <c r="P24" s="127">
        <v>1</v>
      </c>
      <c r="Q24" s="127" t="s">
        <v>36</v>
      </c>
      <c r="R24" s="127">
        <v>2</v>
      </c>
      <c r="S24" s="127" t="s">
        <v>36</v>
      </c>
      <c r="T24" s="127">
        <v>344570</v>
      </c>
      <c r="U24" s="127">
        <v>1592884</v>
      </c>
      <c r="V24" s="127">
        <v>2493107</v>
      </c>
      <c r="W24" s="127">
        <v>1736987</v>
      </c>
      <c r="X24" s="127">
        <v>278165</v>
      </c>
      <c r="Y24" s="127">
        <v>11</v>
      </c>
      <c r="Z24" s="127">
        <v>477944</v>
      </c>
      <c r="AA24" s="127">
        <v>770244</v>
      </c>
      <c r="AB24" s="113"/>
      <c r="AC24" s="113"/>
      <c r="AD24" s="113"/>
      <c r="AE24" s="112"/>
    </row>
    <row r="25" spans="1:31" ht="15" customHeight="1" x14ac:dyDescent="0.15">
      <c r="A25" s="112"/>
      <c r="B25" s="120">
        <v>24</v>
      </c>
      <c r="C25" s="121" t="s">
        <v>86</v>
      </c>
      <c r="D25" s="122">
        <v>165</v>
      </c>
      <c r="E25" s="123">
        <v>5169</v>
      </c>
      <c r="F25" s="123">
        <v>4038</v>
      </c>
      <c r="G25" s="123">
        <v>1131</v>
      </c>
      <c r="H25" s="123">
        <v>212</v>
      </c>
      <c r="I25" s="123">
        <v>76</v>
      </c>
      <c r="J25" s="123">
        <v>3391</v>
      </c>
      <c r="K25" s="123">
        <v>795</v>
      </c>
      <c r="L25" s="123">
        <v>396</v>
      </c>
      <c r="M25" s="123">
        <v>233</v>
      </c>
      <c r="N25" s="123">
        <v>69</v>
      </c>
      <c r="O25" s="123">
        <v>34</v>
      </c>
      <c r="P25" s="123">
        <v>8</v>
      </c>
      <c r="Q25" s="123">
        <v>2</v>
      </c>
      <c r="R25" s="123">
        <v>30</v>
      </c>
      <c r="S25" s="123">
        <v>7</v>
      </c>
      <c r="T25" s="123">
        <v>2097448</v>
      </c>
      <c r="U25" s="123">
        <v>6130739</v>
      </c>
      <c r="V25" s="123">
        <v>11101110</v>
      </c>
      <c r="W25" s="123">
        <v>8901812</v>
      </c>
      <c r="X25" s="123">
        <v>1585417</v>
      </c>
      <c r="Y25" s="123">
        <v>9125</v>
      </c>
      <c r="Z25" s="123">
        <v>604756</v>
      </c>
      <c r="AA25" s="123">
        <v>4474788</v>
      </c>
      <c r="AB25" s="113"/>
      <c r="AC25" s="113"/>
      <c r="AD25" s="113"/>
      <c r="AE25" s="112"/>
    </row>
    <row r="26" spans="1:31" ht="15" customHeight="1" x14ac:dyDescent="0.15">
      <c r="A26" s="112"/>
      <c r="B26" s="120">
        <v>25</v>
      </c>
      <c r="C26" s="121" t="s">
        <v>87</v>
      </c>
      <c r="D26" s="122">
        <v>38</v>
      </c>
      <c r="E26" s="123">
        <v>3765</v>
      </c>
      <c r="F26" s="123">
        <v>2480</v>
      </c>
      <c r="G26" s="123">
        <v>1285</v>
      </c>
      <c r="H26" s="123">
        <v>31</v>
      </c>
      <c r="I26" s="123">
        <v>11</v>
      </c>
      <c r="J26" s="123">
        <v>1919</v>
      </c>
      <c r="K26" s="123">
        <v>643</v>
      </c>
      <c r="L26" s="123">
        <v>536</v>
      </c>
      <c r="M26" s="123">
        <v>620</v>
      </c>
      <c r="N26" s="123">
        <v>16</v>
      </c>
      <c r="O26" s="123">
        <v>12</v>
      </c>
      <c r="P26" s="123">
        <v>3</v>
      </c>
      <c r="Q26" s="123">
        <v>1</v>
      </c>
      <c r="R26" s="123">
        <v>22</v>
      </c>
      <c r="S26" s="123">
        <v>1</v>
      </c>
      <c r="T26" s="123">
        <v>1547340</v>
      </c>
      <c r="U26" s="123">
        <v>4920587</v>
      </c>
      <c r="V26" s="123">
        <v>10680228</v>
      </c>
      <c r="W26" s="123">
        <v>10567846</v>
      </c>
      <c r="X26" s="123">
        <v>75786</v>
      </c>
      <c r="Y26" s="123" t="s">
        <v>36</v>
      </c>
      <c r="Z26" s="123">
        <v>36596</v>
      </c>
      <c r="AA26" s="123">
        <v>5417815</v>
      </c>
      <c r="AB26" s="113"/>
      <c r="AC26" s="113"/>
      <c r="AD26" s="113"/>
      <c r="AE26" s="112"/>
    </row>
    <row r="27" spans="1:31" ht="15" customHeight="1" x14ac:dyDescent="0.15">
      <c r="A27" s="112"/>
      <c r="B27" s="120">
        <v>26</v>
      </c>
      <c r="C27" s="121" t="s">
        <v>88</v>
      </c>
      <c r="D27" s="122">
        <v>169</v>
      </c>
      <c r="E27" s="123">
        <v>8078</v>
      </c>
      <c r="F27" s="123">
        <v>6038</v>
      </c>
      <c r="G27" s="123">
        <v>2040</v>
      </c>
      <c r="H27" s="123">
        <v>218</v>
      </c>
      <c r="I27" s="123">
        <v>64</v>
      </c>
      <c r="J27" s="123">
        <v>4861</v>
      </c>
      <c r="K27" s="123">
        <v>1309</v>
      </c>
      <c r="L27" s="123">
        <v>368</v>
      </c>
      <c r="M27" s="123">
        <v>284</v>
      </c>
      <c r="N27" s="123">
        <v>611</v>
      </c>
      <c r="O27" s="123">
        <v>395</v>
      </c>
      <c r="P27" s="123">
        <v>4</v>
      </c>
      <c r="Q27" s="123" t="s">
        <v>36</v>
      </c>
      <c r="R27" s="123">
        <v>20</v>
      </c>
      <c r="S27" s="123">
        <v>12</v>
      </c>
      <c r="T27" s="123">
        <v>3708822</v>
      </c>
      <c r="U27" s="123">
        <v>16039408</v>
      </c>
      <c r="V27" s="123">
        <v>26808241</v>
      </c>
      <c r="W27" s="123">
        <v>25530660</v>
      </c>
      <c r="X27" s="123">
        <v>673495</v>
      </c>
      <c r="Y27" s="123">
        <v>96</v>
      </c>
      <c r="Z27" s="123">
        <v>603990</v>
      </c>
      <c r="AA27" s="123">
        <v>9646726</v>
      </c>
      <c r="AB27" s="113"/>
      <c r="AC27" s="113"/>
      <c r="AD27" s="113"/>
      <c r="AE27" s="112"/>
    </row>
    <row r="28" spans="1:31" ht="15" customHeight="1" x14ac:dyDescent="0.15">
      <c r="A28" s="112"/>
      <c r="B28" s="120">
        <v>27</v>
      </c>
      <c r="C28" s="121" t="s">
        <v>89</v>
      </c>
      <c r="D28" s="122">
        <v>40</v>
      </c>
      <c r="E28" s="123">
        <v>3344</v>
      </c>
      <c r="F28" s="123">
        <v>2091</v>
      </c>
      <c r="G28" s="123">
        <v>1253</v>
      </c>
      <c r="H28" s="123">
        <v>50</v>
      </c>
      <c r="I28" s="123">
        <v>13</v>
      </c>
      <c r="J28" s="123">
        <v>1570</v>
      </c>
      <c r="K28" s="123">
        <v>705</v>
      </c>
      <c r="L28" s="123">
        <v>275</v>
      </c>
      <c r="M28" s="123">
        <v>285</v>
      </c>
      <c r="N28" s="123">
        <v>198</v>
      </c>
      <c r="O28" s="123">
        <v>252</v>
      </c>
      <c r="P28" s="123" t="s">
        <v>36</v>
      </c>
      <c r="Q28" s="123">
        <v>1</v>
      </c>
      <c r="R28" s="123">
        <v>2</v>
      </c>
      <c r="S28" s="123">
        <v>2</v>
      </c>
      <c r="T28" s="123">
        <v>1417154</v>
      </c>
      <c r="U28" s="123">
        <v>7478933</v>
      </c>
      <c r="V28" s="123">
        <v>10940238</v>
      </c>
      <c r="W28" s="123">
        <v>10784315</v>
      </c>
      <c r="X28" s="123">
        <v>96261</v>
      </c>
      <c r="Y28" s="123" t="s">
        <v>36</v>
      </c>
      <c r="Z28" s="123">
        <v>59662</v>
      </c>
      <c r="AA28" s="123">
        <v>2963541</v>
      </c>
      <c r="AB28" s="113"/>
      <c r="AC28" s="113"/>
      <c r="AD28" s="113"/>
      <c r="AE28" s="112"/>
    </row>
    <row r="29" spans="1:31" ht="15" customHeight="1" x14ac:dyDescent="0.15">
      <c r="A29" s="112"/>
      <c r="B29" s="124">
        <v>28</v>
      </c>
      <c r="C29" s="125" t="s">
        <v>90</v>
      </c>
      <c r="D29" s="126">
        <v>66</v>
      </c>
      <c r="E29" s="127">
        <v>8331</v>
      </c>
      <c r="F29" s="127">
        <v>5760</v>
      </c>
      <c r="G29" s="127">
        <v>2571</v>
      </c>
      <c r="H29" s="127">
        <v>71</v>
      </c>
      <c r="I29" s="127">
        <v>21</v>
      </c>
      <c r="J29" s="127">
        <v>4941</v>
      </c>
      <c r="K29" s="127">
        <v>1882</v>
      </c>
      <c r="L29" s="127">
        <v>229</v>
      </c>
      <c r="M29" s="127">
        <v>316</v>
      </c>
      <c r="N29" s="127">
        <v>687</v>
      </c>
      <c r="O29" s="127">
        <v>394</v>
      </c>
      <c r="P29" s="127" t="s">
        <v>36</v>
      </c>
      <c r="Q29" s="127" t="s">
        <v>36</v>
      </c>
      <c r="R29" s="127">
        <v>168</v>
      </c>
      <c r="S29" s="127">
        <v>42</v>
      </c>
      <c r="T29" s="127">
        <v>3520085</v>
      </c>
      <c r="U29" s="127">
        <v>13242920</v>
      </c>
      <c r="V29" s="127">
        <v>23358326</v>
      </c>
      <c r="W29" s="127">
        <v>20692202</v>
      </c>
      <c r="X29" s="127">
        <v>2605031</v>
      </c>
      <c r="Y29" s="127">
        <v>206</v>
      </c>
      <c r="Z29" s="127">
        <v>60887</v>
      </c>
      <c r="AA29" s="127">
        <v>8114270</v>
      </c>
      <c r="AB29" s="112"/>
      <c r="AC29" s="112"/>
      <c r="AD29" s="113"/>
      <c r="AE29" s="112"/>
    </row>
    <row r="30" spans="1:31" ht="15" customHeight="1" x14ac:dyDescent="0.15">
      <c r="A30" s="112"/>
      <c r="B30" s="120">
        <v>29</v>
      </c>
      <c r="C30" s="121" t="s">
        <v>91</v>
      </c>
      <c r="D30" s="122">
        <v>57</v>
      </c>
      <c r="E30" s="123">
        <v>2927</v>
      </c>
      <c r="F30" s="123">
        <v>1668</v>
      </c>
      <c r="G30" s="123">
        <v>1259</v>
      </c>
      <c r="H30" s="123">
        <v>56</v>
      </c>
      <c r="I30" s="123">
        <v>18</v>
      </c>
      <c r="J30" s="123">
        <v>1513</v>
      </c>
      <c r="K30" s="123">
        <v>993</v>
      </c>
      <c r="L30" s="123">
        <v>116</v>
      </c>
      <c r="M30" s="123">
        <v>246</v>
      </c>
      <c r="N30" s="123">
        <v>59</v>
      </c>
      <c r="O30" s="123">
        <v>34</v>
      </c>
      <c r="P30" s="123" t="s">
        <v>36</v>
      </c>
      <c r="Q30" s="123" t="s">
        <v>36</v>
      </c>
      <c r="R30" s="123">
        <v>76</v>
      </c>
      <c r="S30" s="123">
        <v>32</v>
      </c>
      <c r="T30" s="123">
        <v>1025864</v>
      </c>
      <c r="U30" s="123">
        <v>2823723</v>
      </c>
      <c r="V30" s="123">
        <v>5135196</v>
      </c>
      <c r="W30" s="123">
        <v>4845661</v>
      </c>
      <c r="X30" s="123">
        <v>205173</v>
      </c>
      <c r="Y30" s="123">
        <v>19</v>
      </c>
      <c r="Z30" s="123">
        <v>84343</v>
      </c>
      <c r="AA30" s="123">
        <v>2008230</v>
      </c>
      <c r="AB30" s="112"/>
      <c r="AD30" s="113"/>
      <c r="AE30" s="112"/>
    </row>
    <row r="31" spans="1:31" ht="15" customHeight="1" x14ac:dyDescent="0.15">
      <c r="A31" s="112"/>
      <c r="B31" s="120">
        <v>30</v>
      </c>
      <c r="C31" s="121" t="s">
        <v>92</v>
      </c>
      <c r="D31" s="122">
        <v>20</v>
      </c>
      <c r="E31" s="123">
        <v>1279</v>
      </c>
      <c r="F31" s="123">
        <v>871</v>
      </c>
      <c r="G31" s="123">
        <v>408</v>
      </c>
      <c r="H31" s="123">
        <v>23</v>
      </c>
      <c r="I31" s="123">
        <v>6</v>
      </c>
      <c r="J31" s="123">
        <v>751</v>
      </c>
      <c r="K31" s="123">
        <v>222</v>
      </c>
      <c r="L31" s="123">
        <v>76</v>
      </c>
      <c r="M31" s="123">
        <v>125</v>
      </c>
      <c r="N31" s="123">
        <v>22</v>
      </c>
      <c r="O31" s="123">
        <v>55</v>
      </c>
      <c r="P31" s="123" t="s">
        <v>36</v>
      </c>
      <c r="Q31" s="123" t="s">
        <v>36</v>
      </c>
      <c r="R31" s="123">
        <v>1</v>
      </c>
      <c r="S31" s="123" t="s">
        <v>36</v>
      </c>
      <c r="T31" s="123">
        <v>442525</v>
      </c>
      <c r="U31" s="123">
        <v>1585649</v>
      </c>
      <c r="V31" s="123">
        <v>2751126</v>
      </c>
      <c r="W31" s="123">
        <v>2466796</v>
      </c>
      <c r="X31" s="123">
        <v>274324</v>
      </c>
      <c r="Y31" s="123">
        <v>80</v>
      </c>
      <c r="Z31" s="123">
        <v>9926</v>
      </c>
      <c r="AA31" s="123">
        <v>661790</v>
      </c>
      <c r="AB31" s="112"/>
      <c r="AD31" s="113"/>
      <c r="AE31" s="112"/>
    </row>
    <row r="32" spans="1:31" ht="15" customHeight="1" x14ac:dyDescent="0.15">
      <c r="A32" s="112"/>
      <c r="B32" s="120">
        <v>31</v>
      </c>
      <c r="C32" s="121" t="s">
        <v>93</v>
      </c>
      <c r="D32" s="122">
        <v>56</v>
      </c>
      <c r="E32" s="123">
        <v>8248</v>
      </c>
      <c r="F32" s="123">
        <v>7372</v>
      </c>
      <c r="G32" s="123">
        <v>876</v>
      </c>
      <c r="H32" s="123">
        <v>52</v>
      </c>
      <c r="I32" s="123">
        <v>10</v>
      </c>
      <c r="J32" s="123">
        <v>5502</v>
      </c>
      <c r="K32" s="123">
        <v>595</v>
      </c>
      <c r="L32" s="123">
        <v>543</v>
      </c>
      <c r="M32" s="123">
        <v>153</v>
      </c>
      <c r="N32" s="123">
        <v>1294</v>
      </c>
      <c r="O32" s="123">
        <v>118</v>
      </c>
      <c r="P32" s="123">
        <v>36</v>
      </c>
      <c r="Q32" s="123">
        <v>20</v>
      </c>
      <c r="R32" s="123">
        <v>19</v>
      </c>
      <c r="S32" s="123" t="s">
        <v>36</v>
      </c>
      <c r="T32" s="123">
        <v>4237483</v>
      </c>
      <c r="U32" s="123">
        <v>53165138</v>
      </c>
      <c r="V32" s="123">
        <v>58220671</v>
      </c>
      <c r="W32" s="123">
        <v>57442342</v>
      </c>
      <c r="X32" s="123">
        <v>492476</v>
      </c>
      <c r="Y32" s="123" t="s">
        <v>36</v>
      </c>
      <c r="Z32" s="123">
        <v>285853</v>
      </c>
      <c r="AA32" s="123">
        <v>3434091</v>
      </c>
      <c r="AB32" s="112"/>
      <c r="AD32" s="113"/>
      <c r="AE32" s="112"/>
    </row>
    <row r="33" spans="1:31" ht="15" customHeight="1" thickBot="1" x14ac:dyDescent="0.2">
      <c r="A33" s="112"/>
      <c r="B33" s="128">
        <v>32</v>
      </c>
      <c r="C33" s="129" t="s">
        <v>94</v>
      </c>
      <c r="D33" s="130">
        <v>66</v>
      </c>
      <c r="E33" s="131">
        <v>2447</v>
      </c>
      <c r="F33" s="131">
        <v>1605</v>
      </c>
      <c r="G33" s="131">
        <v>842</v>
      </c>
      <c r="H33" s="131">
        <v>69</v>
      </c>
      <c r="I33" s="131">
        <v>27</v>
      </c>
      <c r="J33" s="131">
        <v>1331</v>
      </c>
      <c r="K33" s="131">
        <v>586</v>
      </c>
      <c r="L33" s="131">
        <v>174</v>
      </c>
      <c r="M33" s="131">
        <v>202</v>
      </c>
      <c r="N33" s="131">
        <v>32</v>
      </c>
      <c r="O33" s="131">
        <v>27</v>
      </c>
      <c r="P33" s="131">
        <v>1</v>
      </c>
      <c r="Q33" s="131">
        <v>1</v>
      </c>
      <c r="R33" s="131">
        <v>1</v>
      </c>
      <c r="S33" s="131" t="s">
        <v>36</v>
      </c>
      <c r="T33" s="131">
        <v>1051404</v>
      </c>
      <c r="U33" s="131">
        <v>3049639</v>
      </c>
      <c r="V33" s="131">
        <v>5048562</v>
      </c>
      <c r="W33" s="131">
        <v>4802071</v>
      </c>
      <c r="X33" s="131">
        <v>202209</v>
      </c>
      <c r="Y33" s="131" t="s">
        <v>36</v>
      </c>
      <c r="Z33" s="131">
        <v>44282</v>
      </c>
      <c r="AA33" s="131">
        <v>1755911</v>
      </c>
      <c r="AD33" s="113"/>
      <c r="AE33" s="112"/>
    </row>
    <row r="34" spans="1:31" ht="15" customHeight="1" x14ac:dyDescent="0.15">
      <c r="B34" s="111" t="s">
        <v>174</v>
      </c>
      <c r="AA34" s="112"/>
      <c r="AD34" s="112"/>
      <c r="AE34" s="112"/>
    </row>
    <row r="35" spans="1:31" ht="15" customHeight="1" x14ac:dyDescent="0.15">
      <c r="AA35" s="112"/>
      <c r="AD35" s="112"/>
      <c r="AE35" s="112"/>
    </row>
    <row r="36" spans="1:31" ht="15" customHeight="1" x14ac:dyDescent="0.15">
      <c r="B36" s="111" t="s">
        <v>175</v>
      </c>
      <c r="AD36" s="112"/>
      <c r="AE36" s="112"/>
    </row>
    <row r="37" spans="1:31" ht="15" customHeight="1" x14ac:dyDescent="0.15">
      <c r="B37" s="111" t="s">
        <v>173</v>
      </c>
      <c r="D37" s="116"/>
      <c r="U37" s="116"/>
      <c r="AD37" s="112"/>
      <c r="AE37" s="112"/>
    </row>
    <row r="38" spans="1:31" ht="15" customHeight="1" x14ac:dyDescent="0.15">
      <c r="D38" s="116"/>
      <c r="U38" s="116"/>
      <c r="AD38" s="112"/>
      <c r="AE38" s="112"/>
    </row>
    <row r="39" spans="1:31" ht="15" customHeight="1" x14ac:dyDescent="0.15">
      <c r="D39" s="116"/>
      <c r="AD39" s="112"/>
      <c r="AE39" s="112"/>
    </row>
    <row r="40" spans="1:31" ht="15" customHeight="1" x14ac:dyDescent="0.15">
      <c r="D40" s="116"/>
      <c r="AD40" s="112"/>
      <c r="AE40" s="112"/>
    </row>
    <row r="41" spans="1:31" ht="15" customHeight="1" x14ac:dyDescent="0.15">
      <c r="D41" s="116"/>
    </row>
    <row r="42" spans="1:31" ht="15" customHeight="1" x14ac:dyDescent="0.15">
      <c r="D42" s="116"/>
    </row>
    <row r="43" spans="1:31" ht="15" customHeight="1" x14ac:dyDescent="0.15">
      <c r="D43" s="116"/>
    </row>
    <row r="44" spans="1:31" ht="15" customHeight="1" x14ac:dyDescent="0.15">
      <c r="D44" s="116"/>
    </row>
    <row r="45" spans="1:31" ht="15" customHeight="1" x14ac:dyDescent="0.15">
      <c r="D45" s="116"/>
    </row>
    <row r="46" spans="1:31" ht="15" customHeight="1" x14ac:dyDescent="0.15">
      <c r="D46" s="116"/>
    </row>
    <row r="47" spans="1:31" ht="15" customHeight="1" x14ac:dyDescent="0.15">
      <c r="D47" s="116"/>
    </row>
    <row r="48" spans="1:31" ht="15" customHeight="1" x14ac:dyDescent="0.15">
      <c r="D48" s="116"/>
    </row>
    <row r="49" spans="4:4" ht="15" customHeight="1" x14ac:dyDescent="0.15">
      <c r="D49" s="116"/>
    </row>
    <row r="50" spans="4:4" ht="15" customHeight="1" x14ac:dyDescent="0.15">
      <c r="D50" s="116"/>
    </row>
    <row r="51" spans="4:4" ht="15" customHeight="1" x14ac:dyDescent="0.15">
      <c r="D51" s="116"/>
    </row>
    <row r="52" spans="4:4" ht="15" customHeight="1" x14ac:dyDescent="0.15">
      <c r="D52" s="116"/>
    </row>
    <row r="53" spans="4:4" ht="15" customHeight="1" x14ac:dyDescent="0.15">
      <c r="D53" s="116"/>
    </row>
    <row r="54" spans="4:4" ht="15" customHeight="1" x14ac:dyDescent="0.15">
      <c r="D54" s="116"/>
    </row>
    <row r="55" spans="4:4" ht="15" customHeight="1" x14ac:dyDescent="0.15">
      <c r="D55" s="116"/>
    </row>
    <row r="56" spans="4:4" ht="15" customHeight="1" x14ac:dyDescent="0.15">
      <c r="D56" s="116"/>
    </row>
    <row r="57" spans="4:4" ht="15" customHeight="1" x14ac:dyDescent="0.15">
      <c r="D57" s="116"/>
    </row>
    <row r="58" spans="4:4" ht="15" customHeight="1" x14ac:dyDescent="0.15">
      <c r="D58" s="116"/>
    </row>
    <row r="59" spans="4:4" ht="15" customHeight="1" x14ac:dyDescent="0.15">
      <c r="D59" s="116"/>
    </row>
    <row r="60" spans="4:4" ht="15" customHeight="1" x14ac:dyDescent="0.15">
      <c r="D60" s="116"/>
    </row>
    <row r="61" spans="4:4" ht="15" customHeight="1" x14ac:dyDescent="0.15">
      <c r="D61" s="116"/>
    </row>
  </sheetData>
  <mergeCells count="22">
    <mergeCell ref="Y5:Y7"/>
    <mergeCell ref="Z5:Z7"/>
    <mergeCell ref="J6:K6"/>
    <mergeCell ref="L6:M6"/>
    <mergeCell ref="B9:C9"/>
    <mergeCell ref="R4:S6"/>
    <mergeCell ref="B2:AA2"/>
    <mergeCell ref="T4:T7"/>
    <mergeCell ref="U4:U7"/>
    <mergeCell ref="V4:Z4"/>
    <mergeCell ref="AA4:AA7"/>
    <mergeCell ref="H5:I6"/>
    <mergeCell ref="J5:M5"/>
    <mergeCell ref="N5:O6"/>
    <mergeCell ref="V5:V7"/>
    <mergeCell ref="W5:W7"/>
    <mergeCell ref="X5:X7"/>
    <mergeCell ref="B4:C8"/>
    <mergeCell ref="D4:D8"/>
    <mergeCell ref="E4:G6"/>
    <mergeCell ref="H4:O4"/>
    <mergeCell ref="P4:Q6"/>
  </mergeCells>
  <phoneticPr fontId="12"/>
  <pageMargins left="0.78740157480314965" right="0.78740157480314965" top="0.78740157480314965" bottom="0.78740157480314965" header="0.39370078740157483" footer="0.59055118110236227"/>
  <pageSetup paperSize="9" scale="56" firstPageNumber="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1"/>
  <sheetViews>
    <sheetView workbookViewId="0"/>
  </sheetViews>
  <sheetFormatPr defaultColWidth="12" defaultRowHeight="15.75" customHeight="1" x14ac:dyDescent="0.15"/>
  <cols>
    <col min="1" max="1" width="7" style="48" customWidth="1"/>
    <col min="2" max="2" width="4.33203125" style="48" customWidth="1"/>
    <col min="3" max="3" width="11.33203125" style="48" customWidth="1"/>
    <col min="4" max="7" width="8.83203125" style="48" customWidth="1"/>
    <col min="8" max="11" width="7.33203125" style="48" customWidth="1"/>
    <col min="12" max="15" width="9.6640625" style="48" customWidth="1"/>
    <col min="16" max="17" width="6.6640625" style="49" customWidth="1"/>
    <col min="18" max="19" width="8.83203125" style="48" customWidth="1"/>
    <col min="20" max="21" width="5.6640625" style="48" customWidth="1"/>
    <col min="22" max="23" width="7.5" style="48" customWidth="1"/>
    <col min="24" max="24" width="14.33203125" style="48" customWidth="1"/>
    <col min="25" max="27" width="15.5" style="48" customWidth="1"/>
    <col min="28" max="28" width="14.33203125" style="48" customWidth="1"/>
    <col min="29" max="29" width="11.83203125" style="48" customWidth="1"/>
    <col min="30" max="30" width="14.33203125" style="48" customWidth="1"/>
    <col min="31" max="31" width="15" style="48" customWidth="1"/>
    <col min="32" max="16384" width="12" style="48"/>
  </cols>
  <sheetData>
    <row r="1" spans="1:31" s="87" customFormat="1" ht="15.75" customHeight="1" x14ac:dyDescent="0.15">
      <c r="A1" s="88" t="s">
        <v>141</v>
      </c>
      <c r="D1" s="87" t="str">
        <f t="shared" ref="D1:K1" ca="1" si="0">IFERROR(OFFSET(D9,MATCH("*",D$10:D$12,0),0),D$9)</f>
        <v>事業
所数</v>
      </c>
      <c r="E1" s="87" t="str">
        <f t="shared" ca="1" si="0"/>
        <v>従業者数合計
(⑥－⑤－⑦＋⑧）</v>
      </c>
      <c r="F1" s="87">
        <f t="shared" ca="1" si="0"/>
        <v>0</v>
      </c>
      <c r="G1" s="87">
        <f t="shared" ca="1" si="0"/>
        <v>0</v>
      </c>
      <c r="H1" s="87" t="str">
        <f t="shared" ca="1" si="0"/>
        <v>①個人業主及び無給家族従業者</v>
      </c>
      <c r="I1" s="87">
        <f t="shared" ca="1" si="0"/>
        <v>0</v>
      </c>
      <c r="J1" s="87" t="str">
        <f t="shared" ca="1" si="0"/>
        <v>②有給役員
（無給役員を除く）</v>
      </c>
      <c r="K1" s="87">
        <f t="shared" ca="1" si="0"/>
        <v>0</v>
      </c>
      <c r="L1" s="87" t="str">
        <f t="shared" ref="L1:AE1" si="1">L9&amp;L10&amp;L11&amp;L12&amp;L13</f>
        <v>常用雇用者③正社員・正職員男</v>
      </c>
      <c r="M1" s="87" t="str">
        <f t="shared" si="1"/>
        <v>女</v>
      </c>
      <c r="N1" s="87" t="str">
        <f t="shared" si="1"/>
        <v>④パート・アルバイトなど男</v>
      </c>
      <c r="O1" s="87" t="str">
        <f t="shared" si="1"/>
        <v>女</v>
      </c>
      <c r="P1" s="87" t="str">
        <f t="shared" si="1"/>
        <v>⑤臨時雇用者男</v>
      </c>
      <c r="Q1" s="87" t="str">
        <f t="shared" si="1"/>
        <v>女</v>
      </c>
      <c r="R1" s="87" t="str">
        <f t="shared" si="1"/>
        <v>⑥合計
（①～⑤の計）男</v>
      </c>
      <c r="S1" s="87" t="str">
        <f t="shared" si="1"/>
        <v>女</v>
      </c>
      <c r="T1" s="87" t="str">
        <f t="shared" si="1"/>
        <v>⑦送出者男</v>
      </c>
      <c r="U1" s="87" t="str">
        <f t="shared" si="1"/>
        <v>女</v>
      </c>
      <c r="V1" s="87" t="str">
        <f t="shared" si="1"/>
        <v>⑧出向・派遣受入者男</v>
      </c>
      <c r="W1" s="87" t="str">
        <f t="shared" si="1"/>
        <v>女</v>
      </c>
      <c r="X1" s="87" t="str">
        <f t="shared" si="1"/>
        <v xml:space="preserve">現金給与
総額
</v>
      </c>
      <c r="Y1" s="87" t="str">
        <f t="shared" si="1"/>
        <v xml:space="preserve">原材料
使用額等
</v>
      </c>
      <c r="Z1" s="91" t="str">
        <f ca="1">OFFSET($Y$9,0,MATCH("*",$Z$9:Z$9,-1))&amp;Z10&amp;Z11&amp;Z12&amp;Z13</f>
        <v>製造品出荷額等合計</v>
      </c>
      <c r="AA1" s="91" t="str">
        <f ca="1">OFFSET($Y$9,0,MATCH("*",$Z$9:AA$9,-1))&amp;AA10&amp;AA11&amp;AA12&amp;AA13</f>
        <v>製造品出荷額等製造品
出荷額</v>
      </c>
      <c r="AB1" s="91" t="str">
        <f ca="1">OFFSET($Y$9,0,MATCH("*",$Z$9:AB$9,-1))&amp;AB10&amp;AB11&amp;AB12&amp;AB13</f>
        <v>製造品出荷額等加工賃
収入額</v>
      </c>
      <c r="AC1" s="91" t="str">
        <f ca="1">OFFSET($Y$9,0,MATCH("*",$Z$9:AC$9,-1))&amp;AC10&amp;AC11&amp;AC12&amp;AC13</f>
        <v>製造品出荷額等くず廃物の出荷額</v>
      </c>
      <c r="AD1" s="91" t="str">
        <f ca="1">OFFSET($Y$9,0,MATCH("*",$Z$9:AD$9,-1))&amp;AD10&amp;AD11&amp;AD12&amp;AD13</f>
        <v>製造品出荷額等その他
収入額</v>
      </c>
      <c r="AE1" s="87" t="str">
        <f t="shared" si="1"/>
        <v>付加価値額
（従業者29人以下は粗付加価値額）</v>
      </c>
    </row>
    <row r="2" spans="1:31" s="87" customFormat="1" ht="15.75" customHeight="1" x14ac:dyDescent="0.15">
      <c r="A2" s="88"/>
      <c r="F2" s="87" t="s">
        <v>142</v>
      </c>
      <c r="G2" s="87" t="s">
        <v>142</v>
      </c>
    </row>
    <row r="3" spans="1:31" ht="15.75" customHeight="1" x14ac:dyDescent="0.15">
      <c r="P3" s="48"/>
      <c r="Q3" s="48"/>
    </row>
    <row r="5" spans="1:31" ht="15.75" customHeight="1" x14ac:dyDescent="0.15">
      <c r="B5" s="48">
        <v>1</v>
      </c>
      <c r="C5" s="48" t="s">
        <v>40</v>
      </c>
    </row>
    <row r="7" spans="1:31" ht="15.75" customHeight="1" x14ac:dyDescent="0.15">
      <c r="C7" s="48" t="s">
        <v>41</v>
      </c>
    </row>
    <row r="8" spans="1:31" ht="15.75" customHeight="1" x14ac:dyDescent="0.15">
      <c r="C8" s="48" t="s">
        <v>42</v>
      </c>
    </row>
    <row r="9" spans="1:31" ht="15.6" customHeight="1" x14ac:dyDescent="0.15">
      <c r="B9" s="249" t="s">
        <v>43</v>
      </c>
      <c r="C9" s="249"/>
      <c r="D9" s="250" t="s">
        <v>44</v>
      </c>
      <c r="E9" s="233" t="s">
        <v>45</v>
      </c>
      <c r="F9" s="251"/>
      <c r="G9" s="251"/>
      <c r="H9" s="174" t="s">
        <v>46</v>
      </c>
      <c r="I9" s="174"/>
      <c r="J9" s="174"/>
      <c r="K9" s="174"/>
      <c r="L9" s="174"/>
      <c r="M9" s="174"/>
      <c r="N9" s="174"/>
      <c r="O9" s="174"/>
      <c r="P9" s="174"/>
      <c r="Q9" s="174"/>
      <c r="R9" s="174"/>
      <c r="S9" s="174"/>
      <c r="T9" s="174"/>
      <c r="U9" s="174"/>
      <c r="V9" s="174"/>
      <c r="W9" s="175"/>
      <c r="X9" s="167" t="s">
        <v>47</v>
      </c>
      <c r="Y9" s="167" t="s">
        <v>48</v>
      </c>
      <c r="Z9" s="173" t="s">
        <v>49</v>
      </c>
      <c r="AA9" s="254"/>
      <c r="AB9" s="254"/>
      <c r="AC9" s="254"/>
      <c r="AD9" s="255"/>
      <c r="AE9" s="167" t="s">
        <v>50</v>
      </c>
    </row>
    <row r="10" spans="1:31" ht="15.6" customHeight="1" x14ac:dyDescent="0.15">
      <c r="B10" s="249"/>
      <c r="C10" s="249"/>
      <c r="D10" s="249"/>
      <c r="E10" s="240"/>
      <c r="F10" s="252"/>
      <c r="G10" s="241"/>
      <c r="H10" s="233" t="s">
        <v>51</v>
      </c>
      <c r="I10" s="234"/>
      <c r="J10" s="233" t="s">
        <v>52</v>
      </c>
      <c r="K10" s="239"/>
      <c r="L10" s="173" t="s">
        <v>53</v>
      </c>
      <c r="M10" s="174"/>
      <c r="N10" s="174"/>
      <c r="O10" s="175"/>
      <c r="P10" s="233" t="s">
        <v>54</v>
      </c>
      <c r="Q10" s="234"/>
      <c r="R10" s="233" t="s">
        <v>55</v>
      </c>
      <c r="S10" s="244"/>
      <c r="T10" s="50"/>
      <c r="U10" s="50"/>
      <c r="V10" s="233" t="s">
        <v>56</v>
      </c>
      <c r="W10" s="234"/>
      <c r="X10" s="166"/>
      <c r="Y10" s="166"/>
      <c r="Z10" s="167" t="s">
        <v>57</v>
      </c>
      <c r="AA10" s="167" t="s">
        <v>58</v>
      </c>
      <c r="AB10" s="167" t="s">
        <v>59</v>
      </c>
      <c r="AC10" s="152" t="s">
        <v>60</v>
      </c>
      <c r="AD10" s="152" t="s">
        <v>61</v>
      </c>
      <c r="AE10" s="165"/>
    </row>
    <row r="11" spans="1:31" ht="15.6" customHeight="1" x14ac:dyDescent="0.15">
      <c r="B11" s="249"/>
      <c r="C11" s="249"/>
      <c r="D11" s="249"/>
      <c r="E11" s="240"/>
      <c r="F11" s="252"/>
      <c r="G11" s="241"/>
      <c r="H11" s="235"/>
      <c r="I11" s="236"/>
      <c r="J11" s="240"/>
      <c r="K11" s="241"/>
      <c r="L11" s="233" t="s">
        <v>62</v>
      </c>
      <c r="M11" s="234"/>
      <c r="N11" s="233" t="s">
        <v>63</v>
      </c>
      <c r="O11" s="234"/>
      <c r="P11" s="235"/>
      <c r="Q11" s="236"/>
      <c r="R11" s="235"/>
      <c r="S11" s="245"/>
      <c r="T11" s="233" t="s">
        <v>64</v>
      </c>
      <c r="U11" s="239"/>
      <c r="V11" s="235"/>
      <c r="W11" s="236"/>
      <c r="X11" s="166"/>
      <c r="Y11" s="166"/>
      <c r="Z11" s="165"/>
      <c r="AA11" s="165"/>
      <c r="AB11" s="165"/>
      <c r="AC11" s="153"/>
      <c r="AD11" s="153"/>
      <c r="AE11" s="165"/>
    </row>
    <row r="12" spans="1:31" ht="15.6" customHeight="1" x14ac:dyDescent="0.15">
      <c r="B12" s="249"/>
      <c r="C12" s="249"/>
      <c r="D12" s="249"/>
      <c r="E12" s="242"/>
      <c r="F12" s="253"/>
      <c r="G12" s="243"/>
      <c r="H12" s="237"/>
      <c r="I12" s="238"/>
      <c r="J12" s="242"/>
      <c r="K12" s="243"/>
      <c r="L12" s="237"/>
      <c r="M12" s="238"/>
      <c r="N12" s="237"/>
      <c r="O12" s="238"/>
      <c r="P12" s="237"/>
      <c r="Q12" s="238"/>
      <c r="R12" s="237"/>
      <c r="S12" s="246"/>
      <c r="T12" s="242"/>
      <c r="U12" s="243"/>
      <c r="V12" s="237"/>
      <c r="W12" s="238"/>
      <c r="X12" s="166"/>
      <c r="Y12" s="166"/>
      <c r="Z12" s="165"/>
      <c r="AA12" s="165"/>
      <c r="AB12" s="165"/>
      <c r="AC12" s="153"/>
      <c r="AD12" s="153"/>
      <c r="AE12" s="165"/>
    </row>
    <row r="13" spans="1:31" ht="15.6" customHeight="1" x14ac:dyDescent="0.15">
      <c r="B13" s="249"/>
      <c r="C13" s="249"/>
      <c r="D13" s="249"/>
      <c r="E13" s="51" t="s">
        <v>57</v>
      </c>
      <c r="F13" s="51" t="s">
        <v>65</v>
      </c>
      <c r="G13" s="51" t="s">
        <v>66</v>
      </c>
      <c r="H13" s="51" t="s">
        <v>65</v>
      </c>
      <c r="I13" s="51" t="s">
        <v>66</v>
      </c>
      <c r="J13" s="51" t="s">
        <v>65</v>
      </c>
      <c r="K13" s="51" t="s">
        <v>66</v>
      </c>
      <c r="L13" s="51" t="s">
        <v>65</v>
      </c>
      <c r="M13" s="51" t="s">
        <v>66</v>
      </c>
      <c r="N13" s="51" t="s">
        <v>65</v>
      </c>
      <c r="O13" s="51" t="s">
        <v>66</v>
      </c>
      <c r="P13" s="51" t="s">
        <v>65</v>
      </c>
      <c r="Q13" s="51" t="s">
        <v>66</v>
      </c>
      <c r="R13" s="51" t="s">
        <v>65</v>
      </c>
      <c r="S13" s="51" t="s">
        <v>66</v>
      </c>
      <c r="T13" s="51" t="s">
        <v>65</v>
      </c>
      <c r="U13" s="51" t="s">
        <v>66</v>
      </c>
      <c r="V13" s="51" t="s">
        <v>65</v>
      </c>
      <c r="W13" s="51" t="s">
        <v>66</v>
      </c>
      <c r="X13" s="166"/>
      <c r="Y13" s="166"/>
      <c r="Z13" s="165"/>
      <c r="AA13" s="165"/>
      <c r="AB13" s="165"/>
      <c r="AC13" s="153"/>
      <c r="AD13" s="153"/>
      <c r="AE13" s="165"/>
    </row>
    <row r="14" spans="1:31" ht="15.6" customHeight="1" x14ac:dyDescent="0.15">
      <c r="B14" s="249"/>
      <c r="C14" s="249"/>
      <c r="D14" s="249"/>
      <c r="E14" s="52" t="s">
        <v>67</v>
      </c>
      <c r="F14" s="52" t="s">
        <v>67</v>
      </c>
      <c r="G14" s="52" t="s">
        <v>67</v>
      </c>
      <c r="H14" s="52" t="s">
        <v>67</v>
      </c>
      <c r="I14" s="52" t="s">
        <v>67</v>
      </c>
      <c r="J14" s="52" t="s">
        <v>67</v>
      </c>
      <c r="K14" s="52" t="s">
        <v>67</v>
      </c>
      <c r="L14" s="52" t="s">
        <v>67</v>
      </c>
      <c r="M14" s="52" t="s">
        <v>67</v>
      </c>
      <c r="N14" s="52" t="s">
        <v>67</v>
      </c>
      <c r="O14" s="52" t="s">
        <v>67</v>
      </c>
      <c r="P14" s="52" t="s">
        <v>67</v>
      </c>
      <c r="Q14" s="52" t="s">
        <v>67</v>
      </c>
      <c r="R14" s="52" t="s">
        <v>67</v>
      </c>
      <c r="S14" s="52" t="s">
        <v>67</v>
      </c>
      <c r="T14" s="53" t="s">
        <v>67</v>
      </c>
      <c r="U14" s="53" t="s">
        <v>67</v>
      </c>
      <c r="V14" s="52" t="s">
        <v>67</v>
      </c>
      <c r="W14" s="52" t="s">
        <v>67</v>
      </c>
      <c r="X14" s="52" t="s">
        <v>68</v>
      </c>
      <c r="Y14" s="52" t="s">
        <v>68</v>
      </c>
      <c r="Z14" s="52" t="s">
        <v>68</v>
      </c>
      <c r="AA14" s="52" t="s">
        <v>68</v>
      </c>
      <c r="AB14" s="52" t="s">
        <v>68</v>
      </c>
      <c r="AC14" s="54" t="s">
        <v>68</v>
      </c>
      <c r="AD14" s="54" t="s">
        <v>68</v>
      </c>
      <c r="AE14" s="52" t="s">
        <v>68</v>
      </c>
    </row>
    <row r="15" spans="1:31" ht="20.100000000000001" customHeight="1" x14ac:dyDescent="0.15">
      <c r="B15" s="55"/>
      <c r="C15" s="56"/>
      <c r="D15" s="57"/>
      <c r="E15" s="58"/>
      <c r="F15" s="58"/>
      <c r="G15" s="58"/>
      <c r="H15" s="58"/>
      <c r="I15" s="58"/>
      <c r="J15" s="58"/>
      <c r="K15" s="58"/>
      <c r="L15" s="58"/>
      <c r="M15" s="58"/>
      <c r="N15" s="58"/>
      <c r="O15" s="58"/>
      <c r="P15" s="59"/>
      <c r="Q15" s="59"/>
      <c r="R15" s="58"/>
      <c r="S15" s="58"/>
      <c r="T15" s="58"/>
      <c r="U15" s="58"/>
      <c r="V15" s="58"/>
      <c r="W15" s="60"/>
      <c r="X15" s="60"/>
      <c r="Y15" s="58"/>
      <c r="Z15" s="58"/>
      <c r="AA15" s="58"/>
      <c r="AB15" s="58"/>
      <c r="AC15" s="58"/>
      <c r="AD15" s="58"/>
      <c r="AE15" s="61"/>
    </row>
    <row r="16" spans="1:31" s="65" customFormat="1" ht="20.100000000000001" customHeight="1" x14ac:dyDescent="0.15">
      <c r="B16" s="247" t="s">
        <v>69</v>
      </c>
      <c r="C16" s="248"/>
      <c r="D16" s="62">
        <v>2055</v>
      </c>
      <c r="E16" s="63">
        <v>87639</v>
      </c>
      <c r="F16" s="63">
        <v>54598</v>
      </c>
      <c r="G16" s="63">
        <v>33041</v>
      </c>
      <c r="H16" s="63">
        <v>154</v>
      </c>
      <c r="I16" s="63">
        <v>70</v>
      </c>
      <c r="J16" s="63">
        <v>2090</v>
      </c>
      <c r="K16" s="63">
        <v>738</v>
      </c>
      <c r="L16" s="63">
        <v>43598</v>
      </c>
      <c r="M16" s="63">
        <v>18910</v>
      </c>
      <c r="N16" s="63">
        <v>5618</v>
      </c>
      <c r="O16" s="63">
        <v>11809</v>
      </c>
      <c r="P16" s="63">
        <v>129</v>
      </c>
      <c r="Q16" s="63">
        <v>155</v>
      </c>
      <c r="R16" s="63">
        <v>51589</v>
      </c>
      <c r="S16" s="63">
        <v>31682</v>
      </c>
      <c r="T16" s="63">
        <v>539</v>
      </c>
      <c r="U16" s="63">
        <v>164</v>
      </c>
      <c r="V16" s="63">
        <v>3677</v>
      </c>
      <c r="W16" s="63">
        <v>1678</v>
      </c>
      <c r="X16" s="63">
        <v>32513683</v>
      </c>
      <c r="Y16" s="63">
        <v>173265243</v>
      </c>
      <c r="Z16" s="63">
        <v>262620623</v>
      </c>
      <c r="AA16" s="63">
        <v>240268324</v>
      </c>
      <c r="AB16" s="63">
        <v>13044291</v>
      </c>
      <c r="AC16" s="63">
        <v>147715</v>
      </c>
      <c r="AD16" s="63">
        <v>9160293</v>
      </c>
      <c r="AE16" s="64">
        <v>77348862</v>
      </c>
    </row>
    <row r="17" spans="2:31" ht="13.5" customHeight="1" x14ac:dyDescent="0.15">
      <c r="B17" s="55"/>
      <c r="C17" s="56"/>
      <c r="D17" s="66"/>
      <c r="E17" s="67"/>
      <c r="F17" s="67"/>
      <c r="G17" s="67"/>
      <c r="H17" s="67"/>
      <c r="I17" s="67"/>
      <c r="J17" s="67"/>
      <c r="K17" s="67"/>
      <c r="L17" s="67"/>
      <c r="M17" s="67"/>
      <c r="N17" s="67"/>
      <c r="O17" s="67"/>
      <c r="P17" s="68"/>
      <c r="Q17" s="68"/>
      <c r="R17" s="67"/>
      <c r="S17" s="67"/>
      <c r="T17" s="67"/>
      <c r="U17" s="67"/>
      <c r="V17" s="67"/>
      <c r="W17" s="67"/>
      <c r="X17" s="67"/>
      <c r="Y17" s="67"/>
      <c r="Z17" s="67"/>
      <c r="AA17" s="67"/>
      <c r="AB17" s="67"/>
      <c r="AC17" s="67"/>
      <c r="AD17" s="67"/>
      <c r="AE17" s="69"/>
    </row>
    <row r="18" spans="2:31" ht="20.100000000000001" customHeight="1" x14ac:dyDescent="0.15">
      <c r="B18" s="70" t="s">
        <v>70</v>
      </c>
      <c r="C18" s="71" t="s">
        <v>71</v>
      </c>
      <c r="D18" s="66">
        <v>475</v>
      </c>
      <c r="E18" s="67">
        <v>19197</v>
      </c>
      <c r="F18" s="67">
        <v>7754</v>
      </c>
      <c r="G18" s="67">
        <v>11443</v>
      </c>
      <c r="H18" s="67">
        <v>56</v>
      </c>
      <c r="I18" s="67">
        <v>24</v>
      </c>
      <c r="J18" s="67">
        <v>517</v>
      </c>
      <c r="K18" s="67">
        <v>197</v>
      </c>
      <c r="L18" s="67">
        <v>5400</v>
      </c>
      <c r="M18" s="67">
        <v>5823</v>
      </c>
      <c r="N18" s="67">
        <v>1506</v>
      </c>
      <c r="O18" s="67">
        <v>5149</v>
      </c>
      <c r="P18" s="67">
        <v>48</v>
      </c>
      <c r="Q18" s="67">
        <v>117</v>
      </c>
      <c r="R18" s="67">
        <v>7527</v>
      </c>
      <c r="S18" s="67">
        <v>11310</v>
      </c>
      <c r="T18" s="67">
        <v>34</v>
      </c>
      <c r="U18" s="67">
        <v>16</v>
      </c>
      <c r="V18" s="67">
        <v>309</v>
      </c>
      <c r="W18" s="67">
        <v>266</v>
      </c>
      <c r="X18" s="67">
        <v>4919351</v>
      </c>
      <c r="Y18" s="67">
        <v>24975894</v>
      </c>
      <c r="Z18" s="67">
        <v>39022935</v>
      </c>
      <c r="AA18" s="67">
        <v>35491610</v>
      </c>
      <c r="AB18" s="67">
        <v>1205829</v>
      </c>
      <c r="AC18" s="67">
        <v>21943</v>
      </c>
      <c r="AD18" s="67">
        <v>2303553</v>
      </c>
      <c r="AE18" s="69">
        <v>12220204</v>
      </c>
    </row>
    <row r="19" spans="2:31" ht="20.100000000000001" customHeight="1" x14ac:dyDescent="0.15">
      <c r="B19" s="72">
        <v>10</v>
      </c>
      <c r="C19" s="73" t="s">
        <v>72</v>
      </c>
      <c r="D19" s="66">
        <v>61</v>
      </c>
      <c r="E19" s="67">
        <v>957</v>
      </c>
      <c r="F19" s="67">
        <v>692</v>
      </c>
      <c r="G19" s="67">
        <v>265</v>
      </c>
      <c r="H19" s="67">
        <v>3</v>
      </c>
      <c r="I19" s="67">
        <v>2</v>
      </c>
      <c r="J19" s="67">
        <v>76</v>
      </c>
      <c r="K19" s="67">
        <v>20</v>
      </c>
      <c r="L19" s="67">
        <v>452</v>
      </c>
      <c r="M19" s="67">
        <v>147</v>
      </c>
      <c r="N19" s="67">
        <v>129</v>
      </c>
      <c r="O19" s="67">
        <v>96</v>
      </c>
      <c r="P19" s="68">
        <v>4</v>
      </c>
      <c r="Q19" s="68">
        <v>1</v>
      </c>
      <c r="R19" s="67">
        <v>664</v>
      </c>
      <c r="S19" s="67">
        <v>266</v>
      </c>
      <c r="T19" s="67" t="s">
        <v>36</v>
      </c>
      <c r="U19" s="67" t="s">
        <v>36</v>
      </c>
      <c r="V19" s="67">
        <v>32</v>
      </c>
      <c r="W19" s="67" t="s">
        <v>36</v>
      </c>
      <c r="X19" s="67">
        <v>313894</v>
      </c>
      <c r="Y19" s="67">
        <v>2030939</v>
      </c>
      <c r="Z19" s="67">
        <v>4700907</v>
      </c>
      <c r="AA19" s="67">
        <v>4453990</v>
      </c>
      <c r="AB19" s="67">
        <v>90457</v>
      </c>
      <c r="AC19" s="67" t="s">
        <v>36</v>
      </c>
      <c r="AD19" s="67">
        <v>156460</v>
      </c>
      <c r="AE19" s="69">
        <v>2292132</v>
      </c>
    </row>
    <row r="20" spans="2:31" ht="20.100000000000001" customHeight="1" x14ac:dyDescent="0.15">
      <c r="B20" s="72">
        <v>11</v>
      </c>
      <c r="C20" s="71" t="s">
        <v>73</v>
      </c>
      <c r="D20" s="66">
        <v>150</v>
      </c>
      <c r="E20" s="67">
        <v>4644</v>
      </c>
      <c r="F20" s="67">
        <v>791</v>
      </c>
      <c r="G20" s="67">
        <v>3853</v>
      </c>
      <c r="H20" s="67">
        <v>15</v>
      </c>
      <c r="I20" s="67">
        <v>8</v>
      </c>
      <c r="J20" s="67">
        <v>87</v>
      </c>
      <c r="K20" s="67">
        <v>39</v>
      </c>
      <c r="L20" s="67">
        <v>586</v>
      </c>
      <c r="M20" s="67">
        <v>2515</v>
      </c>
      <c r="N20" s="67">
        <v>91</v>
      </c>
      <c r="O20" s="67">
        <v>1282</v>
      </c>
      <c r="P20" s="68" t="s">
        <v>36</v>
      </c>
      <c r="Q20" s="68">
        <v>5</v>
      </c>
      <c r="R20" s="67">
        <v>779</v>
      </c>
      <c r="S20" s="67">
        <v>3849</v>
      </c>
      <c r="T20" s="67">
        <v>2</v>
      </c>
      <c r="U20" s="67" t="s">
        <v>36</v>
      </c>
      <c r="V20" s="67">
        <v>14</v>
      </c>
      <c r="W20" s="67">
        <v>9</v>
      </c>
      <c r="X20" s="67">
        <v>958359</v>
      </c>
      <c r="Y20" s="67">
        <v>1226316</v>
      </c>
      <c r="Z20" s="67">
        <v>2742660</v>
      </c>
      <c r="AA20" s="67">
        <v>1462665</v>
      </c>
      <c r="AB20" s="67">
        <v>1253903</v>
      </c>
      <c r="AC20" s="67" t="s">
        <v>36</v>
      </c>
      <c r="AD20" s="67">
        <v>26092</v>
      </c>
      <c r="AE20" s="69">
        <v>1371008</v>
      </c>
    </row>
    <row r="21" spans="2:31" ht="20.100000000000001" customHeight="1" x14ac:dyDescent="0.15">
      <c r="B21" s="72">
        <v>12</v>
      </c>
      <c r="C21" s="71" t="s">
        <v>74</v>
      </c>
      <c r="D21" s="66">
        <v>117</v>
      </c>
      <c r="E21" s="67">
        <v>2183</v>
      </c>
      <c r="F21" s="67">
        <v>1788</v>
      </c>
      <c r="G21" s="67">
        <v>395</v>
      </c>
      <c r="H21" s="67">
        <v>14</v>
      </c>
      <c r="I21" s="67">
        <v>4</v>
      </c>
      <c r="J21" s="67">
        <v>123</v>
      </c>
      <c r="K21" s="67">
        <v>45</v>
      </c>
      <c r="L21" s="67">
        <v>1465</v>
      </c>
      <c r="M21" s="67">
        <v>272</v>
      </c>
      <c r="N21" s="67">
        <v>151</v>
      </c>
      <c r="O21" s="67">
        <v>71</v>
      </c>
      <c r="P21" s="68">
        <v>4</v>
      </c>
      <c r="Q21" s="68" t="s">
        <v>36</v>
      </c>
      <c r="R21" s="67">
        <v>1757</v>
      </c>
      <c r="S21" s="67">
        <v>392</v>
      </c>
      <c r="T21" s="67">
        <v>5</v>
      </c>
      <c r="U21" s="67" t="s">
        <v>36</v>
      </c>
      <c r="V21" s="67">
        <v>40</v>
      </c>
      <c r="W21" s="67">
        <v>3</v>
      </c>
      <c r="X21" s="67">
        <v>674980</v>
      </c>
      <c r="Y21" s="67">
        <v>4006624</v>
      </c>
      <c r="Z21" s="67">
        <v>5977791</v>
      </c>
      <c r="AA21" s="67">
        <v>5630552</v>
      </c>
      <c r="AB21" s="67">
        <v>127322</v>
      </c>
      <c r="AC21" s="67">
        <v>4326</v>
      </c>
      <c r="AD21" s="67">
        <v>215591</v>
      </c>
      <c r="AE21" s="69">
        <v>1724941</v>
      </c>
    </row>
    <row r="22" spans="2:31" ht="20.100000000000001" customHeight="1" x14ac:dyDescent="0.15">
      <c r="B22" s="72">
        <v>13</v>
      </c>
      <c r="C22" s="71" t="s">
        <v>75</v>
      </c>
      <c r="D22" s="66">
        <v>34</v>
      </c>
      <c r="E22" s="67">
        <v>479</v>
      </c>
      <c r="F22" s="67">
        <v>358</v>
      </c>
      <c r="G22" s="67">
        <v>121</v>
      </c>
      <c r="H22" s="67">
        <v>9</v>
      </c>
      <c r="I22" s="67">
        <v>4</v>
      </c>
      <c r="J22" s="67">
        <v>35</v>
      </c>
      <c r="K22" s="67">
        <v>16</v>
      </c>
      <c r="L22" s="67">
        <v>280</v>
      </c>
      <c r="M22" s="67">
        <v>73</v>
      </c>
      <c r="N22" s="67">
        <v>32</v>
      </c>
      <c r="O22" s="67">
        <v>28</v>
      </c>
      <c r="P22" s="68">
        <v>2</v>
      </c>
      <c r="Q22" s="68">
        <v>5</v>
      </c>
      <c r="R22" s="67">
        <v>358</v>
      </c>
      <c r="S22" s="67">
        <v>126</v>
      </c>
      <c r="T22" s="67" t="s">
        <v>36</v>
      </c>
      <c r="U22" s="67" t="s">
        <v>36</v>
      </c>
      <c r="V22" s="67">
        <v>2</v>
      </c>
      <c r="W22" s="67" t="s">
        <v>36</v>
      </c>
      <c r="X22" s="67">
        <v>140554</v>
      </c>
      <c r="Y22" s="67">
        <v>364044</v>
      </c>
      <c r="Z22" s="67">
        <v>637584</v>
      </c>
      <c r="AA22" s="67">
        <v>605480</v>
      </c>
      <c r="AB22" s="67">
        <v>27545</v>
      </c>
      <c r="AC22" s="67" t="s">
        <v>36</v>
      </c>
      <c r="AD22" s="67">
        <v>4559</v>
      </c>
      <c r="AE22" s="69">
        <v>224656</v>
      </c>
    </row>
    <row r="23" spans="2:31" ht="20.100000000000001" customHeight="1" x14ac:dyDescent="0.15">
      <c r="B23" s="72">
        <v>14</v>
      </c>
      <c r="C23" s="73" t="s">
        <v>76</v>
      </c>
      <c r="D23" s="66">
        <v>28</v>
      </c>
      <c r="E23" s="67">
        <v>1159</v>
      </c>
      <c r="F23" s="67">
        <v>862</v>
      </c>
      <c r="G23" s="67">
        <v>297</v>
      </c>
      <c r="H23" s="67">
        <v>1</v>
      </c>
      <c r="I23" s="67" t="s">
        <v>36</v>
      </c>
      <c r="J23" s="67">
        <v>29</v>
      </c>
      <c r="K23" s="67">
        <v>6</v>
      </c>
      <c r="L23" s="67">
        <v>712</v>
      </c>
      <c r="M23" s="67">
        <v>209</v>
      </c>
      <c r="N23" s="67">
        <v>60</v>
      </c>
      <c r="O23" s="67">
        <v>76</v>
      </c>
      <c r="P23" s="68">
        <v>4</v>
      </c>
      <c r="Q23" s="68">
        <v>5</v>
      </c>
      <c r="R23" s="67">
        <v>806</v>
      </c>
      <c r="S23" s="67">
        <v>296</v>
      </c>
      <c r="T23" s="67">
        <v>2</v>
      </c>
      <c r="U23" s="67">
        <v>1</v>
      </c>
      <c r="V23" s="67">
        <v>62</v>
      </c>
      <c r="W23" s="67">
        <v>7</v>
      </c>
      <c r="X23" s="67">
        <v>460797</v>
      </c>
      <c r="Y23" s="67">
        <v>3631688</v>
      </c>
      <c r="Z23" s="67">
        <v>5621788</v>
      </c>
      <c r="AA23" s="67">
        <v>5412964</v>
      </c>
      <c r="AB23" s="67" t="s">
        <v>37</v>
      </c>
      <c r="AC23" s="67" t="s">
        <v>37</v>
      </c>
      <c r="AD23" s="67" t="s">
        <v>37</v>
      </c>
      <c r="AE23" s="69">
        <v>1628763</v>
      </c>
    </row>
    <row r="24" spans="2:31" ht="20.100000000000001" customHeight="1" x14ac:dyDescent="0.15">
      <c r="B24" s="72">
        <v>15</v>
      </c>
      <c r="C24" s="71" t="s">
        <v>77</v>
      </c>
      <c r="D24" s="66">
        <v>86</v>
      </c>
      <c r="E24" s="67">
        <v>1880</v>
      </c>
      <c r="F24" s="67">
        <v>1194</v>
      </c>
      <c r="G24" s="67">
        <v>686</v>
      </c>
      <c r="H24" s="67">
        <v>7</v>
      </c>
      <c r="I24" s="67">
        <v>6</v>
      </c>
      <c r="J24" s="67">
        <v>118</v>
      </c>
      <c r="K24" s="67">
        <v>53</v>
      </c>
      <c r="L24" s="67">
        <v>1020</v>
      </c>
      <c r="M24" s="67">
        <v>493</v>
      </c>
      <c r="N24" s="67">
        <v>44</v>
      </c>
      <c r="O24" s="67">
        <v>138</v>
      </c>
      <c r="P24" s="68">
        <v>1</v>
      </c>
      <c r="Q24" s="68">
        <v>1</v>
      </c>
      <c r="R24" s="67">
        <v>1190</v>
      </c>
      <c r="S24" s="67">
        <v>691</v>
      </c>
      <c r="T24" s="67">
        <v>7</v>
      </c>
      <c r="U24" s="67">
        <v>5</v>
      </c>
      <c r="V24" s="67">
        <v>12</v>
      </c>
      <c r="W24" s="67">
        <v>1</v>
      </c>
      <c r="X24" s="67">
        <v>623781</v>
      </c>
      <c r="Y24" s="67">
        <v>1559166</v>
      </c>
      <c r="Z24" s="67">
        <v>3596689</v>
      </c>
      <c r="AA24" s="67">
        <v>3397410</v>
      </c>
      <c r="AB24" s="67">
        <v>185100</v>
      </c>
      <c r="AC24" s="67" t="s">
        <v>36</v>
      </c>
      <c r="AD24" s="67">
        <v>14179</v>
      </c>
      <c r="AE24" s="69">
        <v>1794022</v>
      </c>
    </row>
    <row r="25" spans="2:31" ht="20.100000000000001" customHeight="1" x14ac:dyDescent="0.15">
      <c r="B25" s="72">
        <v>16</v>
      </c>
      <c r="C25" s="71" t="s">
        <v>78</v>
      </c>
      <c r="D25" s="66">
        <v>21</v>
      </c>
      <c r="E25" s="67">
        <v>1522</v>
      </c>
      <c r="F25" s="67">
        <v>1059</v>
      </c>
      <c r="G25" s="67">
        <v>463</v>
      </c>
      <c r="H25" s="67" t="s">
        <v>36</v>
      </c>
      <c r="I25" s="67" t="s">
        <v>36</v>
      </c>
      <c r="J25" s="67">
        <v>16</v>
      </c>
      <c r="K25" s="67" t="s">
        <v>36</v>
      </c>
      <c r="L25" s="67">
        <v>727</v>
      </c>
      <c r="M25" s="67">
        <v>241</v>
      </c>
      <c r="N25" s="67">
        <v>125</v>
      </c>
      <c r="O25" s="67">
        <v>144</v>
      </c>
      <c r="P25" s="68" t="s">
        <v>36</v>
      </c>
      <c r="Q25" s="68" t="s">
        <v>36</v>
      </c>
      <c r="R25" s="67">
        <v>868</v>
      </c>
      <c r="S25" s="67">
        <v>385</v>
      </c>
      <c r="T25" s="67">
        <v>1</v>
      </c>
      <c r="U25" s="67" t="s">
        <v>36</v>
      </c>
      <c r="V25" s="67">
        <v>192</v>
      </c>
      <c r="W25" s="67">
        <v>78</v>
      </c>
      <c r="X25" s="67">
        <v>675760</v>
      </c>
      <c r="Y25" s="67">
        <v>2605811</v>
      </c>
      <c r="Z25" s="67">
        <v>5270323</v>
      </c>
      <c r="AA25" s="67">
        <v>5087607</v>
      </c>
      <c r="AB25" s="67">
        <v>102067</v>
      </c>
      <c r="AC25" s="67" t="s">
        <v>36</v>
      </c>
      <c r="AD25" s="67">
        <v>80649</v>
      </c>
      <c r="AE25" s="69">
        <v>1847241</v>
      </c>
    </row>
    <row r="26" spans="2:31" ht="20.100000000000001" customHeight="1" x14ac:dyDescent="0.15">
      <c r="B26" s="72">
        <v>17</v>
      </c>
      <c r="C26" s="71" t="s">
        <v>79</v>
      </c>
      <c r="D26" s="66">
        <v>22</v>
      </c>
      <c r="E26" s="67">
        <v>201</v>
      </c>
      <c r="F26" s="67">
        <v>168</v>
      </c>
      <c r="G26" s="67">
        <v>33</v>
      </c>
      <c r="H26" s="67" t="s">
        <v>36</v>
      </c>
      <c r="I26" s="67" t="s">
        <v>36</v>
      </c>
      <c r="J26" s="67">
        <v>3</v>
      </c>
      <c r="K26" s="67" t="s">
        <v>36</v>
      </c>
      <c r="L26" s="67">
        <v>139</v>
      </c>
      <c r="M26" s="67">
        <v>26</v>
      </c>
      <c r="N26" s="67">
        <v>8</v>
      </c>
      <c r="O26" s="67">
        <v>4</v>
      </c>
      <c r="P26" s="68">
        <v>6</v>
      </c>
      <c r="Q26" s="68">
        <v>3</v>
      </c>
      <c r="R26" s="67">
        <v>156</v>
      </c>
      <c r="S26" s="67">
        <v>33</v>
      </c>
      <c r="T26" s="67" t="s">
        <v>36</v>
      </c>
      <c r="U26" s="67" t="s">
        <v>36</v>
      </c>
      <c r="V26" s="67">
        <v>18</v>
      </c>
      <c r="W26" s="67">
        <v>3</v>
      </c>
      <c r="X26" s="67">
        <v>94504</v>
      </c>
      <c r="Y26" s="67">
        <v>765530</v>
      </c>
      <c r="Z26" s="67">
        <v>1116268</v>
      </c>
      <c r="AA26" s="67">
        <v>1013489</v>
      </c>
      <c r="AB26" s="67">
        <v>40313</v>
      </c>
      <c r="AC26" s="67" t="s">
        <v>36</v>
      </c>
      <c r="AD26" s="67">
        <v>62466</v>
      </c>
      <c r="AE26" s="69">
        <v>323358</v>
      </c>
    </row>
    <row r="27" spans="2:31" ht="20.100000000000001" customHeight="1" x14ac:dyDescent="0.15">
      <c r="B27" s="72">
        <v>18</v>
      </c>
      <c r="C27" s="73" t="s">
        <v>80</v>
      </c>
      <c r="D27" s="66">
        <v>100</v>
      </c>
      <c r="E27" s="67">
        <v>4191</v>
      </c>
      <c r="F27" s="67">
        <v>2662</v>
      </c>
      <c r="G27" s="67">
        <v>1529</v>
      </c>
      <c r="H27" s="67">
        <v>4</v>
      </c>
      <c r="I27" s="67">
        <v>2</v>
      </c>
      <c r="J27" s="67">
        <v>72</v>
      </c>
      <c r="K27" s="67">
        <v>19</v>
      </c>
      <c r="L27" s="67">
        <v>1925</v>
      </c>
      <c r="M27" s="67">
        <v>759</v>
      </c>
      <c r="N27" s="67">
        <v>356</v>
      </c>
      <c r="O27" s="67">
        <v>646</v>
      </c>
      <c r="P27" s="68">
        <v>8</v>
      </c>
      <c r="Q27" s="68">
        <v>2</v>
      </c>
      <c r="R27" s="67">
        <v>2365</v>
      </c>
      <c r="S27" s="67">
        <v>1428</v>
      </c>
      <c r="T27" s="67">
        <v>62</v>
      </c>
      <c r="U27" s="67">
        <v>25</v>
      </c>
      <c r="V27" s="67">
        <v>367</v>
      </c>
      <c r="W27" s="67">
        <v>128</v>
      </c>
      <c r="X27" s="67">
        <v>1373195</v>
      </c>
      <c r="Y27" s="67">
        <v>4985306</v>
      </c>
      <c r="Z27" s="67">
        <v>8551206</v>
      </c>
      <c r="AA27" s="67">
        <v>7810101</v>
      </c>
      <c r="AB27" s="67">
        <v>484838</v>
      </c>
      <c r="AC27" s="67">
        <v>2885</v>
      </c>
      <c r="AD27" s="67">
        <v>253382</v>
      </c>
      <c r="AE27" s="69">
        <v>3089678</v>
      </c>
    </row>
    <row r="28" spans="2:31" ht="20.100000000000001" customHeight="1" x14ac:dyDescent="0.15">
      <c r="B28" s="72">
        <v>19</v>
      </c>
      <c r="C28" s="71" t="s">
        <v>81</v>
      </c>
      <c r="D28" s="66">
        <v>14</v>
      </c>
      <c r="E28" s="67">
        <v>581</v>
      </c>
      <c r="F28" s="67">
        <v>373</v>
      </c>
      <c r="G28" s="67">
        <v>208</v>
      </c>
      <c r="H28" s="67" t="s">
        <v>36</v>
      </c>
      <c r="I28" s="67" t="s">
        <v>36</v>
      </c>
      <c r="J28" s="67">
        <v>6</v>
      </c>
      <c r="K28" s="67">
        <v>2</v>
      </c>
      <c r="L28" s="67">
        <v>353</v>
      </c>
      <c r="M28" s="67">
        <v>148</v>
      </c>
      <c r="N28" s="67">
        <v>10</v>
      </c>
      <c r="O28" s="67">
        <v>51</v>
      </c>
      <c r="P28" s="68" t="s">
        <v>36</v>
      </c>
      <c r="Q28" s="68" t="s">
        <v>36</v>
      </c>
      <c r="R28" s="67">
        <v>369</v>
      </c>
      <c r="S28" s="67">
        <v>201</v>
      </c>
      <c r="T28" s="67" t="s">
        <v>36</v>
      </c>
      <c r="U28" s="67" t="s">
        <v>36</v>
      </c>
      <c r="V28" s="67">
        <v>4</v>
      </c>
      <c r="W28" s="67">
        <v>7</v>
      </c>
      <c r="X28" s="67">
        <v>156268</v>
      </c>
      <c r="Y28" s="67">
        <v>334103</v>
      </c>
      <c r="Z28" s="67">
        <v>621676</v>
      </c>
      <c r="AA28" s="67">
        <v>527560</v>
      </c>
      <c r="AB28" s="67">
        <v>20449</v>
      </c>
      <c r="AC28" s="67" t="s">
        <v>36</v>
      </c>
      <c r="AD28" s="67">
        <v>73667</v>
      </c>
      <c r="AE28" s="69">
        <v>250174</v>
      </c>
    </row>
    <row r="29" spans="2:31" ht="20.100000000000001" customHeight="1" x14ac:dyDescent="0.15">
      <c r="B29" s="72">
        <v>20</v>
      </c>
      <c r="C29" s="71" t="s">
        <v>82</v>
      </c>
      <c r="D29" s="66">
        <v>15</v>
      </c>
      <c r="E29" s="67">
        <v>470</v>
      </c>
      <c r="F29" s="67">
        <v>204</v>
      </c>
      <c r="G29" s="67">
        <v>266</v>
      </c>
      <c r="H29" s="67">
        <v>8</v>
      </c>
      <c r="I29" s="67">
        <v>5</v>
      </c>
      <c r="J29" s="67">
        <v>9</v>
      </c>
      <c r="K29" s="67">
        <v>1</v>
      </c>
      <c r="L29" s="67">
        <v>178</v>
      </c>
      <c r="M29" s="67">
        <v>183</v>
      </c>
      <c r="N29" s="67">
        <v>12</v>
      </c>
      <c r="O29" s="67">
        <v>89</v>
      </c>
      <c r="P29" s="68" t="s">
        <v>36</v>
      </c>
      <c r="Q29" s="68" t="s">
        <v>36</v>
      </c>
      <c r="R29" s="67">
        <v>207</v>
      </c>
      <c r="S29" s="67">
        <v>278</v>
      </c>
      <c r="T29" s="67">
        <v>11</v>
      </c>
      <c r="U29" s="67">
        <v>12</v>
      </c>
      <c r="V29" s="67">
        <v>8</v>
      </c>
      <c r="W29" s="67" t="s">
        <v>36</v>
      </c>
      <c r="X29" s="67">
        <v>131230</v>
      </c>
      <c r="Y29" s="67">
        <v>638851</v>
      </c>
      <c r="Z29" s="67">
        <v>847479</v>
      </c>
      <c r="AA29" s="67">
        <v>804135</v>
      </c>
      <c r="AB29" s="67">
        <v>43344</v>
      </c>
      <c r="AC29" s="67" t="s">
        <v>36</v>
      </c>
      <c r="AD29" s="67" t="s">
        <v>36</v>
      </c>
      <c r="AE29" s="69">
        <v>191882</v>
      </c>
    </row>
    <row r="30" spans="2:31" ht="20.100000000000001" customHeight="1" x14ac:dyDescent="0.15">
      <c r="B30" s="72">
        <v>21</v>
      </c>
      <c r="C30" s="71" t="s">
        <v>83</v>
      </c>
      <c r="D30" s="66">
        <v>131</v>
      </c>
      <c r="E30" s="67">
        <v>2693</v>
      </c>
      <c r="F30" s="67">
        <v>2351</v>
      </c>
      <c r="G30" s="67">
        <v>342</v>
      </c>
      <c r="H30" s="67">
        <v>3</v>
      </c>
      <c r="I30" s="67">
        <v>1</v>
      </c>
      <c r="J30" s="67">
        <v>128</v>
      </c>
      <c r="K30" s="67">
        <v>30</v>
      </c>
      <c r="L30" s="67">
        <v>2013</v>
      </c>
      <c r="M30" s="67">
        <v>269</v>
      </c>
      <c r="N30" s="67">
        <v>133</v>
      </c>
      <c r="O30" s="67">
        <v>37</v>
      </c>
      <c r="P30" s="68">
        <v>23</v>
      </c>
      <c r="Q30" s="68">
        <v>1</v>
      </c>
      <c r="R30" s="67">
        <v>2300</v>
      </c>
      <c r="S30" s="67">
        <v>338</v>
      </c>
      <c r="T30" s="67">
        <v>45</v>
      </c>
      <c r="U30" s="67">
        <v>1</v>
      </c>
      <c r="V30" s="67">
        <v>119</v>
      </c>
      <c r="W30" s="67">
        <v>6</v>
      </c>
      <c r="X30" s="67">
        <v>1085612</v>
      </c>
      <c r="Y30" s="67">
        <v>5473708</v>
      </c>
      <c r="Z30" s="67">
        <v>10144310</v>
      </c>
      <c r="AA30" s="67">
        <v>8728360</v>
      </c>
      <c r="AB30" s="67" t="s">
        <v>37</v>
      </c>
      <c r="AC30" s="67" t="s">
        <v>37</v>
      </c>
      <c r="AD30" s="67">
        <v>1285109</v>
      </c>
      <c r="AE30" s="69">
        <v>4120450</v>
      </c>
    </row>
    <row r="31" spans="2:31" ht="20.100000000000001" customHeight="1" x14ac:dyDescent="0.15">
      <c r="B31" s="72">
        <v>22</v>
      </c>
      <c r="C31" s="71" t="s">
        <v>84</v>
      </c>
      <c r="D31" s="66">
        <v>49</v>
      </c>
      <c r="E31" s="67">
        <v>2168</v>
      </c>
      <c r="F31" s="67">
        <v>1890</v>
      </c>
      <c r="G31" s="67">
        <v>278</v>
      </c>
      <c r="H31" s="67">
        <v>5</v>
      </c>
      <c r="I31" s="67">
        <v>2</v>
      </c>
      <c r="J31" s="67">
        <v>58</v>
      </c>
      <c r="K31" s="67">
        <v>19</v>
      </c>
      <c r="L31" s="67">
        <v>1600</v>
      </c>
      <c r="M31" s="67">
        <v>214</v>
      </c>
      <c r="N31" s="67">
        <v>141</v>
      </c>
      <c r="O31" s="67">
        <v>47</v>
      </c>
      <c r="P31" s="68">
        <v>5</v>
      </c>
      <c r="Q31" s="68" t="s">
        <v>36</v>
      </c>
      <c r="R31" s="67">
        <v>1809</v>
      </c>
      <c r="S31" s="67">
        <v>282</v>
      </c>
      <c r="T31" s="67">
        <v>1</v>
      </c>
      <c r="U31" s="67">
        <v>6</v>
      </c>
      <c r="V31" s="67">
        <v>87</v>
      </c>
      <c r="W31" s="67">
        <v>2</v>
      </c>
      <c r="X31" s="67">
        <v>1072195</v>
      </c>
      <c r="Y31" s="67">
        <v>6676062</v>
      </c>
      <c r="Z31" s="67">
        <v>9483312</v>
      </c>
      <c r="AA31" s="67">
        <v>7733786</v>
      </c>
      <c r="AB31" s="67" t="s">
        <v>37</v>
      </c>
      <c r="AC31" s="67" t="s">
        <v>37</v>
      </c>
      <c r="AD31" s="67">
        <v>1568969</v>
      </c>
      <c r="AE31" s="69">
        <v>2240744</v>
      </c>
    </row>
    <row r="32" spans="2:31" ht="20.100000000000001" customHeight="1" x14ac:dyDescent="0.15">
      <c r="B32" s="72">
        <v>23</v>
      </c>
      <c r="C32" s="71" t="s">
        <v>85</v>
      </c>
      <c r="D32" s="66">
        <v>25</v>
      </c>
      <c r="E32" s="67">
        <v>972</v>
      </c>
      <c r="F32" s="67">
        <v>667</v>
      </c>
      <c r="G32" s="67">
        <v>305</v>
      </c>
      <c r="H32" s="67" t="s">
        <v>36</v>
      </c>
      <c r="I32" s="67" t="s">
        <v>36</v>
      </c>
      <c r="J32" s="67">
        <v>31</v>
      </c>
      <c r="K32" s="67">
        <v>13</v>
      </c>
      <c r="L32" s="67">
        <v>566</v>
      </c>
      <c r="M32" s="67">
        <v>191</v>
      </c>
      <c r="N32" s="67">
        <v>72</v>
      </c>
      <c r="O32" s="67">
        <v>100</v>
      </c>
      <c r="P32" s="68" t="s">
        <v>36</v>
      </c>
      <c r="Q32" s="68" t="s">
        <v>36</v>
      </c>
      <c r="R32" s="67">
        <v>669</v>
      </c>
      <c r="S32" s="67">
        <v>304</v>
      </c>
      <c r="T32" s="67">
        <v>4</v>
      </c>
      <c r="U32" s="67" t="s">
        <v>36</v>
      </c>
      <c r="V32" s="67">
        <v>2</v>
      </c>
      <c r="W32" s="67">
        <v>1</v>
      </c>
      <c r="X32" s="67">
        <v>340430</v>
      </c>
      <c r="Y32" s="67">
        <v>1609312</v>
      </c>
      <c r="Z32" s="67">
        <v>2791625</v>
      </c>
      <c r="AA32" s="67">
        <v>1681415</v>
      </c>
      <c r="AB32" s="67">
        <v>580532</v>
      </c>
      <c r="AC32" s="67" t="s">
        <v>37</v>
      </c>
      <c r="AD32" s="67" t="s">
        <v>37</v>
      </c>
      <c r="AE32" s="69">
        <v>1036206</v>
      </c>
    </row>
    <row r="33" spans="2:31" ht="20.100000000000001" customHeight="1" x14ac:dyDescent="0.15">
      <c r="B33" s="72">
        <v>24</v>
      </c>
      <c r="C33" s="71" t="s">
        <v>86</v>
      </c>
      <c r="D33" s="66">
        <v>182</v>
      </c>
      <c r="E33" s="67">
        <v>5524</v>
      </c>
      <c r="F33" s="67">
        <v>4302</v>
      </c>
      <c r="G33" s="67">
        <v>1222</v>
      </c>
      <c r="H33" s="67">
        <v>13</v>
      </c>
      <c r="I33" s="67">
        <v>3</v>
      </c>
      <c r="J33" s="67">
        <v>198</v>
      </c>
      <c r="K33" s="67">
        <v>80</v>
      </c>
      <c r="L33" s="67">
        <v>3727</v>
      </c>
      <c r="M33" s="67">
        <v>760</v>
      </c>
      <c r="N33" s="67">
        <v>302</v>
      </c>
      <c r="O33" s="67">
        <v>347</v>
      </c>
      <c r="P33" s="68">
        <v>6</v>
      </c>
      <c r="Q33" s="68" t="s">
        <v>36</v>
      </c>
      <c r="R33" s="67">
        <v>4246</v>
      </c>
      <c r="S33" s="67">
        <v>1190</v>
      </c>
      <c r="T33" s="67">
        <v>18</v>
      </c>
      <c r="U33" s="67">
        <v>5</v>
      </c>
      <c r="V33" s="67">
        <v>80</v>
      </c>
      <c r="W33" s="67">
        <v>37</v>
      </c>
      <c r="X33" s="67">
        <v>2597351</v>
      </c>
      <c r="Y33" s="67">
        <v>6882874</v>
      </c>
      <c r="Z33" s="67">
        <v>12294375</v>
      </c>
      <c r="AA33" s="67">
        <v>9903701</v>
      </c>
      <c r="AB33" s="67">
        <v>1469122</v>
      </c>
      <c r="AC33" s="67">
        <v>11815</v>
      </c>
      <c r="AD33" s="67">
        <v>909737</v>
      </c>
      <c r="AE33" s="69">
        <v>4505729</v>
      </c>
    </row>
    <row r="34" spans="2:31" ht="20.100000000000001" customHeight="1" x14ac:dyDescent="0.15">
      <c r="B34" s="72">
        <v>25</v>
      </c>
      <c r="C34" s="71" t="s">
        <v>87</v>
      </c>
      <c r="D34" s="66">
        <v>42</v>
      </c>
      <c r="E34" s="67">
        <v>3921</v>
      </c>
      <c r="F34" s="67">
        <v>2560</v>
      </c>
      <c r="G34" s="67">
        <v>1361</v>
      </c>
      <c r="H34" s="67">
        <v>4</v>
      </c>
      <c r="I34" s="67">
        <v>5</v>
      </c>
      <c r="J34" s="67">
        <v>29</v>
      </c>
      <c r="K34" s="67">
        <v>18</v>
      </c>
      <c r="L34" s="67">
        <v>1947</v>
      </c>
      <c r="M34" s="67">
        <v>636</v>
      </c>
      <c r="N34" s="67">
        <v>554</v>
      </c>
      <c r="O34" s="67">
        <v>682</v>
      </c>
      <c r="P34" s="68">
        <v>3</v>
      </c>
      <c r="Q34" s="68">
        <v>3</v>
      </c>
      <c r="R34" s="67">
        <v>2537</v>
      </c>
      <c r="S34" s="67">
        <v>1344</v>
      </c>
      <c r="T34" s="67">
        <v>3</v>
      </c>
      <c r="U34" s="67">
        <v>1</v>
      </c>
      <c r="V34" s="67">
        <v>29</v>
      </c>
      <c r="W34" s="67">
        <v>21</v>
      </c>
      <c r="X34" s="67">
        <v>1640672</v>
      </c>
      <c r="Y34" s="67">
        <v>5375243</v>
      </c>
      <c r="Z34" s="67">
        <v>11844476</v>
      </c>
      <c r="AA34" s="67">
        <v>11691333</v>
      </c>
      <c r="AB34" s="67">
        <v>90446</v>
      </c>
      <c r="AC34" s="67" t="s">
        <v>36</v>
      </c>
      <c r="AD34" s="67">
        <v>62697</v>
      </c>
      <c r="AE34" s="69">
        <v>6354556</v>
      </c>
    </row>
    <row r="35" spans="2:31" ht="20.100000000000001" customHeight="1" x14ac:dyDescent="0.15">
      <c r="B35" s="72">
        <v>26</v>
      </c>
      <c r="C35" s="71" t="s">
        <v>88</v>
      </c>
      <c r="D35" s="66">
        <v>167</v>
      </c>
      <c r="E35" s="67">
        <v>7768</v>
      </c>
      <c r="F35" s="67">
        <v>5766</v>
      </c>
      <c r="G35" s="67">
        <v>2002</v>
      </c>
      <c r="H35" s="67">
        <v>2</v>
      </c>
      <c r="I35" s="67" t="s">
        <v>36</v>
      </c>
      <c r="J35" s="67">
        <v>221</v>
      </c>
      <c r="K35" s="67">
        <v>77</v>
      </c>
      <c r="L35" s="67">
        <v>4604</v>
      </c>
      <c r="M35" s="67">
        <v>1190</v>
      </c>
      <c r="N35" s="67">
        <v>463</v>
      </c>
      <c r="O35" s="67">
        <v>463</v>
      </c>
      <c r="P35" s="68">
        <v>3</v>
      </c>
      <c r="Q35" s="68">
        <v>1</v>
      </c>
      <c r="R35" s="67">
        <v>5293</v>
      </c>
      <c r="S35" s="67">
        <v>1731</v>
      </c>
      <c r="T35" s="67">
        <v>37</v>
      </c>
      <c r="U35" s="67">
        <v>6</v>
      </c>
      <c r="V35" s="67">
        <v>513</v>
      </c>
      <c r="W35" s="67">
        <v>278</v>
      </c>
      <c r="X35" s="67">
        <v>3557056</v>
      </c>
      <c r="Y35" s="67">
        <v>18097581</v>
      </c>
      <c r="Z35" s="67">
        <v>27438656</v>
      </c>
      <c r="AA35" s="67">
        <v>26163566</v>
      </c>
      <c r="AB35" s="67">
        <v>959593</v>
      </c>
      <c r="AC35" s="67">
        <v>1176</v>
      </c>
      <c r="AD35" s="67">
        <v>314321</v>
      </c>
      <c r="AE35" s="69">
        <v>8479164</v>
      </c>
    </row>
    <row r="36" spans="2:31" ht="20.100000000000001" customHeight="1" x14ac:dyDescent="0.15">
      <c r="B36" s="72">
        <v>27</v>
      </c>
      <c r="C36" s="71" t="s">
        <v>89</v>
      </c>
      <c r="D36" s="66">
        <v>43</v>
      </c>
      <c r="E36" s="67">
        <v>3356</v>
      </c>
      <c r="F36" s="67">
        <v>1955</v>
      </c>
      <c r="G36" s="67">
        <v>1401</v>
      </c>
      <c r="H36" s="67">
        <v>2</v>
      </c>
      <c r="I36" s="67" t="s">
        <v>36</v>
      </c>
      <c r="J36" s="67">
        <v>56</v>
      </c>
      <c r="K36" s="67">
        <v>20</v>
      </c>
      <c r="L36" s="67">
        <v>1500</v>
      </c>
      <c r="M36" s="67">
        <v>617</v>
      </c>
      <c r="N36" s="67">
        <v>245</v>
      </c>
      <c r="O36" s="67">
        <v>493</v>
      </c>
      <c r="P36" s="68">
        <v>1</v>
      </c>
      <c r="Q36" s="68" t="s">
        <v>36</v>
      </c>
      <c r="R36" s="67">
        <v>1804</v>
      </c>
      <c r="S36" s="67">
        <v>1130</v>
      </c>
      <c r="T36" s="67">
        <v>6</v>
      </c>
      <c r="U36" s="67" t="s">
        <v>36</v>
      </c>
      <c r="V36" s="67">
        <v>158</v>
      </c>
      <c r="W36" s="67">
        <v>271</v>
      </c>
      <c r="X36" s="67">
        <v>1334890</v>
      </c>
      <c r="Y36" s="67">
        <v>7942087</v>
      </c>
      <c r="Z36" s="67">
        <v>11678363</v>
      </c>
      <c r="AA36" s="67">
        <v>11365134</v>
      </c>
      <c r="AB36" s="67">
        <v>104577</v>
      </c>
      <c r="AC36" s="67" t="s">
        <v>36</v>
      </c>
      <c r="AD36" s="67">
        <v>208652</v>
      </c>
      <c r="AE36" s="69">
        <v>3512363</v>
      </c>
    </row>
    <row r="37" spans="2:31" ht="20.100000000000001" customHeight="1" x14ac:dyDescent="0.15">
      <c r="B37" s="72">
        <v>28</v>
      </c>
      <c r="C37" s="71" t="s">
        <v>90</v>
      </c>
      <c r="D37" s="66">
        <v>85</v>
      </c>
      <c r="E37" s="67">
        <v>8379</v>
      </c>
      <c r="F37" s="67">
        <v>5698</v>
      </c>
      <c r="G37" s="67">
        <v>2681</v>
      </c>
      <c r="H37" s="67">
        <v>2</v>
      </c>
      <c r="I37" s="67">
        <v>1</v>
      </c>
      <c r="J37" s="67">
        <v>78</v>
      </c>
      <c r="K37" s="67">
        <v>27</v>
      </c>
      <c r="L37" s="67">
        <v>5066</v>
      </c>
      <c r="M37" s="67">
        <v>1800</v>
      </c>
      <c r="N37" s="67">
        <v>271</v>
      </c>
      <c r="O37" s="67">
        <v>625</v>
      </c>
      <c r="P37" s="68">
        <v>3</v>
      </c>
      <c r="Q37" s="68">
        <v>2</v>
      </c>
      <c r="R37" s="67">
        <v>5420</v>
      </c>
      <c r="S37" s="67">
        <v>2455</v>
      </c>
      <c r="T37" s="67">
        <v>175</v>
      </c>
      <c r="U37" s="67">
        <v>48</v>
      </c>
      <c r="V37" s="67">
        <v>456</v>
      </c>
      <c r="W37" s="67">
        <v>276</v>
      </c>
      <c r="X37" s="67">
        <v>3535558</v>
      </c>
      <c r="Y37" s="67">
        <v>11524563</v>
      </c>
      <c r="Z37" s="67">
        <v>19602264</v>
      </c>
      <c r="AA37" s="67">
        <v>16619273</v>
      </c>
      <c r="AB37" s="67">
        <v>2865988</v>
      </c>
      <c r="AC37" s="67" t="s">
        <v>37</v>
      </c>
      <c r="AD37" s="67" t="s">
        <v>37</v>
      </c>
      <c r="AE37" s="69">
        <v>5913559</v>
      </c>
    </row>
    <row r="38" spans="2:31" ht="20.100000000000001" customHeight="1" x14ac:dyDescent="0.15">
      <c r="B38" s="72">
        <v>29</v>
      </c>
      <c r="C38" s="71" t="s">
        <v>91</v>
      </c>
      <c r="D38" s="66">
        <v>56</v>
      </c>
      <c r="E38" s="67">
        <v>3243</v>
      </c>
      <c r="F38" s="67">
        <v>1824</v>
      </c>
      <c r="G38" s="67">
        <v>1419</v>
      </c>
      <c r="H38" s="67">
        <v>4</v>
      </c>
      <c r="I38" s="67">
        <v>2</v>
      </c>
      <c r="J38" s="67">
        <v>44</v>
      </c>
      <c r="K38" s="67">
        <v>13</v>
      </c>
      <c r="L38" s="67">
        <v>1676</v>
      </c>
      <c r="M38" s="67">
        <v>988</v>
      </c>
      <c r="N38" s="67">
        <v>95</v>
      </c>
      <c r="O38" s="67">
        <v>384</v>
      </c>
      <c r="P38" s="68">
        <v>4</v>
      </c>
      <c r="Q38" s="68">
        <v>3</v>
      </c>
      <c r="R38" s="67">
        <v>1823</v>
      </c>
      <c r="S38" s="67">
        <v>1390</v>
      </c>
      <c r="T38" s="67">
        <v>72</v>
      </c>
      <c r="U38" s="67">
        <v>36</v>
      </c>
      <c r="V38" s="67">
        <v>77</v>
      </c>
      <c r="W38" s="67">
        <v>68</v>
      </c>
      <c r="X38" s="67">
        <v>1178907</v>
      </c>
      <c r="Y38" s="67">
        <v>3272057</v>
      </c>
      <c r="Z38" s="67">
        <v>6118378</v>
      </c>
      <c r="AA38" s="67">
        <v>5832341</v>
      </c>
      <c r="AB38" s="67">
        <v>197116</v>
      </c>
      <c r="AC38" s="67" t="s">
        <v>37</v>
      </c>
      <c r="AD38" s="67" t="s">
        <v>37</v>
      </c>
      <c r="AE38" s="69">
        <v>2483785</v>
      </c>
    </row>
    <row r="39" spans="2:31" ht="20.100000000000001" customHeight="1" x14ac:dyDescent="0.15">
      <c r="B39" s="72">
        <v>30</v>
      </c>
      <c r="C39" s="71" t="s">
        <v>92</v>
      </c>
      <c r="D39" s="66">
        <v>26</v>
      </c>
      <c r="E39" s="67">
        <v>1673</v>
      </c>
      <c r="F39" s="67">
        <v>1049</v>
      </c>
      <c r="G39" s="67">
        <v>624</v>
      </c>
      <c r="H39" s="67" t="s">
        <v>36</v>
      </c>
      <c r="I39" s="67" t="s">
        <v>36</v>
      </c>
      <c r="J39" s="67">
        <v>27</v>
      </c>
      <c r="K39" s="67">
        <v>5</v>
      </c>
      <c r="L39" s="67">
        <v>893</v>
      </c>
      <c r="M39" s="67">
        <v>306</v>
      </c>
      <c r="N39" s="67">
        <v>94</v>
      </c>
      <c r="O39" s="67">
        <v>239</v>
      </c>
      <c r="P39" s="68">
        <v>1</v>
      </c>
      <c r="Q39" s="68" t="s">
        <v>36</v>
      </c>
      <c r="R39" s="67">
        <v>1015</v>
      </c>
      <c r="S39" s="67">
        <v>550</v>
      </c>
      <c r="T39" s="67">
        <v>9</v>
      </c>
      <c r="U39" s="67">
        <v>2</v>
      </c>
      <c r="V39" s="67">
        <v>44</v>
      </c>
      <c r="W39" s="67">
        <v>76</v>
      </c>
      <c r="X39" s="67">
        <v>601682</v>
      </c>
      <c r="Y39" s="67">
        <v>1629444</v>
      </c>
      <c r="Z39" s="67">
        <v>2926174</v>
      </c>
      <c r="AA39" s="67">
        <v>2408161</v>
      </c>
      <c r="AB39" s="67">
        <v>453428</v>
      </c>
      <c r="AC39" s="67" t="s">
        <v>37</v>
      </c>
      <c r="AD39" s="67" t="s">
        <v>37</v>
      </c>
      <c r="AE39" s="69">
        <v>1707848</v>
      </c>
    </row>
    <row r="40" spans="2:31" ht="20.100000000000001" customHeight="1" x14ac:dyDescent="0.15">
      <c r="B40" s="72">
        <v>31</v>
      </c>
      <c r="C40" s="71" t="s">
        <v>93</v>
      </c>
      <c r="D40" s="66">
        <v>57</v>
      </c>
      <c r="E40" s="67">
        <v>8166</v>
      </c>
      <c r="F40" s="67">
        <v>7216</v>
      </c>
      <c r="G40" s="67">
        <v>950</v>
      </c>
      <c r="H40" s="67" t="s">
        <v>36</v>
      </c>
      <c r="I40" s="67" t="s">
        <v>36</v>
      </c>
      <c r="J40" s="67">
        <v>61</v>
      </c>
      <c r="K40" s="67">
        <v>9</v>
      </c>
      <c r="L40" s="67">
        <v>5609</v>
      </c>
      <c r="M40" s="67">
        <v>572</v>
      </c>
      <c r="N40" s="67">
        <v>537</v>
      </c>
      <c r="O40" s="67">
        <v>264</v>
      </c>
      <c r="P40" s="68">
        <v>1</v>
      </c>
      <c r="Q40" s="68" t="s">
        <v>36</v>
      </c>
      <c r="R40" s="67">
        <v>6208</v>
      </c>
      <c r="S40" s="67">
        <v>845</v>
      </c>
      <c r="T40" s="67">
        <v>23</v>
      </c>
      <c r="U40" s="67" t="s">
        <v>36</v>
      </c>
      <c r="V40" s="67">
        <v>1032</v>
      </c>
      <c r="W40" s="67">
        <v>105</v>
      </c>
      <c r="X40" s="67">
        <v>4116607</v>
      </c>
      <c r="Y40" s="67">
        <v>54993380</v>
      </c>
      <c r="Z40" s="67">
        <v>65104174</v>
      </c>
      <c r="AA40" s="67">
        <v>62287245</v>
      </c>
      <c r="AB40" s="67" t="s">
        <v>37</v>
      </c>
      <c r="AC40" s="67" t="s">
        <v>37</v>
      </c>
      <c r="AD40" s="67">
        <v>551016</v>
      </c>
      <c r="AE40" s="69">
        <v>8403798</v>
      </c>
    </row>
    <row r="41" spans="2:31" ht="20.100000000000001" customHeight="1" x14ac:dyDescent="0.15">
      <c r="B41" s="74">
        <v>32</v>
      </c>
      <c r="C41" s="75" t="s">
        <v>94</v>
      </c>
      <c r="D41" s="76">
        <v>69</v>
      </c>
      <c r="E41" s="77">
        <v>2312</v>
      </c>
      <c r="F41" s="77">
        <v>1415</v>
      </c>
      <c r="G41" s="77">
        <v>897</v>
      </c>
      <c r="H41" s="77">
        <v>2</v>
      </c>
      <c r="I41" s="77">
        <v>1</v>
      </c>
      <c r="J41" s="77">
        <v>68</v>
      </c>
      <c r="K41" s="77">
        <v>29</v>
      </c>
      <c r="L41" s="77">
        <v>1160</v>
      </c>
      <c r="M41" s="77">
        <v>478</v>
      </c>
      <c r="N41" s="77">
        <v>187</v>
      </c>
      <c r="O41" s="77">
        <v>354</v>
      </c>
      <c r="P41" s="78">
        <v>2</v>
      </c>
      <c r="Q41" s="78">
        <v>6</v>
      </c>
      <c r="R41" s="77">
        <v>1419</v>
      </c>
      <c r="S41" s="77">
        <v>868</v>
      </c>
      <c r="T41" s="77">
        <v>22</v>
      </c>
      <c r="U41" s="77" t="s">
        <v>36</v>
      </c>
      <c r="V41" s="77">
        <v>20</v>
      </c>
      <c r="W41" s="77">
        <v>35</v>
      </c>
      <c r="X41" s="77">
        <v>930050</v>
      </c>
      <c r="Y41" s="77">
        <v>2664660</v>
      </c>
      <c r="Z41" s="77">
        <v>4487210</v>
      </c>
      <c r="AA41" s="77">
        <v>4156446</v>
      </c>
      <c r="AB41" s="77">
        <v>205671</v>
      </c>
      <c r="AC41" s="77" t="s">
        <v>36</v>
      </c>
      <c r="AD41" s="77">
        <v>125093</v>
      </c>
      <c r="AE41" s="79">
        <v>1632601</v>
      </c>
    </row>
  </sheetData>
  <mergeCells count="23">
    <mergeCell ref="B16:C16"/>
    <mergeCell ref="AB10:AB13"/>
    <mergeCell ref="AC10:AC13"/>
    <mergeCell ref="AD10:AD13"/>
    <mergeCell ref="L11:M12"/>
    <mergeCell ref="N11:O12"/>
    <mergeCell ref="T11:U12"/>
    <mergeCell ref="B9:C14"/>
    <mergeCell ref="D9:D14"/>
    <mergeCell ref="E9:G12"/>
    <mergeCell ref="Z9:AD9"/>
    <mergeCell ref="AE9:AE13"/>
    <mergeCell ref="H10:I12"/>
    <mergeCell ref="J10:K12"/>
    <mergeCell ref="L10:O10"/>
    <mergeCell ref="P10:Q12"/>
    <mergeCell ref="R10:S12"/>
    <mergeCell ref="V10:W12"/>
    <mergeCell ref="Z10:Z13"/>
    <mergeCell ref="AA10:AA13"/>
    <mergeCell ref="H9:W9"/>
    <mergeCell ref="X9:X13"/>
    <mergeCell ref="Y9:Y13"/>
  </mergeCells>
  <phoneticPr fontId="12"/>
  <pageMargins left="0.70866141732283472" right="0.31496062992125984" top="0.55118110236220474" bottom="0.55118110236220474" header="0.31496062992125984" footer="0.31496062992125984"/>
  <pageSetup paperSize="9" scale="5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2"/>
  <sheetViews>
    <sheetView workbookViewId="0">
      <selection sqref="A1:A6"/>
    </sheetView>
  </sheetViews>
  <sheetFormatPr defaultRowHeight="11.25" x14ac:dyDescent="0.15"/>
  <sheetData>
    <row r="1" spans="1:32" ht="13.5" x14ac:dyDescent="0.15">
      <c r="A1" s="259" t="s">
        <v>168</v>
      </c>
      <c r="C1" s="249" t="s">
        <v>43</v>
      </c>
      <c r="D1" s="249"/>
      <c r="E1" s="250" t="s">
        <v>44</v>
      </c>
      <c r="F1" s="233" t="s">
        <v>45</v>
      </c>
      <c r="G1" s="251"/>
      <c r="H1" s="251"/>
      <c r="I1" s="174" t="s">
        <v>46</v>
      </c>
      <c r="J1" s="174"/>
      <c r="K1" s="174"/>
      <c r="L1" s="174"/>
      <c r="M1" s="174"/>
      <c r="N1" s="174"/>
      <c r="O1" s="174"/>
      <c r="P1" s="174"/>
      <c r="Q1" s="174"/>
      <c r="R1" s="174"/>
      <c r="S1" s="174"/>
      <c r="T1" s="174"/>
      <c r="U1" s="174"/>
      <c r="V1" s="174"/>
      <c r="W1" s="174"/>
      <c r="X1" s="175"/>
      <c r="Y1" s="167" t="s">
        <v>47</v>
      </c>
      <c r="Z1" s="167" t="s">
        <v>48</v>
      </c>
      <c r="AA1" s="173" t="s">
        <v>49</v>
      </c>
      <c r="AB1" s="254"/>
      <c r="AC1" s="254"/>
      <c r="AD1" s="254"/>
      <c r="AE1" s="255"/>
      <c r="AF1" s="167" t="s">
        <v>50</v>
      </c>
    </row>
    <row r="2" spans="1:32" ht="12" x14ac:dyDescent="0.15">
      <c r="A2" s="259"/>
      <c r="C2" s="249"/>
      <c r="D2" s="249"/>
      <c r="E2" s="249"/>
      <c r="F2" s="240"/>
      <c r="G2" s="252"/>
      <c r="H2" s="241"/>
      <c r="I2" s="233" t="s">
        <v>51</v>
      </c>
      <c r="J2" s="234"/>
      <c r="K2" s="233" t="s">
        <v>52</v>
      </c>
      <c r="L2" s="239"/>
      <c r="M2" s="173" t="s">
        <v>53</v>
      </c>
      <c r="N2" s="174"/>
      <c r="O2" s="174"/>
      <c r="P2" s="175"/>
      <c r="Q2" s="233" t="s">
        <v>54</v>
      </c>
      <c r="R2" s="234"/>
      <c r="S2" s="233" t="s">
        <v>55</v>
      </c>
      <c r="T2" s="244"/>
      <c r="U2" s="50"/>
      <c r="V2" s="50"/>
      <c r="W2" s="233" t="s">
        <v>56</v>
      </c>
      <c r="X2" s="234"/>
      <c r="Y2" s="166"/>
      <c r="Z2" s="166"/>
      <c r="AA2" s="167" t="s">
        <v>57</v>
      </c>
      <c r="AB2" s="167" t="s">
        <v>58</v>
      </c>
      <c r="AC2" s="167" t="s">
        <v>59</v>
      </c>
      <c r="AD2" s="152" t="s">
        <v>60</v>
      </c>
      <c r="AE2" s="152" t="s">
        <v>61</v>
      </c>
      <c r="AF2" s="165"/>
    </row>
    <row r="3" spans="1:32" x14ac:dyDescent="0.15">
      <c r="A3" s="259"/>
      <c r="C3" s="249"/>
      <c r="D3" s="249"/>
      <c r="E3" s="249"/>
      <c r="F3" s="240"/>
      <c r="G3" s="252"/>
      <c r="H3" s="241"/>
      <c r="I3" s="235"/>
      <c r="J3" s="236"/>
      <c r="K3" s="240"/>
      <c r="L3" s="241"/>
      <c r="M3" s="233" t="s">
        <v>62</v>
      </c>
      <c r="N3" s="234"/>
      <c r="O3" s="233" t="s">
        <v>63</v>
      </c>
      <c r="P3" s="234"/>
      <c r="Q3" s="235"/>
      <c r="R3" s="236"/>
      <c r="S3" s="235"/>
      <c r="T3" s="245"/>
      <c r="U3" s="233" t="s">
        <v>64</v>
      </c>
      <c r="V3" s="239"/>
      <c r="W3" s="235"/>
      <c r="X3" s="236"/>
      <c r="Y3" s="166"/>
      <c r="Z3" s="166"/>
      <c r="AA3" s="165"/>
      <c r="AB3" s="165"/>
      <c r="AC3" s="165"/>
      <c r="AD3" s="153"/>
      <c r="AE3" s="153"/>
      <c r="AF3" s="165"/>
    </row>
    <row r="4" spans="1:32" x14ac:dyDescent="0.15">
      <c r="A4" s="259"/>
      <c r="C4" s="249"/>
      <c r="D4" s="249"/>
      <c r="E4" s="249"/>
      <c r="F4" s="242"/>
      <c r="G4" s="253"/>
      <c r="H4" s="243"/>
      <c r="I4" s="237"/>
      <c r="J4" s="238"/>
      <c r="K4" s="242"/>
      <c r="L4" s="243"/>
      <c r="M4" s="237"/>
      <c r="N4" s="238"/>
      <c r="O4" s="237"/>
      <c r="P4" s="238"/>
      <c r="Q4" s="237"/>
      <c r="R4" s="238"/>
      <c r="S4" s="237"/>
      <c r="T4" s="246"/>
      <c r="U4" s="242"/>
      <c r="V4" s="243"/>
      <c r="W4" s="237"/>
      <c r="X4" s="238"/>
      <c r="Y4" s="166"/>
      <c r="Z4" s="166"/>
      <c r="AA4" s="165"/>
      <c r="AB4" s="165"/>
      <c r="AC4" s="165"/>
      <c r="AD4" s="153"/>
      <c r="AE4" s="153"/>
      <c r="AF4" s="165"/>
    </row>
    <row r="5" spans="1:32" ht="12" x14ac:dyDescent="0.15">
      <c r="A5" s="259"/>
      <c r="C5" s="249"/>
      <c r="D5" s="249"/>
      <c r="E5" s="249"/>
      <c r="F5" s="89" t="s">
        <v>57</v>
      </c>
      <c r="G5" s="89" t="s">
        <v>65</v>
      </c>
      <c r="H5" s="89" t="s">
        <v>66</v>
      </c>
      <c r="I5" s="89" t="s">
        <v>65</v>
      </c>
      <c r="J5" s="89" t="s">
        <v>66</v>
      </c>
      <c r="K5" s="89" t="s">
        <v>65</v>
      </c>
      <c r="L5" s="89" t="s">
        <v>66</v>
      </c>
      <c r="M5" s="89" t="s">
        <v>65</v>
      </c>
      <c r="N5" s="89" t="s">
        <v>66</v>
      </c>
      <c r="O5" s="89" t="s">
        <v>65</v>
      </c>
      <c r="P5" s="89" t="s">
        <v>66</v>
      </c>
      <c r="Q5" s="89" t="s">
        <v>65</v>
      </c>
      <c r="R5" s="89" t="s">
        <v>66</v>
      </c>
      <c r="S5" s="89" t="s">
        <v>65</v>
      </c>
      <c r="T5" s="89" t="s">
        <v>66</v>
      </c>
      <c r="U5" s="89" t="s">
        <v>65</v>
      </c>
      <c r="V5" s="89" t="s">
        <v>66</v>
      </c>
      <c r="W5" s="89" t="s">
        <v>65</v>
      </c>
      <c r="X5" s="89" t="s">
        <v>66</v>
      </c>
      <c r="Y5" s="166"/>
      <c r="Z5" s="166"/>
      <c r="AA5" s="165"/>
      <c r="AB5" s="165"/>
      <c r="AC5" s="165"/>
      <c r="AD5" s="153"/>
      <c r="AE5" s="153"/>
      <c r="AF5" s="165"/>
    </row>
    <row r="6" spans="1:32" ht="12" x14ac:dyDescent="0.15">
      <c r="A6" s="259"/>
      <c r="C6" s="249"/>
      <c r="D6" s="249"/>
      <c r="E6" s="249"/>
      <c r="F6" s="52" t="s">
        <v>67</v>
      </c>
      <c r="G6" s="52" t="s">
        <v>67</v>
      </c>
      <c r="H6" s="52" t="s">
        <v>67</v>
      </c>
      <c r="I6" s="52" t="s">
        <v>67</v>
      </c>
      <c r="J6" s="52" t="s">
        <v>67</v>
      </c>
      <c r="K6" s="52" t="s">
        <v>67</v>
      </c>
      <c r="L6" s="52" t="s">
        <v>67</v>
      </c>
      <c r="M6" s="52" t="s">
        <v>67</v>
      </c>
      <c r="N6" s="52" t="s">
        <v>67</v>
      </c>
      <c r="O6" s="52" t="s">
        <v>67</v>
      </c>
      <c r="P6" s="52" t="s">
        <v>67</v>
      </c>
      <c r="Q6" s="52" t="s">
        <v>67</v>
      </c>
      <c r="R6" s="52" t="s">
        <v>67</v>
      </c>
      <c r="S6" s="52" t="s">
        <v>67</v>
      </c>
      <c r="T6" s="52" t="s">
        <v>67</v>
      </c>
      <c r="U6" s="53" t="s">
        <v>67</v>
      </c>
      <c r="V6" s="53" t="s">
        <v>67</v>
      </c>
      <c r="W6" s="52" t="s">
        <v>67</v>
      </c>
      <c r="X6" s="52" t="s">
        <v>67</v>
      </c>
      <c r="Y6" s="52" t="s">
        <v>68</v>
      </c>
      <c r="Z6" s="52" t="s">
        <v>68</v>
      </c>
      <c r="AA6" s="52" t="s">
        <v>68</v>
      </c>
      <c r="AB6" s="52" t="s">
        <v>68</v>
      </c>
      <c r="AC6" s="52" t="s">
        <v>68</v>
      </c>
      <c r="AD6" s="54" t="s">
        <v>68</v>
      </c>
      <c r="AE6" s="54" t="s">
        <v>68</v>
      </c>
      <c r="AF6" s="52" t="s">
        <v>68</v>
      </c>
    </row>
    <row r="7" spans="1:32" ht="12" thickBot="1" x14ac:dyDescent="0.2"/>
    <row r="8" spans="1:32" ht="12" customHeight="1" x14ac:dyDescent="0.15">
      <c r="A8" s="259" t="s">
        <v>169</v>
      </c>
      <c r="C8" s="201" t="s">
        <v>43</v>
      </c>
      <c r="D8" s="202"/>
      <c r="E8" s="207" t="s">
        <v>44</v>
      </c>
      <c r="F8" s="208" t="s">
        <v>147</v>
      </c>
      <c r="G8" s="209"/>
      <c r="H8" s="210"/>
      <c r="K8" s="215" t="s">
        <v>148</v>
      </c>
      <c r="L8" s="216"/>
      <c r="M8" s="216"/>
      <c r="N8" s="216"/>
      <c r="O8" s="216"/>
      <c r="P8" s="216"/>
      <c r="Q8" s="216"/>
      <c r="R8" s="217"/>
      <c r="S8" s="218" t="s">
        <v>149</v>
      </c>
      <c r="T8" s="219"/>
      <c r="U8" s="218" t="s">
        <v>150</v>
      </c>
      <c r="V8" s="219"/>
      <c r="Y8" s="178" t="s">
        <v>151</v>
      </c>
      <c r="Z8" s="180" t="s">
        <v>152</v>
      </c>
      <c r="AA8" s="182" t="s">
        <v>153</v>
      </c>
      <c r="AB8" s="183"/>
      <c r="AC8" s="183"/>
      <c r="AD8" s="183"/>
      <c r="AE8" s="184"/>
      <c r="AF8" s="185" t="s">
        <v>50</v>
      </c>
    </row>
    <row r="9" spans="1:32" ht="12" x14ac:dyDescent="0.15">
      <c r="A9" s="259"/>
      <c r="C9" s="203"/>
      <c r="D9" s="204"/>
      <c r="E9" s="204"/>
      <c r="F9" s="211"/>
      <c r="G9" s="212"/>
      <c r="H9" s="213"/>
      <c r="K9" s="187" t="s">
        <v>154</v>
      </c>
      <c r="L9" s="188"/>
      <c r="M9" s="191" t="s">
        <v>155</v>
      </c>
      <c r="N9" s="192"/>
      <c r="O9" s="192"/>
      <c r="P9" s="193"/>
      <c r="Q9" s="194" t="s">
        <v>156</v>
      </c>
      <c r="R9" s="195"/>
      <c r="S9" s="220"/>
      <c r="T9" s="221"/>
      <c r="U9" s="220"/>
      <c r="V9" s="221"/>
      <c r="W9" s="194" t="s">
        <v>156</v>
      </c>
      <c r="X9" s="195"/>
      <c r="Y9" s="179"/>
      <c r="Z9" s="181"/>
      <c r="AA9" s="198" t="s">
        <v>157</v>
      </c>
      <c r="AB9" s="198" t="s">
        <v>158</v>
      </c>
      <c r="AC9" s="198" t="s">
        <v>159</v>
      </c>
      <c r="AD9" s="224" t="s">
        <v>160</v>
      </c>
      <c r="AE9" s="226" t="s">
        <v>161</v>
      </c>
      <c r="AF9" s="186"/>
    </row>
    <row r="10" spans="1:32" ht="26.25" customHeight="1" x14ac:dyDescent="0.15">
      <c r="A10" s="259"/>
      <c r="C10" s="203"/>
      <c r="D10" s="204"/>
      <c r="E10" s="204"/>
      <c r="F10" s="189"/>
      <c r="G10" s="214"/>
      <c r="H10" s="190"/>
      <c r="K10" s="189"/>
      <c r="L10" s="190"/>
      <c r="M10" s="227" t="s">
        <v>162</v>
      </c>
      <c r="N10" s="228"/>
      <c r="O10" s="229" t="s">
        <v>163</v>
      </c>
      <c r="P10" s="230"/>
      <c r="Q10" s="196"/>
      <c r="R10" s="197"/>
      <c r="S10" s="222"/>
      <c r="T10" s="223"/>
      <c r="U10" s="222"/>
      <c r="V10" s="223"/>
      <c r="W10" s="196"/>
      <c r="X10" s="197"/>
      <c r="Y10" s="179"/>
      <c r="Z10" s="181"/>
      <c r="AA10" s="199"/>
      <c r="AB10" s="200"/>
      <c r="AC10" s="200"/>
      <c r="AD10" s="225"/>
      <c r="AE10" s="225"/>
      <c r="AF10" s="186"/>
    </row>
    <row r="11" spans="1:32" ht="12" x14ac:dyDescent="0.15">
      <c r="A11" s="259"/>
      <c r="C11" s="203"/>
      <c r="D11" s="204"/>
      <c r="E11" s="204"/>
      <c r="F11" s="96" t="s">
        <v>13</v>
      </c>
      <c r="G11" s="96" t="s">
        <v>164</v>
      </c>
      <c r="H11" s="96" t="s">
        <v>165</v>
      </c>
      <c r="K11" s="97" t="s">
        <v>164</v>
      </c>
      <c r="L11" s="97" t="s">
        <v>165</v>
      </c>
      <c r="M11" s="97" t="s">
        <v>164</v>
      </c>
      <c r="N11" s="97" t="s">
        <v>165</v>
      </c>
      <c r="O11" s="97" t="s">
        <v>164</v>
      </c>
      <c r="P11" s="97" t="s">
        <v>165</v>
      </c>
      <c r="Q11" s="97" t="s">
        <v>164</v>
      </c>
      <c r="R11" s="97" t="s">
        <v>165</v>
      </c>
      <c r="S11" s="97" t="s">
        <v>164</v>
      </c>
      <c r="T11" s="97" t="s">
        <v>165</v>
      </c>
      <c r="U11" s="97" t="s">
        <v>164</v>
      </c>
      <c r="V11" s="97" t="s">
        <v>165</v>
      </c>
      <c r="W11" s="97" t="s">
        <v>164</v>
      </c>
      <c r="X11" s="97" t="s">
        <v>165</v>
      </c>
      <c r="Y11" s="179"/>
      <c r="Z11" s="181"/>
      <c r="AA11" s="199"/>
      <c r="AB11" s="200"/>
      <c r="AC11" s="200"/>
      <c r="AD11" s="225"/>
      <c r="AE11" s="225"/>
      <c r="AF11" s="186"/>
    </row>
    <row r="12" spans="1:32" ht="24.75" thickBot="1" x14ac:dyDescent="0.2">
      <c r="A12" s="259"/>
      <c r="C12" s="205"/>
      <c r="D12" s="206"/>
      <c r="E12" s="206"/>
      <c r="F12" s="98" t="s">
        <v>114</v>
      </c>
      <c r="G12" s="98" t="s">
        <v>166</v>
      </c>
      <c r="H12" s="98" t="s">
        <v>166</v>
      </c>
      <c r="K12" s="99" t="s">
        <v>114</v>
      </c>
      <c r="L12" s="99" t="s">
        <v>114</v>
      </c>
      <c r="M12" s="99" t="s">
        <v>114</v>
      </c>
      <c r="N12" s="99" t="s">
        <v>114</v>
      </c>
      <c r="O12" s="99" t="s">
        <v>114</v>
      </c>
      <c r="P12" s="99" t="s">
        <v>114</v>
      </c>
      <c r="Q12" s="99" t="s">
        <v>114</v>
      </c>
      <c r="R12" s="99" t="s">
        <v>114</v>
      </c>
      <c r="S12" s="99" t="s">
        <v>114</v>
      </c>
      <c r="T12" s="99" t="s">
        <v>114</v>
      </c>
      <c r="U12" s="99" t="s">
        <v>114</v>
      </c>
      <c r="V12" s="99" t="s">
        <v>114</v>
      </c>
      <c r="W12" s="99" t="s">
        <v>114</v>
      </c>
      <c r="X12" s="99" t="s">
        <v>114</v>
      </c>
      <c r="Y12" s="100" t="s">
        <v>115</v>
      </c>
      <c r="Z12" s="101" t="s">
        <v>167</v>
      </c>
      <c r="AA12" s="102" t="s">
        <v>115</v>
      </c>
      <c r="AB12" s="102" t="s">
        <v>115</v>
      </c>
      <c r="AC12" s="102" t="s">
        <v>115</v>
      </c>
      <c r="AD12" s="102" t="s">
        <v>115</v>
      </c>
      <c r="AE12" s="102" t="s">
        <v>115</v>
      </c>
      <c r="AF12" s="103" t="s">
        <v>115</v>
      </c>
    </row>
    <row r="13" spans="1:32" x14ac:dyDescent="0.15">
      <c r="A13" s="259"/>
    </row>
    <row r="16" spans="1:32" ht="12" thickBot="1" x14ac:dyDescent="0.2"/>
    <row r="17" spans="1:32" ht="11.25" customHeight="1" x14ac:dyDescent="0.15">
      <c r="A17" s="259" t="s">
        <v>170</v>
      </c>
      <c r="E17" s="151" t="s">
        <v>20</v>
      </c>
      <c r="I17" s="256" t="s">
        <v>140</v>
      </c>
      <c r="J17" s="257"/>
      <c r="K17" s="257"/>
      <c r="L17" s="257"/>
      <c r="M17" s="257"/>
      <c r="N17" s="257"/>
      <c r="O17" s="257"/>
      <c r="P17" s="257"/>
      <c r="Q17" s="257"/>
      <c r="R17" s="257"/>
      <c r="S17" s="257"/>
      <c r="T17" s="257"/>
      <c r="Y17" s="167" t="s">
        <v>47</v>
      </c>
      <c r="Z17" s="250" t="s">
        <v>48</v>
      </c>
      <c r="AA17" s="148" t="s">
        <v>139</v>
      </c>
      <c r="AB17" s="163"/>
      <c r="AC17" s="163"/>
      <c r="AD17" s="163"/>
      <c r="AE17" s="164"/>
      <c r="AF17" s="154" t="s">
        <v>138</v>
      </c>
    </row>
    <row r="18" spans="1:32" ht="12" customHeight="1" x14ac:dyDescent="0.15">
      <c r="A18" s="259"/>
      <c r="E18" s="144"/>
      <c r="G18" s="106"/>
      <c r="H18" s="107"/>
      <c r="I18" s="160" t="s">
        <v>134</v>
      </c>
      <c r="J18" s="161"/>
      <c r="M18" s="173" t="s">
        <v>53</v>
      </c>
      <c r="N18" s="174"/>
      <c r="O18" s="174"/>
      <c r="P18" s="175"/>
      <c r="Q18" s="160" t="s">
        <v>137</v>
      </c>
      <c r="R18" s="161"/>
      <c r="S18" s="168" t="s">
        <v>13</v>
      </c>
      <c r="T18" s="176"/>
      <c r="W18" s="160" t="s">
        <v>137</v>
      </c>
      <c r="X18" s="161"/>
      <c r="Y18" s="166"/>
      <c r="Z18" s="258"/>
      <c r="AA18" s="167" t="s">
        <v>57</v>
      </c>
      <c r="AB18" s="167" t="s">
        <v>58</v>
      </c>
      <c r="AC18" s="167" t="s">
        <v>59</v>
      </c>
      <c r="AD18" s="152" t="s">
        <v>60</v>
      </c>
      <c r="AE18" s="152" t="s">
        <v>61</v>
      </c>
      <c r="AF18" s="155"/>
    </row>
    <row r="19" spans="1:32" ht="11.25" customHeight="1" x14ac:dyDescent="0.15">
      <c r="A19" s="259"/>
      <c r="E19" s="144"/>
      <c r="G19" s="106"/>
      <c r="H19" s="107"/>
      <c r="I19" s="155"/>
      <c r="J19" s="162"/>
      <c r="M19" s="168" t="s">
        <v>135</v>
      </c>
      <c r="N19" s="169"/>
      <c r="O19" s="156" t="s">
        <v>136</v>
      </c>
      <c r="P19" s="157"/>
      <c r="Q19" s="155"/>
      <c r="R19" s="162"/>
      <c r="S19" s="170"/>
      <c r="T19" s="143"/>
      <c r="W19" s="155"/>
      <c r="X19" s="162"/>
      <c r="Y19" s="166"/>
      <c r="Z19" s="258"/>
      <c r="AA19" s="165"/>
      <c r="AB19" s="165"/>
      <c r="AC19" s="165"/>
      <c r="AD19" s="153"/>
      <c r="AE19" s="153"/>
      <c r="AF19" s="155"/>
    </row>
    <row r="20" spans="1:32" ht="11.25" customHeight="1" x14ac:dyDescent="0.15">
      <c r="A20" s="259"/>
      <c r="E20" s="144"/>
      <c r="G20" s="106"/>
      <c r="H20" s="107"/>
      <c r="I20" s="155"/>
      <c r="J20" s="162"/>
      <c r="M20" s="170"/>
      <c r="N20" s="144"/>
      <c r="O20" s="158"/>
      <c r="P20" s="159"/>
      <c r="Q20" s="171"/>
      <c r="R20" s="172"/>
      <c r="S20" s="170"/>
      <c r="T20" s="143"/>
      <c r="W20" s="171"/>
      <c r="X20" s="172"/>
      <c r="Y20" s="166"/>
      <c r="Z20" s="258"/>
      <c r="AA20" s="165"/>
      <c r="AB20" s="165"/>
      <c r="AC20" s="165"/>
      <c r="AD20" s="153"/>
      <c r="AE20" s="153"/>
      <c r="AF20" s="155"/>
    </row>
    <row r="21" spans="1:32" ht="11.25" customHeight="1" x14ac:dyDescent="0.15">
      <c r="A21" s="259"/>
      <c r="E21" s="144"/>
      <c r="G21" s="104"/>
      <c r="H21" s="93"/>
      <c r="I21" s="45" t="s">
        <v>34</v>
      </c>
      <c r="J21" s="45" t="s">
        <v>35</v>
      </c>
      <c r="M21" s="45" t="s">
        <v>34</v>
      </c>
      <c r="N21" s="45" t="s">
        <v>35</v>
      </c>
      <c r="O21" s="45" t="s">
        <v>34</v>
      </c>
      <c r="P21" s="45" t="s">
        <v>35</v>
      </c>
      <c r="Q21" s="45" t="s">
        <v>34</v>
      </c>
      <c r="R21" s="45" t="s">
        <v>35</v>
      </c>
      <c r="S21" s="45" t="s">
        <v>34</v>
      </c>
      <c r="T21" s="45" t="s">
        <v>35</v>
      </c>
      <c r="W21" s="45" t="s">
        <v>34</v>
      </c>
      <c r="X21" s="45" t="s">
        <v>35</v>
      </c>
      <c r="Y21" s="166"/>
      <c r="Z21" s="258"/>
      <c r="AA21" s="165"/>
      <c r="AB21" s="165"/>
      <c r="AC21" s="165"/>
      <c r="AD21" s="153"/>
      <c r="AE21" s="153"/>
      <c r="AF21" s="155"/>
    </row>
    <row r="22" spans="1:32" ht="12" x14ac:dyDescent="0.15">
      <c r="A22" s="259"/>
      <c r="E22" s="146"/>
      <c r="G22" s="105"/>
      <c r="H22" s="95"/>
      <c r="I22" s="82" t="s">
        <v>67</v>
      </c>
      <c r="J22" s="82" t="s">
        <v>67</v>
      </c>
      <c r="M22" s="82" t="s">
        <v>67</v>
      </c>
      <c r="N22" s="82" t="s">
        <v>67</v>
      </c>
      <c r="O22" s="82" t="s">
        <v>67</v>
      </c>
      <c r="P22" s="82" t="s">
        <v>67</v>
      </c>
      <c r="Q22" s="83" t="s">
        <v>67</v>
      </c>
      <c r="R22" s="83" t="s">
        <v>67</v>
      </c>
      <c r="S22" s="82" t="s">
        <v>67</v>
      </c>
      <c r="T22" s="82" t="s">
        <v>67</v>
      </c>
      <c r="W22" s="83" t="s">
        <v>67</v>
      </c>
      <c r="X22" s="83" t="s">
        <v>67</v>
      </c>
      <c r="Y22" s="94" t="s">
        <v>14</v>
      </c>
      <c r="Z22" s="47" t="s">
        <v>14</v>
      </c>
      <c r="AA22" s="47" t="s">
        <v>14</v>
      </c>
      <c r="AB22" s="47" t="s">
        <v>14</v>
      </c>
      <c r="AC22" s="47" t="s">
        <v>14</v>
      </c>
      <c r="AD22" s="47" t="s">
        <v>14</v>
      </c>
      <c r="AE22" s="47" t="s">
        <v>14</v>
      </c>
      <c r="AF22" s="47" t="s">
        <v>14</v>
      </c>
    </row>
  </sheetData>
  <mergeCells count="64">
    <mergeCell ref="A1:A6"/>
    <mergeCell ref="A8:A13"/>
    <mergeCell ref="A17:A22"/>
    <mergeCell ref="W18:X20"/>
    <mergeCell ref="AF17:AF21"/>
    <mergeCell ref="I18:J20"/>
    <mergeCell ref="M18:P18"/>
    <mergeCell ref="Q18:R20"/>
    <mergeCell ref="S18:T20"/>
    <mergeCell ref="AA18:AA21"/>
    <mergeCell ref="AB18:AB21"/>
    <mergeCell ref="AC18:AC21"/>
    <mergeCell ref="AD18:AD21"/>
    <mergeCell ref="AE18:AE21"/>
    <mergeCell ref="M19:N20"/>
    <mergeCell ref="O19:P20"/>
    <mergeCell ref="I17:T17"/>
    <mergeCell ref="E17:E22"/>
    <mergeCell ref="Y17:Y21"/>
    <mergeCell ref="Z17:Z21"/>
    <mergeCell ref="AA17:AE17"/>
    <mergeCell ref="C1:D6"/>
    <mergeCell ref="E1:E6"/>
    <mergeCell ref="F1:H4"/>
    <mergeCell ref="I1:X1"/>
    <mergeCell ref="Y1:Y5"/>
    <mergeCell ref="U3:V4"/>
    <mergeCell ref="AA1:AE1"/>
    <mergeCell ref="AF1:AF5"/>
    <mergeCell ref="I2:J4"/>
    <mergeCell ref="K2:L4"/>
    <mergeCell ref="M2:P2"/>
    <mergeCell ref="Q2:R4"/>
    <mergeCell ref="S2:T4"/>
    <mergeCell ref="W2:X4"/>
    <mergeCell ref="AA2:AA5"/>
    <mergeCell ref="AB2:AB5"/>
    <mergeCell ref="Z1:Z5"/>
    <mergeCell ref="AC2:AC5"/>
    <mergeCell ref="AD2:AD5"/>
    <mergeCell ref="AE2:AE5"/>
    <mergeCell ref="M3:N4"/>
    <mergeCell ref="O3:P4"/>
    <mergeCell ref="C8:D12"/>
    <mergeCell ref="E8:E12"/>
    <mergeCell ref="F8:H10"/>
    <mergeCell ref="K8:R8"/>
    <mergeCell ref="S8:T10"/>
    <mergeCell ref="AF8:AF11"/>
    <mergeCell ref="K9:L10"/>
    <mergeCell ref="M9:P9"/>
    <mergeCell ref="Q9:R10"/>
    <mergeCell ref="AA9:AA11"/>
    <mergeCell ref="AB9:AB11"/>
    <mergeCell ref="AC9:AC11"/>
    <mergeCell ref="U8:V10"/>
    <mergeCell ref="W9:X10"/>
    <mergeCell ref="AD9:AD11"/>
    <mergeCell ref="AE9:AE11"/>
    <mergeCell ref="M10:N10"/>
    <mergeCell ref="O10:P10"/>
    <mergeCell ref="Y8:Y11"/>
    <mergeCell ref="Z8:Z11"/>
    <mergeCell ref="AA8:AE8"/>
  </mergeCells>
  <phoneticPr fontId="12"/>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Q40"/>
  <sheetViews>
    <sheetView workbookViewId="0"/>
  </sheetViews>
  <sheetFormatPr defaultRowHeight="11.25" x14ac:dyDescent="0.15"/>
  <sheetData>
    <row r="2" spans="2:43" x14ac:dyDescent="0.15">
      <c r="B2" t="s">
        <v>116</v>
      </c>
      <c r="N2" t="s">
        <v>117</v>
      </c>
      <c r="S2" t="s">
        <v>118</v>
      </c>
      <c r="U2" t="s">
        <v>95</v>
      </c>
      <c r="AK2" t="s">
        <v>96</v>
      </c>
      <c r="AL2" t="s">
        <v>97</v>
      </c>
      <c r="AM2" t="s">
        <v>49</v>
      </c>
    </row>
    <row r="3" spans="2:43" x14ac:dyDescent="0.15">
      <c r="B3" t="s">
        <v>119</v>
      </c>
      <c r="D3" t="s">
        <v>120</v>
      </c>
      <c r="J3" t="s">
        <v>121</v>
      </c>
      <c r="L3" t="s">
        <v>122</v>
      </c>
      <c r="M3" t="s">
        <v>123</v>
      </c>
      <c r="N3" t="s">
        <v>124</v>
      </c>
      <c r="O3" t="s">
        <v>106</v>
      </c>
      <c r="P3" t="s">
        <v>108</v>
      </c>
      <c r="Q3" t="s">
        <v>125</v>
      </c>
      <c r="R3" t="s">
        <v>126</v>
      </c>
      <c r="U3" t="s">
        <v>98</v>
      </c>
      <c r="W3" t="s">
        <v>99</v>
      </c>
      <c r="Y3" t="s">
        <v>100</v>
      </c>
      <c r="AC3" t="s">
        <v>101</v>
      </c>
      <c r="AE3" t="s">
        <v>102</v>
      </c>
      <c r="AI3" t="s">
        <v>103</v>
      </c>
      <c r="AM3" t="s">
        <v>104</v>
      </c>
      <c r="AN3" t="s">
        <v>105</v>
      </c>
      <c r="AO3" t="s">
        <v>106</v>
      </c>
      <c r="AP3" t="s">
        <v>107</v>
      </c>
      <c r="AQ3" t="s">
        <v>108</v>
      </c>
    </row>
    <row r="4" spans="2:43" x14ac:dyDescent="0.15">
      <c r="D4" t="s">
        <v>127</v>
      </c>
      <c r="H4" t="s">
        <v>128</v>
      </c>
      <c r="L4" t="s">
        <v>21</v>
      </c>
      <c r="M4" t="s">
        <v>129</v>
      </c>
      <c r="Y4" t="s">
        <v>109</v>
      </c>
      <c r="AA4" t="s">
        <v>110</v>
      </c>
      <c r="AG4" t="s">
        <v>111</v>
      </c>
    </row>
    <row r="5" spans="2:43" x14ac:dyDescent="0.15">
      <c r="D5" t="s">
        <v>130</v>
      </c>
      <c r="F5" t="s">
        <v>131</v>
      </c>
    </row>
    <row r="6" spans="2:43" x14ac:dyDescent="0.15">
      <c r="B6" t="s">
        <v>112</v>
      </c>
      <c r="C6" t="s">
        <v>113</v>
      </c>
      <c r="D6" t="s">
        <v>112</v>
      </c>
      <c r="E6" t="s">
        <v>113</v>
      </c>
      <c r="F6" t="s">
        <v>112</v>
      </c>
      <c r="G6" t="s">
        <v>113</v>
      </c>
      <c r="H6" t="s">
        <v>112</v>
      </c>
      <c r="I6" t="s">
        <v>113</v>
      </c>
      <c r="J6" t="s">
        <v>112</v>
      </c>
      <c r="K6" t="s">
        <v>113</v>
      </c>
      <c r="L6" t="s">
        <v>115</v>
      </c>
      <c r="M6" t="s">
        <v>132</v>
      </c>
      <c r="S6" t="s">
        <v>115</v>
      </c>
      <c r="U6" t="s">
        <v>112</v>
      </c>
      <c r="V6" t="s">
        <v>113</v>
      </c>
      <c r="W6" t="s">
        <v>112</v>
      </c>
      <c r="X6" t="s">
        <v>113</v>
      </c>
      <c r="Y6" t="s">
        <v>112</v>
      </c>
      <c r="Z6" t="s">
        <v>113</v>
      </c>
      <c r="AA6" t="s">
        <v>112</v>
      </c>
      <c r="AB6" t="s">
        <v>113</v>
      </c>
      <c r="AC6" t="s">
        <v>112</v>
      </c>
      <c r="AD6" t="s">
        <v>113</v>
      </c>
      <c r="AE6" t="s">
        <v>112</v>
      </c>
      <c r="AF6" t="s">
        <v>113</v>
      </c>
      <c r="AG6" t="s">
        <v>112</v>
      </c>
      <c r="AH6" t="s">
        <v>113</v>
      </c>
      <c r="AI6" t="s">
        <v>112</v>
      </c>
      <c r="AJ6" t="s">
        <v>113</v>
      </c>
    </row>
    <row r="7" spans="2:43" x14ac:dyDescent="0.15">
      <c r="U7" t="s">
        <v>114</v>
      </c>
      <c r="V7" t="s">
        <v>114</v>
      </c>
      <c r="W7" t="s">
        <v>114</v>
      </c>
      <c r="X7" t="s">
        <v>114</v>
      </c>
      <c r="Y7" t="s">
        <v>114</v>
      </c>
      <c r="Z7" t="s">
        <v>114</v>
      </c>
      <c r="AA7" t="s">
        <v>114</v>
      </c>
      <c r="AB7" t="s">
        <v>114</v>
      </c>
      <c r="AC7" t="s">
        <v>114</v>
      </c>
      <c r="AD7" t="s">
        <v>114</v>
      </c>
      <c r="AE7" t="s">
        <v>114</v>
      </c>
      <c r="AF7" t="s">
        <v>114</v>
      </c>
      <c r="AG7" t="s">
        <v>114</v>
      </c>
      <c r="AH7" t="s">
        <v>114</v>
      </c>
      <c r="AI7" t="s">
        <v>114</v>
      </c>
      <c r="AJ7" t="s">
        <v>114</v>
      </c>
      <c r="AK7" t="s">
        <v>115</v>
      </c>
      <c r="AL7" t="s">
        <v>115</v>
      </c>
      <c r="AM7" t="s">
        <v>115</v>
      </c>
      <c r="AN7" t="s">
        <v>115</v>
      </c>
      <c r="AO7" t="s">
        <v>115</v>
      </c>
      <c r="AP7" t="s">
        <v>115</v>
      </c>
      <c r="AQ7" t="s">
        <v>115</v>
      </c>
    </row>
    <row r="18" spans="2:12" x14ac:dyDescent="0.15">
      <c r="B18" t="s">
        <v>95</v>
      </c>
      <c r="C18" s="80" t="s">
        <v>98</v>
      </c>
      <c r="D18" s="80"/>
      <c r="E18" s="80" t="s">
        <v>112</v>
      </c>
      <c r="F18" t="s">
        <v>114</v>
      </c>
      <c r="H18" t="s">
        <v>116</v>
      </c>
      <c r="I18" t="s">
        <v>119</v>
      </c>
      <c r="L18" t="s">
        <v>112</v>
      </c>
    </row>
    <row r="19" spans="2:12" x14ac:dyDescent="0.15">
      <c r="C19" s="80"/>
      <c r="D19" s="80"/>
      <c r="E19" s="80" t="s">
        <v>113</v>
      </c>
      <c r="F19" t="s">
        <v>114</v>
      </c>
      <c r="L19" t="s">
        <v>113</v>
      </c>
    </row>
    <row r="20" spans="2:12" x14ac:dyDescent="0.15">
      <c r="C20" t="s">
        <v>99</v>
      </c>
      <c r="E20" t="s">
        <v>112</v>
      </c>
      <c r="F20" t="s">
        <v>114</v>
      </c>
      <c r="I20" t="s">
        <v>120</v>
      </c>
      <c r="J20" t="s">
        <v>127</v>
      </c>
      <c r="K20" t="s">
        <v>130</v>
      </c>
      <c r="L20" t="s">
        <v>112</v>
      </c>
    </row>
    <row r="21" spans="2:12" x14ac:dyDescent="0.15">
      <c r="E21" t="s">
        <v>113</v>
      </c>
      <c r="F21" t="s">
        <v>114</v>
      </c>
      <c r="L21" t="s">
        <v>113</v>
      </c>
    </row>
    <row r="22" spans="2:12" x14ac:dyDescent="0.15">
      <c r="C22" s="80" t="s">
        <v>100</v>
      </c>
      <c r="D22" s="80" t="s">
        <v>109</v>
      </c>
      <c r="E22" s="80" t="s">
        <v>112</v>
      </c>
      <c r="F22" t="s">
        <v>114</v>
      </c>
      <c r="K22" t="s">
        <v>131</v>
      </c>
      <c r="L22" t="s">
        <v>112</v>
      </c>
    </row>
    <row r="23" spans="2:12" x14ac:dyDescent="0.15">
      <c r="C23" s="80"/>
      <c r="D23" s="80"/>
      <c r="E23" s="80" t="s">
        <v>113</v>
      </c>
      <c r="F23" t="s">
        <v>114</v>
      </c>
      <c r="L23" t="s">
        <v>113</v>
      </c>
    </row>
    <row r="24" spans="2:12" x14ac:dyDescent="0.15">
      <c r="C24" s="80"/>
      <c r="D24" s="80" t="s">
        <v>110</v>
      </c>
      <c r="E24" s="80" t="s">
        <v>112</v>
      </c>
      <c r="F24" t="s">
        <v>114</v>
      </c>
      <c r="J24" t="s">
        <v>128</v>
      </c>
      <c r="L24" t="s">
        <v>112</v>
      </c>
    </row>
    <row r="25" spans="2:12" x14ac:dyDescent="0.15">
      <c r="C25" s="80"/>
      <c r="D25" s="80"/>
      <c r="E25" s="80" t="s">
        <v>113</v>
      </c>
      <c r="F25" t="s">
        <v>114</v>
      </c>
      <c r="L25" t="s">
        <v>113</v>
      </c>
    </row>
    <row r="26" spans="2:12" x14ac:dyDescent="0.15">
      <c r="C26" t="s">
        <v>101</v>
      </c>
      <c r="E26" t="s">
        <v>112</v>
      </c>
      <c r="F26" t="s">
        <v>114</v>
      </c>
      <c r="I26" t="s">
        <v>121</v>
      </c>
      <c r="L26" t="s">
        <v>112</v>
      </c>
    </row>
    <row r="27" spans="2:12" x14ac:dyDescent="0.15">
      <c r="E27" t="s">
        <v>113</v>
      </c>
      <c r="F27" t="s">
        <v>114</v>
      </c>
      <c r="L27" t="s">
        <v>113</v>
      </c>
    </row>
    <row r="28" spans="2:12" x14ac:dyDescent="0.15">
      <c r="C28" t="s">
        <v>102</v>
      </c>
      <c r="E28" t="s">
        <v>112</v>
      </c>
      <c r="F28" t="s">
        <v>114</v>
      </c>
      <c r="I28" t="s">
        <v>122</v>
      </c>
      <c r="J28" t="s">
        <v>21</v>
      </c>
      <c r="L28" t="s">
        <v>115</v>
      </c>
    </row>
    <row r="29" spans="2:12" x14ac:dyDescent="0.15">
      <c r="E29" t="s">
        <v>113</v>
      </c>
      <c r="F29" t="s">
        <v>114</v>
      </c>
      <c r="I29" t="s">
        <v>123</v>
      </c>
      <c r="J29" t="s">
        <v>129</v>
      </c>
      <c r="L29" t="s">
        <v>132</v>
      </c>
    </row>
    <row r="30" spans="2:12" x14ac:dyDescent="0.15">
      <c r="D30" t="s">
        <v>111</v>
      </c>
      <c r="E30" t="s">
        <v>112</v>
      </c>
      <c r="F30" t="s">
        <v>114</v>
      </c>
      <c r="H30" t="s">
        <v>117</v>
      </c>
      <c r="I30" t="s">
        <v>124</v>
      </c>
    </row>
    <row r="31" spans="2:12" x14ac:dyDescent="0.15">
      <c r="E31" t="s">
        <v>113</v>
      </c>
      <c r="F31" t="s">
        <v>114</v>
      </c>
      <c r="I31" t="s">
        <v>106</v>
      </c>
    </row>
    <row r="32" spans="2:12" x14ac:dyDescent="0.15">
      <c r="C32" s="80" t="s">
        <v>103</v>
      </c>
      <c r="D32" s="80"/>
      <c r="E32" s="80" t="s">
        <v>112</v>
      </c>
      <c r="F32" t="s">
        <v>114</v>
      </c>
      <c r="I32" t="s">
        <v>108</v>
      </c>
    </row>
    <row r="33" spans="2:12" x14ac:dyDescent="0.15">
      <c r="C33" s="80"/>
      <c r="D33" s="80"/>
      <c r="E33" s="80" t="s">
        <v>113</v>
      </c>
      <c r="F33" t="s">
        <v>114</v>
      </c>
      <c r="I33" t="s">
        <v>125</v>
      </c>
    </row>
    <row r="34" spans="2:12" x14ac:dyDescent="0.15">
      <c r="B34" s="80" t="s">
        <v>96</v>
      </c>
      <c r="C34" s="80"/>
      <c r="D34" s="80"/>
      <c r="E34" s="80"/>
      <c r="F34" t="s">
        <v>115</v>
      </c>
      <c r="I34" t="s">
        <v>126</v>
      </c>
    </row>
    <row r="35" spans="2:12" x14ac:dyDescent="0.15">
      <c r="B35" s="80" t="s">
        <v>97</v>
      </c>
      <c r="C35" s="80"/>
      <c r="D35" s="80"/>
      <c r="E35" s="80"/>
      <c r="F35" t="s">
        <v>115</v>
      </c>
      <c r="H35" t="s">
        <v>118</v>
      </c>
      <c r="L35" t="s">
        <v>115</v>
      </c>
    </row>
    <row r="36" spans="2:12" x14ac:dyDescent="0.15">
      <c r="B36" s="80" t="s">
        <v>49</v>
      </c>
      <c r="C36" s="80" t="s">
        <v>104</v>
      </c>
      <c r="D36" s="80"/>
      <c r="E36" s="80"/>
      <c r="F36" t="s">
        <v>115</v>
      </c>
    </row>
    <row r="37" spans="2:12" x14ac:dyDescent="0.15">
      <c r="B37" s="80"/>
      <c r="C37" s="80" t="s">
        <v>124</v>
      </c>
      <c r="D37" s="80"/>
      <c r="E37" s="80"/>
      <c r="F37" t="s">
        <v>115</v>
      </c>
    </row>
    <row r="38" spans="2:12" x14ac:dyDescent="0.15">
      <c r="B38" s="80"/>
      <c r="C38" s="80" t="s">
        <v>106</v>
      </c>
      <c r="D38" s="80"/>
      <c r="E38" s="80"/>
      <c r="F38" t="s">
        <v>115</v>
      </c>
    </row>
    <row r="39" spans="2:12" x14ac:dyDescent="0.15">
      <c r="B39" s="80"/>
      <c r="C39" s="80" t="s">
        <v>108</v>
      </c>
      <c r="D39" s="80"/>
      <c r="E39" s="80"/>
      <c r="F39" t="s">
        <v>115</v>
      </c>
    </row>
    <row r="40" spans="2:12" x14ac:dyDescent="0.15">
      <c r="B40" s="80"/>
      <c r="C40" s="80" t="s">
        <v>125</v>
      </c>
      <c r="D40" s="80"/>
      <c r="E40" s="80"/>
      <c r="F40" t="s">
        <v>115</v>
      </c>
    </row>
  </sheetData>
  <phoneticPr fontId="1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09-03</vt:lpstr>
      <vt:lpstr>第1表-1（県計）</vt:lpstr>
      <vt:lpstr>moto＞第1表-1（県計）</vt:lpstr>
      <vt:lpstr>Sheet1</vt:lpstr>
      <vt:lpstr>作業</vt:lpstr>
      <vt:lpstr>'09-03'!Print_Area</vt:lpstr>
      <vt:lpstr>'moto＞第1表-1（県計）'!Print_Area</vt:lpstr>
      <vt:lpstr>'第1表-1（県計）'!Print_Area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統計調査課</dc:creator>
  <cp:lastModifiedBy>003170</cp:lastModifiedBy>
  <cp:lastPrinted>2023-04-17T22:07:54Z</cp:lastPrinted>
  <dcterms:created xsi:type="dcterms:W3CDTF">1997-12-11T01:56:16Z</dcterms:created>
  <dcterms:modified xsi:type="dcterms:W3CDTF">2023-04-17T22:11:06Z</dcterms:modified>
</cp:coreProperties>
</file>