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2_資料収集\★②更新中(R4)\09-03～09＜岩手県鉱工業生産指数＞\変更案\"/>
    </mc:Choice>
  </mc:AlternateContent>
  <bookViews>
    <workbookView xWindow="0" yWindow="0" windowWidth="28800" windowHeight="12045" activeTab="1"/>
  </bookViews>
  <sheets>
    <sheet name="09-06" sheetId="9" r:id="rId1"/>
    <sheet name="第6表" sheetId="12" r:id="rId2"/>
    <sheet name="もと第6表" sheetId="10" r:id="rId3"/>
    <sheet name="比較検討" sheetId="11" r:id="rId4"/>
  </sheets>
  <definedNames>
    <definedName name="_xlnm.Print_Area" localSheetId="0">'09-06'!$A$1:$N$40</definedName>
    <definedName name="_xlnm.Print_Area" localSheetId="2">もと第6表!$B$4:$Q$40</definedName>
    <definedName name="_xlnm.Print_Area" localSheetId="1">第6表!$B$1:$W$37</definedName>
  </definedNames>
  <calcPr calcId="162913"/>
</workbook>
</file>

<file path=xl/calcChain.xml><?xml version="1.0" encoding="utf-8"?>
<calcChain xmlns="http://schemas.openxmlformats.org/spreadsheetml/2006/main">
  <c r="K33" i="9" l="1"/>
  <c r="J39" i="9"/>
  <c r="J38" i="9"/>
  <c r="J37" i="9"/>
  <c r="J36" i="9"/>
  <c r="J34" i="9"/>
  <c r="J33" i="9"/>
  <c r="J32" i="9"/>
  <c r="J31" i="9"/>
  <c r="J30" i="9"/>
  <c r="J28" i="9"/>
  <c r="J27" i="9"/>
  <c r="J26" i="9"/>
  <c r="J25" i="9"/>
  <c r="J24" i="9"/>
  <c r="J22" i="9"/>
  <c r="J21" i="9"/>
  <c r="J20" i="9"/>
  <c r="J19" i="9"/>
  <c r="J18" i="9"/>
  <c r="J16" i="9"/>
  <c r="J15" i="9"/>
  <c r="J14" i="9"/>
  <c r="J13" i="9"/>
  <c r="J12" i="9"/>
  <c r="J10" i="9"/>
  <c r="M39" i="9"/>
  <c r="M38" i="9"/>
  <c r="M37" i="9"/>
  <c r="M36" i="9"/>
  <c r="M34" i="9"/>
  <c r="M33" i="9"/>
  <c r="M32" i="9"/>
  <c r="M31" i="9"/>
  <c r="M30" i="9"/>
  <c r="M28" i="9"/>
  <c r="M27" i="9"/>
  <c r="M26" i="9"/>
  <c r="M25" i="9"/>
  <c r="M24" i="9"/>
  <c r="M22" i="9"/>
  <c r="M21" i="9"/>
  <c r="M20" i="9"/>
  <c r="M19" i="9"/>
  <c r="M18" i="9"/>
  <c r="M16" i="9"/>
  <c r="M15" i="9"/>
  <c r="M14" i="9"/>
  <c r="M13" i="9"/>
  <c r="M12" i="9"/>
  <c r="M10" i="9"/>
  <c r="K39" i="9"/>
  <c r="K38" i="9"/>
  <c r="K37" i="9"/>
  <c r="K36" i="9"/>
  <c r="K34" i="9"/>
  <c r="K32" i="9"/>
  <c r="K31" i="9"/>
  <c r="K30" i="9"/>
  <c r="K28" i="9"/>
  <c r="K27" i="9"/>
  <c r="K26" i="9"/>
  <c r="K25" i="9"/>
  <c r="K24" i="9"/>
  <c r="K22" i="9"/>
  <c r="K21" i="9"/>
  <c r="K20" i="9"/>
  <c r="K19" i="9"/>
  <c r="K18" i="9"/>
  <c r="K16" i="9"/>
  <c r="K15" i="9"/>
  <c r="K14" i="9"/>
  <c r="K13" i="9"/>
  <c r="K12" i="9"/>
  <c r="K10" i="9"/>
  <c r="I10" i="9"/>
  <c r="H10" i="9"/>
  <c r="N10" i="9"/>
  <c r="L10" i="9"/>
  <c r="G10" i="9"/>
  <c r="F10" i="9"/>
  <c r="E10" i="9"/>
  <c r="C10" i="9"/>
  <c r="N39" i="9"/>
  <c r="L39" i="9"/>
  <c r="I39" i="9"/>
  <c r="H39" i="9"/>
  <c r="G39" i="9"/>
  <c r="F39" i="9"/>
  <c r="E39" i="9"/>
  <c r="C39" i="9"/>
  <c r="N38" i="9"/>
  <c r="L38" i="9"/>
  <c r="I38" i="9"/>
  <c r="H38" i="9"/>
  <c r="G38" i="9"/>
  <c r="F38" i="9"/>
  <c r="E38" i="9"/>
  <c r="C38" i="9"/>
  <c r="N37" i="9"/>
  <c r="L37" i="9"/>
  <c r="I37" i="9"/>
  <c r="H37" i="9"/>
  <c r="G37" i="9"/>
  <c r="F37" i="9"/>
  <c r="E37" i="9"/>
  <c r="C37" i="9"/>
  <c r="N36" i="9"/>
  <c r="L36" i="9"/>
  <c r="I36" i="9"/>
  <c r="H36" i="9"/>
  <c r="G36" i="9"/>
  <c r="F36" i="9"/>
  <c r="E36" i="9"/>
  <c r="C36" i="9"/>
  <c r="N34" i="9"/>
  <c r="L34" i="9"/>
  <c r="I34" i="9"/>
  <c r="H34" i="9"/>
  <c r="G34" i="9"/>
  <c r="F34" i="9"/>
  <c r="E34" i="9"/>
  <c r="C34" i="9"/>
  <c r="N33" i="9"/>
  <c r="L33" i="9"/>
  <c r="I33" i="9"/>
  <c r="H33" i="9"/>
  <c r="G33" i="9"/>
  <c r="F33" i="9"/>
  <c r="E33" i="9"/>
  <c r="C33" i="9"/>
  <c r="N32" i="9"/>
  <c r="L32" i="9"/>
  <c r="I32" i="9"/>
  <c r="H32" i="9"/>
  <c r="G32" i="9"/>
  <c r="F32" i="9"/>
  <c r="E32" i="9"/>
  <c r="C32" i="9"/>
  <c r="N31" i="9"/>
  <c r="L31" i="9"/>
  <c r="I31" i="9"/>
  <c r="H31" i="9"/>
  <c r="G31" i="9"/>
  <c r="F31" i="9"/>
  <c r="E31" i="9"/>
  <c r="C31" i="9"/>
  <c r="N30" i="9"/>
  <c r="L30" i="9"/>
  <c r="I30" i="9"/>
  <c r="H30" i="9"/>
  <c r="G30" i="9"/>
  <c r="F30" i="9"/>
  <c r="E30" i="9"/>
  <c r="C30" i="9"/>
  <c r="N28" i="9"/>
  <c r="L28" i="9"/>
  <c r="I28" i="9"/>
  <c r="H28" i="9"/>
  <c r="G28" i="9"/>
  <c r="F28" i="9"/>
  <c r="E28" i="9"/>
  <c r="C28" i="9"/>
  <c r="N27" i="9"/>
  <c r="L27" i="9"/>
  <c r="I27" i="9"/>
  <c r="H27" i="9"/>
  <c r="G27" i="9"/>
  <c r="F27" i="9"/>
  <c r="E27" i="9"/>
  <c r="C27" i="9"/>
  <c r="N26" i="9"/>
  <c r="L26" i="9"/>
  <c r="I26" i="9"/>
  <c r="H26" i="9"/>
  <c r="G26" i="9"/>
  <c r="F26" i="9"/>
  <c r="E26" i="9"/>
  <c r="C26" i="9"/>
  <c r="N25" i="9"/>
  <c r="L25" i="9"/>
  <c r="I25" i="9"/>
  <c r="H25" i="9"/>
  <c r="G25" i="9"/>
  <c r="F25" i="9"/>
  <c r="E25" i="9"/>
  <c r="C25" i="9"/>
  <c r="N24" i="9"/>
  <c r="L24" i="9"/>
  <c r="I24" i="9"/>
  <c r="H24" i="9"/>
  <c r="G24" i="9"/>
  <c r="F24" i="9"/>
  <c r="E24" i="9"/>
  <c r="C24" i="9"/>
  <c r="N22" i="9"/>
  <c r="L22" i="9"/>
  <c r="I22" i="9"/>
  <c r="H22" i="9"/>
  <c r="G22" i="9"/>
  <c r="F22" i="9"/>
  <c r="E22" i="9"/>
  <c r="C22" i="9"/>
  <c r="N21" i="9"/>
  <c r="L21" i="9"/>
  <c r="I21" i="9"/>
  <c r="H21" i="9"/>
  <c r="G21" i="9"/>
  <c r="F21" i="9"/>
  <c r="E21" i="9"/>
  <c r="C21" i="9"/>
  <c r="N20" i="9"/>
  <c r="L20" i="9"/>
  <c r="I20" i="9"/>
  <c r="H20" i="9"/>
  <c r="G20" i="9"/>
  <c r="F20" i="9"/>
  <c r="E20" i="9"/>
  <c r="C20" i="9"/>
  <c r="N19" i="9"/>
  <c r="L19" i="9"/>
  <c r="I19" i="9"/>
  <c r="H19" i="9"/>
  <c r="G19" i="9"/>
  <c r="F19" i="9"/>
  <c r="E19" i="9"/>
  <c r="C19" i="9"/>
  <c r="N18" i="9"/>
  <c r="L18" i="9"/>
  <c r="I18" i="9"/>
  <c r="H18" i="9"/>
  <c r="G18" i="9"/>
  <c r="F18" i="9"/>
  <c r="E18" i="9"/>
  <c r="C18" i="9"/>
  <c r="N16" i="9"/>
  <c r="L16" i="9"/>
  <c r="I16" i="9"/>
  <c r="H16" i="9"/>
  <c r="G16" i="9"/>
  <c r="F16" i="9"/>
  <c r="E16" i="9"/>
  <c r="C16" i="9"/>
  <c r="N15" i="9"/>
  <c r="L15" i="9"/>
  <c r="I15" i="9"/>
  <c r="H15" i="9"/>
  <c r="G15" i="9"/>
  <c r="F15" i="9"/>
  <c r="E15" i="9"/>
  <c r="C15" i="9"/>
  <c r="N14" i="9"/>
  <c r="L14" i="9"/>
  <c r="I14" i="9"/>
  <c r="H14" i="9"/>
  <c r="G14" i="9"/>
  <c r="F14" i="9"/>
  <c r="E14" i="9"/>
  <c r="C14" i="9"/>
  <c r="N13" i="9"/>
  <c r="L13" i="9"/>
  <c r="I13" i="9"/>
  <c r="H13" i="9"/>
  <c r="G13" i="9"/>
  <c r="F13" i="9"/>
  <c r="E13" i="9"/>
  <c r="C13" i="9"/>
  <c r="E1" i="10"/>
  <c r="Q1" i="10"/>
  <c r="P1" i="10"/>
  <c r="O1" i="10"/>
  <c r="N1" i="10"/>
  <c r="M1" i="10"/>
  <c r="L1" i="10"/>
  <c r="K1" i="10"/>
  <c r="J1" i="10"/>
  <c r="I1" i="10"/>
  <c r="H1" i="10"/>
  <c r="G1" i="10"/>
  <c r="F1" i="10"/>
  <c r="D10" i="9" l="1"/>
  <c r="D38" i="9"/>
  <c r="D34" i="9"/>
  <c r="D39" i="9"/>
  <c r="D30" i="9"/>
  <c r="D37" i="9"/>
  <c r="D36" i="9"/>
  <c r="D28" i="9"/>
  <c r="D33" i="9"/>
  <c r="D32" i="9"/>
  <c r="D16" i="9"/>
  <c r="D24" i="9"/>
  <c r="D31" i="9"/>
  <c r="D20" i="9"/>
  <c r="D27" i="9"/>
  <c r="D19" i="9"/>
  <c r="D26" i="9"/>
  <c r="D18" i="9"/>
  <c r="D25" i="9"/>
  <c r="D22" i="9"/>
  <c r="D21" i="9"/>
  <c r="D15" i="9"/>
  <c r="D14" i="9"/>
  <c r="D13" i="9"/>
  <c r="C12" i="9"/>
  <c r="F12" i="9"/>
  <c r="G12" i="9"/>
  <c r="H12" i="9"/>
  <c r="E12" i="9"/>
  <c r="I12" i="9"/>
  <c r="L12" i="9"/>
  <c r="N12" i="9"/>
  <c r="D12" i="9" l="1"/>
</calcChain>
</file>

<file path=xl/sharedStrings.xml><?xml version="1.0" encoding="utf-8"?>
<sst xmlns="http://schemas.openxmlformats.org/spreadsheetml/2006/main" count="457" uniqueCount="92">
  <si>
    <t>09</t>
    <phoneticPr fontId="1"/>
  </si>
  <si>
    <t>投資総額</t>
    <rPh sb="0" eb="2">
      <t>トウシ</t>
    </rPh>
    <rPh sb="2" eb="4">
      <t>ソウガク</t>
    </rPh>
    <phoneticPr fontId="1"/>
  </si>
  <si>
    <t>減価償却額</t>
    <rPh sb="0" eb="2">
      <t>ゲンカ</t>
    </rPh>
    <rPh sb="2" eb="4">
      <t>ショウキャク</t>
    </rPh>
    <rPh sb="4" eb="5">
      <t>ガク</t>
    </rPh>
    <phoneticPr fontId="1"/>
  </si>
  <si>
    <t>年初現在高</t>
    <rPh sb="0" eb="2">
      <t>ネンショ</t>
    </rPh>
    <rPh sb="2" eb="4">
      <t>ゲンザイ</t>
    </rPh>
    <rPh sb="4" eb="5">
      <t>タカ</t>
    </rPh>
    <phoneticPr fontId="1"/>
  </si>
  <si>
    <t>年末現在高</t>
    <rPh sb="0" eb="2">
      <t>ネンマツ</t>
    </rPh>
    <rPh sb="2" eb="4">
      <t>ゲンザイ</t>
    </rPh>
    <rPh sb="4" eb="5">
      <t>タカ</t>
    </rPh>
    <phoneticPr fontId="1"/>
  </si>
  <si>
    <t>計</t>
    <rPh sb="0" eb="1">
      <t>ケイ</t>
    </rPh>
    <phoneticPr fontId="1"/>
  </si>
  <si>
    <t>区       分</t>
    <phoneticPr fontId="1"/>
  </si>
  <si>
    <t>（単位：万円）</t>
    <rPh sb="1" eb="3">
      <t>タンイ</t>
    </rPh>
    <rPh sb="4" eb="6">
      <t>マンエン</t>
    </rPh>
    <phoneticPr fontId="1"/>
  </si>
  <si>
    <t>-</t>
  </si>
  <si>
    <t>資料：県調査統計課「工業統計調査結果報告書」、「岩手県の工業（確報）」、「経済センサス-活動調査産業別集計（製</t>
    <phoneticPr fontId="1"/>
  </si>
  <si>
    <t>造業）報告書」</t>
    <phoneticPr fontId="1"/>
  </si>
  <si>
    <t>平成27年</t>
  </si>
  <si>
    <t>Ｘ</t>
  </si>
  <si>
    <t>平成28年</t>
  </si>
  <si>
    <t>平成29年</t>
  </si>
  <si>
    <t>食料品</t>
    <rPh sb="0" eb="3">
      <t>ショクリョウヒン</t>
    </rPh>
    <phoneticPr fontId="10"/>
  </si>
  <si>
    <t>飲料・飼料</t>
    <rPh sb="0" eb="2">
      <t>インリョウ</t>
    </rPh>
    <rPh sb="3" eb="5">
      <t>シリョウ</t>
    </rPh>
    <phoneticPr fontId="10"/>
  </si>
  <si>
    <t>繊維</t>
    <rPh sb="0" eb="2">
      <t>センイ</t>
    </rPh>
    <phoneticPr fontId="10"/>
  </si>
  <si>
    <t>木材</t>
    <rPh sb="0" eb="2">
      <t>モクザイ</t>
    </rPh>
    <phoneticPr fontId="10"/>
  </si>
  <si>
    <t>家具</t>
    <rPh sb="0" eb="2">
      <t>カグ</t>
    </rPh>
    <phoneticPr fontId="10"/>
  </si>
  <si>
    <t>パルプ・紙</t>
    <rPh sb="4" eb="5">
      <t>カミ</t>
    </rPh>
    <phoneticPr fontId="10"/>
  </si>
  <si>
    <t>印刷</t>
    <rPh sb="0" eb="2">
      <t>インサツ</t>
    </rPh>
    <phoneticPr fontId="10"/>
  </si>
  <si>
    <t>化学</t>
    <rPh sb="0" eb="2">
      <t>カガク</t>
    </rPh>
    <phoneticPr fontId="10"/>
  </si>
  <si>
    <t>石油</t>
    <rPh sb="0" eb="2">
      <t>セキユ</t>
    </rPh>
    <phoneticPr fontId="10"/>
  </si>
  <si>
    <t>プラスチック</t>
    <phoneticPr fontId="10"/>
  </si>
  <si>
    <t>ゴム</t>
    <phoneticPr fontId="10"/>
  </si>
  <si>
    <t>皮革</t>
    <rPh sb="0" eb="2">
      <t>ヒカク</t>
    </rPh>
    <phoneticPr fontId="10"/>
  </si>
  <si>
    <t>窯業</t>
    <rPh sb="0" eb="2">
      <t>ヨウギョウ</t>
    </rPh>
    <phoneticPr fontId="10"/>
  </si>
  <si>
    <t>鉄鋼</t>
    <rPh sb="0" eb="2">
      <t>テッコウ</t>
    </rPh>
    <phoneticPr fontId="10"/>
  </si>
  <si>
    <t>非鉄</t>
    <rPh sb="0" eb="2">
      <t>ヒテツ</t>
    </rPh>
    <phoneticPr fontId="10"/>
  </si>
  <si>
    <t>金属</t>
    <rPh sb="0" eb="2">
      <t>キンゾク</t>
    </rPh>
    <phoneticPr fontId="10"/>
  </si>
  <si>
    <t>はん用</t>
    <rPh sb="2" eb="3">
      <t>ヨウ</t>
    </rPh>
    <phoneticPr fontId="10"/>
  </si>
  <si>
    <t>生産用</t>
    <rPh sb="0" eb="3">
      <t>セイサンヨウ</t>
    </rPh>
    <phoneticPr fontId="10"/>
  </si>
  <si>
    <t>業務用</t>
    <rPh sb="0" eb="3">
      <t>ギョウムヨウ</t>
    </rPh>
    <phoneticPr fontId="10"/>
  </si>
  <si>
    <t>電子</t>
    <rPh sb="0" eb="2">
      <t>デンシ</t>
    </rPh>
    <phoneticPr fontId="10"/>
  </si>
  <si>
    <t>電気</t>
    <rPh sb="0" eb="2">
      <t>デンキ</t>
    </rPh>
    <phoneticPr fontId="10"/>
  </si>
  <si>
    <t>情報</t>
    <rPh sb="0" eb="2">
      <t>ジョウホウ</t>
    </rPh>
    <phoneticPr fontId="10"/>
  </si>
  <si>
    <t>輸送</t>
    <rPh sb="0" eb="2">
      <t>ユソウ</t>
    </rPh>
    <phoneticPr fontId="10"/>
  </si>
  <si>
    <t>その他</t>
    <rPh sb="2" eb="3">
      <t>タ</t>
    </rPh>
    <phoneticPr fontId="10"/>
  </si>
  <si>
    <t>平成30年</t>
  </si>
  <si>
    <t>２　従業者30人以上の事業所に関する統計表</t>
    <rPh sb="2" eb="5">
      <t>ジュウギョウシャ</t>
    </rPh>
    <rPh sb="7" eb="8">
      <t>ニン</t>
    </rPh>
    <rPh sb="8" eb="10">
      <t>イジョウ</t>
    </rPh>
    <rPh sb="11" eb="14">
      <t>ジギョウショ</t>
    </rPh>
    <rPh sb="15" eb="16">
      <t>カン</t>
    </rPh>
    <rPh sb="18" eb="21">
      <t>トウケイヒョウ</t>
    </rPh>
    <phoneticPr fontId="10"/>
  </si>
  <si>
    <t>第６表　産業中分類別事業所数、有形固定資産額</t>
    <rPh sb="0" eb="1">
      <t>ダイ</t>
    </rPh>
    <rPh sb="2" eb="3">
      <t>ヒョウ</t>
    </rPh>
    <rPh sb="4" eb="6">
      <t>サンギョウ</t>
    </rPh>
    <rPh sb="6" eb="7">
      <t>チュウ</t>
    </rPh>
    <rPh sb="7" eb="9">
      <t>ブンルイ</t>
    </rPh>
    <rPh sb="9" eb="10">
      <t>ベツ</t>
    </rPh>
    <rPh sb="10" eb="13">
      <t>ジギョウショ</t>
    </rPh>
    <rPh sb="13" eb="14">
      <t>スウ</t>
    </rPh>
    <rPh sb="15" eb="17">
      <t>ユウケイ</t>
    </rPh>
    <rPh sb="17" eb="19">
      <t>コテイ</t>
    </rPh>
    <rPh sb="19" eb="21">
      <t>シサン</t>
    </rPh>
    <rPh sb="21" eb="22">
      <t>ガク</t>
    </rPh>
    <phoneticPr fontId="10"/>
  </si>
  <si>
    <t>区分</t>
    <rPh sb="0" eb="2">
      <t>クブン</t>
    </rPh>
    <phoneticPr fontId="10"/>
  </si>
  <si>
    <t>事業
所数</t>
    <rPh sb="0" eb="2">
      <t>ジギョウ</t>
    </rPh>
    <rPh sb="3" eb="4">
      <t>ショ</t>
    </rPh>
    <rPh sb="4" eb="5">
      <t>スウ</t>
    </rPh>
    <phoneticPr fontId="10"/>
  </si>
  <si>
    <t>有　形　固　定　資　産　額</t>
    <rPh sb="0" eb="1">
      <t>アリ</t>
    </rPh>
    <rPh sb="2" eb="3">
      <t>ケイ</t>
    </rPh>
    <rPh sb="4" eb="5">
      <t>カタ</t>
    </rPh>
    <rPh sb="6" eb="7">
      <t>テイ</t>
    </rPh>
    <rPh sb="8" eb="9">
      <t>シ</t>
    </rPh>
    <rPh sb="10" eb="11">
      <t>サン</t>
    </rPh>
    <rPh sb="12" eb="13">
      <t>ガク</t>
    </rPh>
    <phoneticPr fontId="10"/>
  </si>
  <si>
    <t>Ｂ　取得額</t>
    <rPh sb="2" eb="4">
      <t>シュトク</t>
    </rPh>
    <rPh sb="4" eb="5">
      <t>ガク</t>
    </rPh>
    <phoneticPr fontId="10"/>
  </si>
  <si>
    <t>建設仮勘定</t>
    <rPh sb="0" eb="2">
      <t>ケンセツ</t>
    </rPh>
    <rPh sb="2" eb="3">
      <t>カリ</t>
    </rPh>
    <rPh sb="3" eb="5">
      <t>カンジョウ</t>
    </rPh>
    <phoneticPr fontId="10"/>
  </si>
  <si>
    <t>（Ｂ＋Ｃ－Ｄ）
投資総額</t>
    <rPh sb="8" eb="10">
      <t>トウシ</t>
    </rPh>
    <rPh sb="10" eb="12">
      <t>ソウガク</t>
    </rPh>
    <phoneticPr fontId="10"/>
  </si>
  <si>
    <t>Ｅ　除却・売却
による減少額</t>
    <rPh sb="2" eb="4">
      <t>ジョキャク</t>
    </rPh>
    <rPh sb="5" eb="7">
      <t>バイキャク</t>
    </rPh>
    <rPh sb="11" eb="13">
      <t>ゲンショウ</t>
    </rPh>
    <rPh sb="13" eb="14">
      <t>ガク</t>
    </rPh>
    <phoneticPr fontId="10"/>
  </si>
  <si>
    <t>Ｆ　減価償却額</t>
    <rPh sb="2" eb="4">
      <t>ゲンカ</t>
    </rPh>
    <rPh sb="4" eb="7">
      <t>ショウキャクガク</t>
    </rPh>
    <phoneticPr fontId="10"/>
  </si>
  <si>
    <t>Ａ　年初現在高</t>
    <rPh sb="2" eb="4">
      <t>ネンショ</t>
    </rPh>
    <rPh sb="4" eb="6">
      <t>ゲンザイ</t>
    </rPh>
    <rPh sb="6" eb="7">
      <t>ダカ</t>
    </rPh>
    <phoneticPr fontId="10"/>
  </si>
  <si>
    <t>（Ａ＋Ｂ－Ｅ－Ｆ）
年末現在高</t>
    <rPh sb="10" eb="12">
      <t>ネンマツ</t>
    </rPh>
    <rPh sb="12" eb="14">
      <t>ゲンザイ</t>
    </rPh>
    <rPh sb="14" eb="15">
      <t>ダカ</t>
    </rPh>
    <phoneticPr fontId="10"/>
  </si>
  <si>
    <t>土地</t>
    <rPh sb="0" eb="2">
      <t>トチ</t>
    </rPh>
    <phoneticPr fontId="10"/>
  </si>
  <si>
    <t>土地以外のもの</t>
    <rPh sb="0" eb="2">
      <t>トチ</t>
    </rPh>
    <rPh sb="2" eb="4">
      <t>イガイ</t>
    </rPh>
    <phoneticPr fontId="10"/>
  </si>
  <si>
    <t>建物及び
構築物</t>
    <rPh sb="0" eb="2">
      <t>タテモノ</t>
    </rPh>
    <rPh sb="2" eb="3">
      <t>オヨ</t>
    </rPh>
    <rPh sb="5" eb="8">
      <t>コウチクブツ</t>
    </rPh>
    <phoneticPr fontId="10"/>
  </si>
  <si>
    <t>機械及び
装置</t>
    <rPh sb="0" eb="2">
      <t>キカイ</t>
    </rPh>
    <rPh sb="2" eb="3">
      <t>オヨ</t>
    </rPh>
    <rPh sb="5" eb="7">
      <t>ソウチ</t>
    </rPh>
    <phoneticPr fontId="10"/>
  </si>
  <si>
    <t>Ｃ　増加額</t>
    <rPh sb="2" eb="4">
      <t>ゾウカ</t>
    </rPh>
    <rPh sb="4" eb="5">
      <t>ガク</t>
    </rPh>
    <phoneticPr fontId="10"/>
  </si>
  <si>
    <t>Ｄ　減少額</t>
    <rPh sb="2" eb="4">
      <t>ゲンショウ</t>
    </rPh>
    <rPh sb="4" eb="5">
      <t>ガク</t>
    </rPh>
    <phoneticPr fontId="10"/>
  </si>
  <si>
    <t>（万円）</t>
    <rPh sb="1" eb="3">
      <t>マンエン</t>
    </rPh>
    <phoneticPr fontId="10"/>
  </si>
  <si>
    <t>県　　計</t>
    <rPh sb="0" eb="1">
      <t>ケン</t>
    </rPh>
    <rPh sb="3" eb="4">
      <t>ケイ</t>
    </rPh>
    <phoneticPr fontId="10"/>
  </si>
  <si>
    <t>09</t>
    <phoneticPr fontId="10"/>
  </si>
  <si>
    <t>-</t>
    <phoneticPr fontId="14"/>
  </si>
  <si>
    <t>土地取得額</t>
    <rPh sb="0" eb="1">
      <t>ツチ</t>
    </rPh>
    <rPh sb="1" eb="2">
      <t>チ</t>
    </rPh>
    <rPh sb="2" eb="3">
      <t>トリ</t>
    </rPh>
    <rPh sb="3" eb="4">
      <t>エ</t>
    </rPh>
    <rPh sb="4" eb="5">
      <t>ガク</t>
    </rPh>
    <phoneticPr fontId="1"/>
  </si>
  <si>
    <t>土地以外の取得額</t>
    <rPh sb="4" eb="5">
      <t>トリ</t>
    </rPh>
    <rPh sb="5" eb="6">
      <t>エ</t>
    </rPh>
    <rPh sb="6" eb="7">
      <t>ガク</t>
    </rPh>
    <phoneticPr fontId="1"/>
  </si>
  <si>
    <t>建設仮勘定</t>
    <rPh sb="2" eb="3">
      <t>カリ</t>
    </rPh>
    <phoneticPr fontId="1"/>
  </si>
  <si>
    <t>建物及び構築物</t>
    <rPh sb="0" eb="2">
      <t>タテモノ</t>
    </rPh>
    <rPh sb="2" eb="3">
      <t>オヨ</t>
    </rPh>
    <rPh sb="4" eb="7">
      <t>コウチクブツ</t>
    </rPh>
    <phoneticPr fontId="10"/>
  </si>
  <si>
    <t>機械及び装置</t>
    <rPh sb="0" eb="2">
      <t>キカイ</t>
    </rPh>
    <rPh sb="2" eb="3">
      <t>オヨ</t>
    </rPh>
    <rPh sb="4" eb="6">
      <t>ソウチ</t>
    </rPh>
    <phoneticPr fontId="10"/>
  </si>
  <si>
    <t>増加額</t>
    <rPh sb="0" eb="2">
      <t>ゾウカ</t>
    </rPh>
    <rPh sb="2" eb="3">
      <t>ガク</t>
    </rPh>
    <phoneticPr fontId="10"/>
  </si>
  <si>
    <t>減少額</t>
    <rPh sb="0" eb="2">
      <t>ゲンショウ</t>
    </rPh>
    <rPh sb="2" eb="3">
      <t>ガク</t>
    </rPh>
    <phoneticPr fontId="10"/>
  </si>
  <si>
    <t>除却・売却による減少額</t>
    <phoneticPr fontId="1"/>
  </si>
  <si>
    <t>令和元年</t>
    <rPh sb="0" eb="2">
      <t>レイワ</t>
    </rPh>
    <rPh sb="2" eb="4">
      <t>ガンネン</t>
    </rPh>
    <phoneticPr fontId="1"/>
  </si>
  <si>
    <t>年鑑</t>
    <rPh sb="0" eb="2">
      <t>ネンカン</t>
    </rPh>
    <phoneticPr fontId="11"/>
  </si>
  <si>
    <t>岩手県の工業</t>
    <rPh sb="0" eb="3">
      <t>イワテケン</t>
    </rPh>
    <rPh sb="4" eb="6">
      <t>コウギョウ</t>
    </rPh>
    <phoneticPr fontId="11"/>
  </si>
  <si>
    <t>岩手県の工業2021</t>
    <rPh sb="0" eb="3">
      <t>イワテケン</t>
    </rPh>
    <rPh sb="4" eb="6">
      <t>コウギョウ</t>
    </rPh>
    <phoneticPr fontId="11"/>
  </si>
  <si>
    <t>第６表</t>
    <rPh sb="0" eb="1">
      <t>ダイ</t>
    </rPh>
    <rPh sb="2" eb="3">
      <t>ヒョウ</t>
    </rPh>
    <phoneticPr fontId="11"/>
  </si>
  <si>
    <t>Ｆ　減価償却額</t>
    <rPh sb="2" eb="4">
      <t>ゲンカ</t>
    </rPh>
    <rPh sb="4" eb="6">
      <t>ショウキャク</t>
    </rPh>
    <rPh sb="6" eb="7">
      <t>ガク</t>
    </rPh>
    <phoneticPr fontId="10"/>
  </si>
  <si>
    <t>土地以外のもの</t>
    <rPh sb="0" eb="1">
      <t>ツチ</t>
    </rPh>
    <rPh sb="1" eb="2">
      <t>チ</t>
    </rPh>
    <rPh sb="2" eb="3">
      <t>イ</t>
    </rPh>
    <rPh sb="3" eb="4">
      <t>ソト</t>
    </rPh>
    <phoneticPr fontId="11"/>
  </si>
  <si>
    <t>建物及び構築物</t>
    <rPh sb="0" eb="2">
      <t>タテモノ</t>
    </rPh>
    <rPh sb="2" eb="3">
      <t>オヨ</t>
    </rPh>
    <rPh sb="4" eb="5">
      <t>カマエ</t>
    </rPh>
    <rPh sb="5" eb="6">
      <t>チク</t>
    </rPh>
    <rPh sb="6" eb="7">
      <t>モノ</t>
    </rPh>
    <phoneticPr fontId="1"/>
  </si>
  <si>
    <t>機械及び装置</t>
    <rPh sb="0" eb="2">
      <t>キカイ</t>
    </rPh>
    <rPh sb="2" eb="3">
      <t>オヨ</t>
    </rPh>
    <rPh sb="4" eb="5">
      <t>ソウ</t>
    </rPh>
    <rPh sb="5" eb="6">
      <t>オ</t>
    </rPh>
    <phoneticPr fontId="1"/>
  </si>
  <si>
    <t>その他</t>
    <rPh sb="2" eb="3">
      <t>ホカ</t>
    </rPh>
    <phoneticPr fontId="1"/>
  </si>
  <si>
    <t>土地以外
のもの</t>
    <rPh sb="0" eb="2">
      <t>トチ</t>
    </rPh>
    <rPh sb="2" eb="4">
      <t>イガイ</t>
    </rPh>
    <phoneticPr fontId="10"/>
  </si>
  <si>
    <t>新規のもの</t>
    <rPh sb="0" eb="2">
      <t>シンキ</t>
    </rPh>
    <phoneticPr fontId="1"/>
  </si>
  <si>
    <t>計</t>
    <rPh sb="0" eb="1">
      <t>ケイ</t>
    </rPh>
    <phoneticPr fontId="10"/>
  </si>
  <si>
    <t>建物および
構築物</t>
    <rPh sb="0" eb="2">
      <t>タテモノ</t>
    </rPh>
    <rPh sb="6" eb="9">
      <t>コウチクブツ</t>
    </rPh>
    <phoneticPr fontId="10"/>
  </si>
  <si>
    <t>機械及び装置</t>
    <rPh sb="0" eb="3">
      <t>キカイオヨ</t>
    </rPh>
    <rPh sb="4" eb="6">
      <t>ソウチ</t>
    </rPh>
    <phoneticPr fontId="10"/>
  </si>
  <si>
    <t xml:space="preserve"> </t>
    <phoneticPr fontId="10"/>
  </si>
  <si>
    <t>Ｘ</t>
    <phoneticPr fontId="10"/>
  </si>
  <si>
    <t>９－６ 産業別有形固定資産額（従業者３０人以上）</t>
    <rPh sb="4" eb="5">
      <t>サン</t>
    </rPh>
    <rPh sb="5" eb="6">
      <t>ギョウ</t>
    </rPh>
    <rPh sb="6" eb="7">
      <t>ベツ</t>
    </rPh>
    <rPh sb="7" eb="8">
      <t>ユウ</t>
    </rPh>
    <rPh sb="8" eb="9">
      <t>カタチ</t>
    </rPh>
    <rPh sb="9" eb="10">
      <t>ガタマリ</t>
    </rPh>
    <rPh sb="10" eb="11">
      <t>サダム</t>
    </rPh>
    <phoneticPr fontId="1"/>
  </si>
  <si>
    <t>９－６ 産業中分類別事業所数、有形固定資産額（従業者３０人以上）</t>
    <rPh sb="4" eb="6">
      <t>サンギョウ</t>
    </rPh>
    <rPh sb="6" eb="9">
      <t>チュウブンルイ</t>
    </rPh>
    <rPh sb="9" eb="10">
      <t>ベツ</t>
    </rPh>
    <rPh sb="10" eb="13">
      <t>ジギョウショ</t>
    </rPh>
    <rPh sb="13" eb="14">
      <t>スウ</t>
    </rPh>
    <rPh sb="15" eb="17">
      <t>ユウケイ</t>
    </rPh>
    <rPh sb="17" eb="19">
      <t>コテイ</t>
    </rPh>
    <rPh sb="19" eb="21">
      <t>シサン</t>
    </rPh>
    <rPh sb="21" eb="22">
      <t>ガク</t>
    </rPh>
    <phoneticPr fontId="1"/>
  </si>
  <si>
    <t>資料：県調査統計課「令和３年（2021年）岩手県の工業　令和３年経済センサス-活動調査の製造業に関する集計」</t>
    <rPh sb="10" eb="12">
      <t>レイワ</t>
    </rPh>
    <rPh sb="13" eb="14">
      <t>ネン</t>
    </rPh>
    <rPh sb="19" eb="20">
      <t>ネン</t>
    </rPh>
    <phoneticPr fontId="11"/>
  </si>
  <si>
    <t>(注1)　事業所数、従業者数の経理外項目については令和３（2021）年６月１日現在、製造品出荷額等、付加価値額などの経理項目については令和２（2020）年１月～令和２（2020）年12月の実績により調査している。</t>
    <phoneticPr fontId="11"/>
  </si>
  <si>
    <t>(注2)　令和３年活動調査においては、個人経営を含まない集計結果であることから、単年度掲載としたもの。</t>
    <rPh sb="40" eb="43">
      <t>タンネンド</t>
    </rPh>
    <rPh sb="43" eb="45">
      <t>ケイサイ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</si>
</sst>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&quot;#,##0"/>
    <numFmt numFmtId="177" formatCode="#\ ###\ ##0"/>
    <numFmt numFmtId="178" formatCode="_ * #\ ###\ ##0;_ * \-#,##0_ ;_ * &quot;-&quot;;_ @"/>
    <numFmt numFmtId="179" formatCode="#,##0_);[Red]\(#,##0\)"/>
    <numFmt numFmtId="180" formatCode="#,##0;&quot;▲ &quot;#,##0"/>
  </numFmts>
  <fonts count="17" x14ac:knownFonts="1"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4">
    <xf numFmtId="176" fontId="0" fillId="0" borderId="0" applyNumberFormat="0"/>
    <xf numFmtId="0" fontId="8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31">
    <xf numFmtId="176" fontId="0" fillId="0" borderId="0" xfId="0"/>
    <xf numFmtId="176" fontId="3" fillId="0" borderId="0" xfId="0" applyFont="1" applyBorder="1" applyAlignment="1">
      <alignment vertical="center"/>
    </xf>
    <xf numFmtId="176" fontId="3" fillId="0" borderId="0" xfId="0" applyFont="1" applyAlignment="1">
      <alignment vertical="center"/>
    </xf>
    <xf numFmtId="176" fontId="2" fillId="0" borderId="0" xfId="0" applyFont="1" applyBorder="1" applyAlignment="1">
      <alignment vertical="center"/>
    </xf>
    <xf numFmtId="176" fontId="2" fillId="0" borderId="0" xfId="0" applyFont="1" applyAlignment="1">
      <alignment vertical="center"/>
    </xf>
    <xf numFmtId="176" fontId="2" fillId="0" borderId="2" xfId="0" applyFont="1" applyBorder="1" applyAlignment="1">
      <alignment vertical="center"/>
    </xf>
    <xf numFmtId="176" fontId="2" fillId="0" borderId="2" xfId="0" applyFont="1" applyBorder="1" applyAlignment="1">
      <alignment horizontal="right" vertical="center"/>
    </xf>
    <xf numFmtId="176" fontId="2" fillId="0" borderId="3" xfId="0" applyFont="1" applyBorder="1" applyAlignment="1">
      <alignment horizontal="center" vertical="center"/>
    </xf>
    <xf numFmtId="176" fontId="2" fillId="0" borderId="5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right"/>
    </xf>
    <xf numFmtId="177" fontId="2" fillId="0" borderId="0" xfId="0" applyNumberFormat="1" applyFont="1" applyAlignment="1">
      <alignment horizontal="right"/>
    </xf>
    <xf numFmtId="176" fontId="5" fillId="0" borderId="0" xfId="0" applyFont="1" applyBorder="1" applyAlignment="1"/>
    <xf numFmtId="176" fontId="5" fillId="0" borderId="0" xfId="0" applyFont="1" applyAlignment="1"/>
    <xf numFmtId="176" fontId="2" fillId="0" borderId="0" xfId="0" applyFont="1" applyBorder="1" applyAlignment="1"/>
    <xf numFmtId="178" fontId="2" fillId="0" borderId="0" xfId="0" applyNumberFormat="1" applyFont="1" applyAlignment="1">
      <alignment horizontal="right"/>
    </xf>
    <xf numFmtId="176" fontId="2" fillId="0" borderId="0" xfId="0" applyFont="1" applyAlignment="1"/>
    <xf numFmtId="178" fontId="2" fillId="0" borderId="0" xfId="0" applyNumberFormat="1" applyFont="1" applyBorder="1" applyAlignment="1">
      <alignment horizontal="right"/>
    </xf>
    <xf numFmtId="176" fontId="5" fillId="0" borderId="0" xfId="0" applyFont="1" applyBorder="1" applyAlignment="1">
      <alignment horizontal="distributed"/>
    </xf>
    <xf numFmtId="176" fontId="5" fillId="0" borderId="1" xfId="0" applyFont="1" applyBorder="1" applyAlignment="1">
      <alignment horizontal="distributed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176" fontId="3" fillId="0" borderId="0" xfId="0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176" fontId="2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79" fontId="9" fillId="0" borderId="1" xfId="1" applyNumberFormat="1" applyFont="1" applyBorder="1" applyAlignment="1">
      <alignment horizontal="distributed" vertical="center"/>
    </xf>
    <xf numFmtId="176" fontId="2" fillId="0" borderId="1" xfId="0" applyFont="1" applyBorder="1" applyAlignment="1">
      <alignment horizontal="distributed" vertical="center"/>
    </xf>
    <xf numFmtId="179" fontId="6" fillId="0" borderId="1" xfId="1" applyNumberFormat="1" applyFont="1" applyBorder="1" applyAlignment="1">
      <alignment horizontal="distributed" vertical="center"/>
    </xf>
    <xf numFmtId="176" fontId="2" fillId="0" borderId="2" xfId="0" applyFont="1" applyBorder="1" applyAlignment="1">
      <alignment horizontal="center" vertical="center"/>
    </xf>
    <xf numFmtId="179" fontId="9" fillId="0" borderId="12" xfId="1" applyNumberFormat="1" applyFont="1" applyBorder="1" applyAlignment="1">
      <alignment horizontal="distributed" vertical="center"/>
    </xf>
    <xf numFmtId="179" fontId="9" fillId="0" borderId="0" xfId="1" applyNumberFormat="1" applyFont="1">
      <alignment vertical="center"/>
    </xf>
    <xf numFmtId="179" fontId="9" fillId="0" borderId="16" xfId="1" applyNumberFormat="1" applyFont="1" applyBorder="1" applyAlignment="1">
      <alignment horizontal="center" vertical="center" wrapText="1" shrinkToFit="1"/>
    </xf>
    <xf numFmtId="179" fontId="9" fillId="0" borderId="16" xfId="1" applyNumberFormat="1" applyFont="1" applyBorder="1" applyAlignment="1">
      <alignment horizontal="center" vertical="center" wrapText="1"/>
    </xf>
    <xf numFmtId="179" fontId="9" fillId="0" borderId="16" xfId="1" applyNumberFormat="1" applyFont="1" applyBorder="1" applyAlignment="1">
      <alignment horizontal="center" vertical="center"/>
    </xf>
    <xf numFmtId="179" fontId="9" fillId="0" borderId="0" xfId="1" applyNumberFormat="1" applyFont="1" applyAlignment="1">
      <alignment vertical="center" wrapText="1"/>
    </xf>
    <xf numFmtId="179" fontId="9" fillId="0" borderId="10" xfId="1" applyNumberFormat="1" applyFont="1" applyBorder="1" applyAlignment="1">
      <alignment horizontal="right" vertical="center"/>
    </xf>
    <xf numFmtId="179" fontId="9" fillId="0" borderId="15" xfId="1" applyNumberFormat="1" applyFont="1" applyBorder="1" applyAlignment="1">
      <alignment vertical="center"/>
    </xf>
    <xf numFmtId="179" fontId="9" fillId="0" borderId="14" xfId="1" applyNumberFormat="1" applyFont="1" applyBorder="1" applyAlignment="1">
      <alignment vertical="center"/>
    </xf>
    <xf numFmtId="180" fontId="9" fillId="0" borderId="0" xfId="1" applyNumberFormat="1" applyFont="1" applyBorder="1" applyAlignment="1">
      <alignment vertical="center"/>
    </xf>
    <xf numFmtId="180" fontId="9" fillId="0" borderId="0" xfId="1" applyNumberFormat="1" applyFont="1" applyBorder="1" applyAlignment="1">
      <alignment vertical="center" wrapText="1"/>
    </xf>
    <xf numFmtId="180" fontId="9" fillId="0" borderId="1" xfId="1" applyNumberFormat="1" applyFont="1" applyBorder="1" applyAlignment="1">
      <alignment vertical="center"/>
    </xf>
    <xf numFmtId="179" fontId="9" fillId="0" borderId="0" xfId="1" applyNumberFormat="1" applyFont="1" applyAlignment="1">
      <alignment vertical="center"/>
    </xf>
    <xf numFmtId="180" fontId="13" fillId="0" borderId="0" xfId="1" applyNumberFormat="1" applyFont="1" applyBorder="1" applyAlignment="1">
      <alignment horizontal="right" vertical="center"/>
    </xf>
    <xf numFmtId="180" fontId="13" fillId="0" borderId="1" xfId="1" applyNumberFormat="1" applyFont="1" applyBorder="1" applyAlignment="1">
      <alignment horizontal="right" vertical="center"/>
    </xf>
    <xf numFmtId="179" fontId="13" fillId="0" borderId="0" xfId="1" applyNumberFormat="1" applyFont="1" applyAlignment="1">
      <alignment vertical="center"/>
    </xf>
    <xf numFmtId="179" fontId="9" fillId="0" borderId="11" xfId="1" applyNumberFormat="1" applyFont="1" applyBorder="1" applyAlignment="1">
      <alignment vertical="center"/>
    </xf>
    <xf numFmtId="179" fontId="9" fillId="0" borderId="1" xfId="1" applyNumberFormat="1" applyFont="1" applyBorder="1" applyAlignment="1">
      <alignment vertical="center"/>
    </xf>
    <xf numFmtId="180" fontId="9" fillId="0" borderId="0" xfId="1" applyNumberFormat="1" applyFont="1" applyBorder="1" applyAlignment="1">
      <alignment horizontal="right" vertical="center"/>
    </xf>
    <xf numFmtId="180" fontId="9" fillId="0" borderId="1" xfId="1" applyNumberFormat="1" applyFont="1" applyBorder="1" applyAlignment="1">
      <alignment horizontal="right" vertical="center"/>
    </xf>
    <xf numFmtId="179" fontId="9" fillId="0" borderId="11" xfId="1" applyNumberFormat="1" applyFont="1" applyBorder="1" applyAlignment="1">
      <alignment horizontal="left" vertical="center"/>
    </xf>
    <xf numFmtId="179" fontId="9" fillId="0" borderId="8" xfId="1" applyNumberFormat="1" applyFont="1" applyBorder="1" applyAlignment="1">
      <alignment horizontal="left" vertical="center"/>
    </xf>
    <xf numFmtId="179" fontId="9" fillId="0" borderId="7" xfId="1" applyNumberFormat="1" applyFont="1" applyBorder="1" applyAlignment="1">
      <alignment horizontal="distributed" vertical="center"/>
    </xf>
    <xf numFmtId="180" fontId="9" fillId="0" borderId="6" xfId="1" applyNumberFormat="1" applyFont="1" applyBorder="1" applyAlignment="1">
      <alignment horizontal="right" vertical="center"/>
    </xf>
    <xf numFmtId="180" fontId="9" fillId="0" borderId="7" xfId="1" applyNumberFormat="1" applyFont="1" applyBorder="1" applyAlignment="1">
      <alignment horizontal="right" vertical="center"/>
    </xf>
    <xf numFmtId="179" fontId="9" fillId="2" borderId="0" xfId="1" applyNumberFormat="1" applyFont="1" applyFill="1">
      <alignment vertical="center"/>
    </xf>
    <xf numFmtId="177" fontId="2" fillId="3" borderId="0" xfId="0" applyNumberFormat="1" applyFont="1" applyFill="1" applyBorder="1" applyAlignment="1">
      <alignment horizontal="right"/>
    </xf>
    <xf numFmtId="177" fontId="2" fillId="4" borderId="0" xfId="0" applyNumberFormat="1" applyFont="1" applyFill="1" applyBorder="1" applyAlignment="1">
      <alignment horizontal="right"/>
    </xf>
    <xf numFmtId="177" fontId="2" fillId="3" borderId="18" xfId="0" applyNumberFormat="1" applyFont="1" applyFill="1" applyBorder="1" applyAlignment="1">
      <alignment horizontal="right"/>
    </xf>
    <xf numFmtId="177" fontId="2" fillId="4" borderId="2" xfId="0" applyNumberFormat="1" applyFont="1" applyFill="1" applyBorder="1" applyAlignment="1">
      <alignment horizontal="right"/>
    </xf>
    <xf numFmtId="177" fontId="2" fillId="3" borderId="2" xfId="0" applyNumberFormat="1" applyFont="1" applyFill="1" applyBorder="1" applyAlignment="1">
      <alignment horizontal="right"/>
    </xf>
    <xf numFmtId="177" fontId="2" fillId="5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2" fillId="5" borderId="2" xfId="0" applyNumberFormat="1" applyFont="1" applyFill="1" applyBorder="1" applyAlignment="1">
      <alignment horizontal="right"/>
    </xf>
    <xf numFmtId="179" fontId="9" fillId="0" borderId="16" xfId="1" applyNumberFormat="1" applyFont="1" applyBorder="1" applyAlignment="1">
      <alignment horizontal="center" vertical="center" wrapText="1"/>
    </xf>
    <xf numFmtId="176" fontId="0" fillId="0" borderId="0" xfId="0" applyAlignment="1">
      <alignment wrapText="1"/>
    </xf>
    <xf numFmtId="176" fontId="2" fillId="0" borderId="3" xfId="0" applyFont="1" applyBorder="1" applyAlignment="1">
      <alignment horizontal="center" vertical="center" wrapText="1"/>
    </xf>
    <xf numFmtId="176" fontId="2" fillId="0" borderId="5" xfId="0" applyFont="1" applyBorder="1" applyAlignment="1">
      <alignment horizontal="center" vertical="center" wrapText="1"/>
    </xf>
    <xf numFmtId="179" fontId="9" fillId="0" borderId="10" xfId="1" applyNumberFormat="1" applyFont="1" applyBorder="1" applyAlignment="1">
      <alignment horizontal="right" vertical="center" wrapText="1"/>
    </xf>
    <xf numFmtId="179" fontId="3" fillId="6" borderId="9" xfId="2" applyNumberFormat="1" applyFont="1" applyFill="1" applyBorder="1" applyAlignment="1">
      <alignment horizontal="center" vertical="center" wrapText="1"/>
    </xf>
    <xf numFmtId="0" fontId="3" fillId="6" borderId="9" xfId="2" quotePrefix="1" applyFont="1" applyFill="1" applyBorder="1" applyAlignment="1">
      <alignment vertical="center" wrapText="1"/>
    </xf>
    <xf numFmtId="0" fontId="3" fillId="6" borderId="16" xfId="2" applyFont="1" applyFill="1" applyBorder="1" applyAlignment="1">
      <alignment horizontal="center" vertical="center" wrapText="1"/>
    </xf>
    <xf numFmtId="0" fontId="3" fillId="6" borderId="11" xfId="2" applyFont="1" applyFill="1" applyBorder="1" applyAlignment="1">
      <alignment vertical="center" wrapText="1" justifyLastLine="1"/>
    </xf>
    <xf numFmtId="179" fontId="3" fillId="6" borderId="25" xfId="2" applyNumberFormat="1" applyFont="1" applyFill="1" applyBorder="1" applyAlignment="1">
      <alignment horizontal="right" vertical="center" wrapText="1"/>
    </xf>
    <xf numFmtId="179" fontId="3" fillId="6" borderId="18" xfId="2" applyNumberFormat="1" applyFont="1" applyFill="1" applyBorder="1" applyAlignment="1">
      <alignment horizontal="right" vertical="center" wrapText="1"/>
    </xf>
    <xf numFmtId="179" fontId="15" fillId="0" borderId="0" xfId="2" applyNumberFormat="1" applyFont="1" applyFill="1" applyAlignment="1">
      <alignment vertical="center"/>
    </xf>
    <xf numFmtId="179" fontId="16" fillId="0" borderId="0" xfId="2" applyNumberFormat="1" applyFont="1" applyFill="1" applyAlignment="1">
      <alignment vertical="center"/>
    </xf>
    <xf numFmtId="179" fontId="3" fillId="0" borderId="0" xfId="2" applyNumberFormat="1" applyFont="1" applyFill="1" applyBorder="1" applyAlignment="1">
      <alignment vertical="center"/>
    </xf>
    <xf numFmtId="179" fontId="3" fillId="0" borderId="0" xfId="2" applyNumberFormat="1" applyFont="1" applyFill="1" applyAlignment="1">
      <alignment vertical="center"/>
    </xf>
    <xf numFmtId="179" fontId="3" fillId="0" borderId="0" xfId="2" applyNumberFormat="1" applyFont="1" applyFill="1" applyBorder="1" applyAlignment="1">
      <alignment vertical="center" wrapText="1"/>
    </xf>
    <xf numFmtId="179" fontId="3" fillId="0" borderId="0" xfId="2" applyNumberFormat="1" applyFont="1" applyFill="1" applyAlignment="1">
      <alignment vertical="center" wrapText="1"/>
    </xf>
    <xf numFmtId="179" fontId="3" fillId="0" borderId="9" xfId="2" applyNumberFormat="1" applyFont="1" applyFill="1" applyBorder="1" applyAlignment="1">
      <alignment horizontal="center" vertical="center"/>
    </xf>
    <xf numFmtId="0" fontId="3" fillId="0" borderId="9" xfId="2" quotePrefix="1" applyFont="1" applyFill="1" applyBorder="1" applyAlignment="1">
      <alignment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vertical="center" wrapText="1" justifyLastLine="1"/>
    </xf>
    <xf numFmtId="179" fontId="3" fillId="0" borderId="9" xfId="2" applyNumberFormat="1" applyFont="1" applyFill="1" applyBorder="1" applyAlignment="1">
      <alignment horizontal="center" vertical="center" wrapText="1"/>
    </xf>
    <xf numFmtId="179" fontId="3" fillId="0" borderId="0" xfId="2" applyNumberFormat="1" applyFont="1" applyFill="1" applyBorder="1" applyAlignment="1">
      <alignment horizontal="right" vertical="center"/>
    </xf>
    <xf numFmtId="179" fontId="3" fillId="0" borderId="25" xfId="2" applyNumberFormat="1" applyFont="1" applyFill="1" applyBorder="1" applyAlignment="1">
      <alignment horizontal="right" vertical="center"/>
    </xf>
    <xf numFmtId="179" fontId="3" fillId="0" borderId="18" xfId="2" applyNumberFormat="1" applyFont="1" applyFill="1" applyBorder="1" applyAlignment="1">
      <alignment horizontal="right" vertical="center"/>
    </xf>
    <xf numFmtId="179" fontId="3" fillId="0" borderId="0" xfId="2" applyNumberFormat="1" applyFont="1" applyFill="1" applyAlignment="1">
      <alignment horizontal="right" vertical="center"/>
    </xf>
    <xf numFmtId="179" fontId="16" fillId="0" borderId="0" xfId="2" applyNumberFormat="1" applyFont="1" applyFill="1" applyBorder="1" applyAlignment="1">
      <alignment vertical="center"/>
    </xf>
    <xf numFmtId="38" fontId="16" fillId="0" borderId="6" xfId="3" applyFont="1" applyFill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left" vertical="center"/>
    </xf>
    <xf numFmtId="179" fontId="3" fillId="0" borderId="1" xfId="2" applyNumberFormat="1" applyFont="1" applyFill="1" applyBorder="1" applyAlignment="1">
      <alignment horizontal="distributed" vertical="center"/>
    </xf>
    <xf numFmtId="38" fontId="3" fillId="0" borderId="0" xfId="3" applyFont="1" applyFill="1" applyBorder="1" applyAlignment="1">
      <alignment horizontal="right" vertical="center"/>
    </xf>
    <xf numFmtId="49" fontId="3" fillId="0" borderId="26" xfId="2" applyNumberFormat="1" applyFont="1" applyFill="1" applyBorder="1" applyAlignment="1">
      <alignment horizontal="left" vertical="center"/>
    </xf>
    <xf numFmtId="179" fontId="3" fillId="0" borderId="27" xfId="2" applyNumberFormat="1" applyFont="1" applyFill="1" applyBorder="1" applyAlignment="1">
      <alignment horizontal="distributed" vertical="center"/>
    </xf>
    <xf numFmtId="38" fontId="3" fillId="0" borderId="26" xfId="3" applyFont="1" applyFill="1" applyBorder="1" applyAlignment="1">
      <alignment horizontal="right" vertical="center"/>
    </xf>
    <xf numFmtId="49" fontId="3" fillId="0" borderId="2" xfId="2" applyNumberFormat="1" applyFont="1" applyFill="1" applyBorder="1" applyAlignment="1">
      <alignment horizontal="left" vertical="center"/>
    </xf>
    <xf numFmtId="179" fontId="3" fillId="0" borderId="12" xfId="2" applyNumberFormat="1" applyFont="1" applyFill="1" applyBorder="1" applyAlignment="1">
      <alignment horizontal="distributed" vertical="center"/>
    </xf>
    <xf numFmtId="38" fontId="3" fillId="0" borderId="2" xfId="3" applyFont="1" applyFill="1" applyBorder="1" applyAlignment="1">
      <alignment horizontal="right" vertical="center"/>
    </xf>
    <xf numFmtId="176" fontId="4" fillId="0" borderId="0" xfId="0" applyFont="1" applyBorder="1" applyAlignment="1">
      <alignment vertical="center"/>
    </xf>
    <xf numFmtId="0" fontId="3" fillId="0" borderId="0" xfId="2" applyFont="1" applyFill="1" applyAlignment="1">
      <alignment vertical="center"/>
    </xf>
    <xf numFmtId="176" fontId="2" fillId="0" borderId="0" xfId="0" applyFont="1" applyBorder="1" applyAlignment="1">
      <alignment horizontal="distributed"/>
    </xf>
    <xf numFmtId="176" fontId="2" fillId="0" borderId="1" xfId="0" applyFont="1" applyBorder="1" applyAlignment="1">
      <alignment horizontal="distributed"/>
    </xf>
    <xf numFmtId="176" fontId="2" fillId="0" borderId="0" xfId="0" applyFont="1" applyBorder="1" applyAlignment="1">
      <alignment horizontal="center" vertical="center"/>
    </xf>
    <xf numFmtId="176" fontId="2" fillId="0" borderId="1" xfId="0" applyFont="1" applyBorder="1" applyAlignment="1">
      <alignment horizontal="center" vertical="center"/>
    </xf>
    <xf numFmtId="176" fontId="2" fillId="0" borderId="6" xfId="0" applyFont="1" applyBorder="1" applyAlignment="1">
      <alignment horizontal="center" vertical="center"/>
    </xf>
    <xf numFmtId="176" fontId="2" fillId="0" borderId="7" xfId="0" applyFont="1" applyBorder="1" applyAlignment="1">
      <alignment horizontal="center" vertical="center"/>
    </xf>
    <xf numFmtId="176" fontId="2" fillId="0" borderId="13" xfId="0" applyFont="1" applyFill="1" applyBorder="1" applyAlignment="1">
      <alignment horizontal="distributed"/>
    </xf>
    <xf numFmtId="176" fontId="2" fillId="0" borderId="14" xfId="0" applyFont="1" applyFill="1" applyBorder="1" applyAlignment="1">
      <alignment horizontal="distributed"/>
    </xf>
    <xf numFmtId="176" fontId="2" fillId="0" borderId="0" xfId="0" applyFont="1" applyFill="1" applyBorder="1" applyAlignment="1">
      <alignment horizontal="distributed"/>
    </xf>
    <xf numFmtId="176" fontId="2" fillId="0" borderId="1" xfId="0" applyFont="1" applyFill="1" applyBorder="1" applyAlignment="1">
      <alignment horizontal="distributed"/>
    </xf>
    <xf numFmtId="176" fontId="5" fillId="0" borderId="0" xfId="0" applyFont="1" applyBorder="1" applyAlignment="1">
      <alignment horizontal="distributed"/>
    </xf>
    <xf numFmtId="176" fontId="5" fillId="0" borderId="1" xfId="0" applyFont="1" applyBorder="1" applyAlignment="1">
      <alignment horizontal="distributed"/>
    </xf>
    <xf numFmtId="176" fontId="2" fillId="0" borderId="8" xfId="0" quotePrefix="1" applyFont="1" applyBorder="1" applyAlignment="1">
      <alignment horizontal="center" vertical="center"/>
    </xf>
    <xf numFmtId="176" fontId="2" fillId="0" borderId="4" xfId="0" quotePrefix="1" applyFont="1" applyBorder="1" applyAlignment="1">
      <alignment horizontal="center" vertical="center"/>
    </xf>
    <xf numFmtId="176" fontId="2" fillId="0" borderId="9" xfId="0" applyFont="1" applyBorder="1" applyAlignment="1">
      <alignment horizontal="center" vertical="center" wrapText="1"/>
    </xf>
    <xf numFmtId="176" fontId="2" fillId="0" borderId="10" xfId="0" applyFont="1" applyBorder="1" applyAlignment="1">
      <alignment horizontal="center" vertical="center" wrapText="1"/>
    </xf>
    <xf numFmtId="176" fontId="2" fillId="0" borderId="19" xfId="0" quotePrefix="1" applyFont="1" applyBorder="1" applyAlignment="1">
      <alignment horizontal="center" vertical="center"/>
    </xf>
    <xf numFmtId="176" fontId="2" fillId="0" borderId="20" xfId="0" quotePrefix="1" applyFont="1" applyBorder="1" applyAlignment="1">
      <alignment horizontal="center" vertical="center"/>
    </xf>
    <xf numFmtId="176" fontId="2" fillId="0" borderId="21" xfId="0" quotePrefix="1" applyFont="1" applyBorder="1" applyAlignment="1">
      <alignment horizontal="center" vertical="center"/>
    </xf>
    <xf numFmtId="176" fontId="2" fillId="0" borderId="10" xfId="0" quotePrefix="1" applyFont="1" applyBorder="1" applyAlignment="1">
      <alignment horizontal="center" vertical="center"/>
    </xf>
    <xf numFmtId="176" fontId="2" fillId="0" borderId="3" xfId="0" quotePrefix="1" applyFont="1" applyBorder="1" applyAlignment="1">
      <alignment horizontal="center" vertical="center"/>
    </xf>
    <xf numFmtId="176" fontId="2" fillId="0" borderId="10" xfId="0" quotePrefix="1" applyFont="1" applyBorder="1" applyAlignment="1">
      <alignment horizontal="center" vertical="center" wrapText="1"/>
    </xf>
    <xf numFmtId="176" fontId="4" fillId="0" borderId="0" xfId="0" applyFont="1" applyBorder="1" applyAlignment="1">
      <alignment horizontal="center" vertical="center"/>
    </xf>
    <xf numFmtId="179" fontId="3" fillId="0" borderId="16" xfId="2" applyNumberFormat="1" applyFont="1" applyFill="1" applyBorder="1" applyAlignment="1">
      <alignment horizontal="center" vertical="center"/>
    </xf>
    <xf numFmtId="179" fontId="3" fillId="0" borderId="9" xfId="2" applyNumberFormat="1" applyFont="1" applyFill="1" applyBorder="1" applyAlignment="1">
      <alignment horizontal="center" vertical="center"/>
    </xf>
    <xf numFmtId="179" fontId="3" fillId="0" borderId="16" xfId="2" applyNumberFormat="1" applyFont="1" applyFill="1" applyBorder="1" applyAlignment="1">
      <alignment horizontal="center" vertical="center" wrapText="1"/>
    </xf>
    <xf numFmtId="179" fontId="3" fillId="0" borderId="9" xfId="2" applyNumberFormat="1" applyFont="1" applyFill="1" applyBorder="1" applyAlignment="1">
      <alignment horizontal="center" vertical="center" wrapText="1"/>
    </xf>
    <xf numFmtId="179" fontId="3" fillId="0" borderId="4" xfId="2" applyNumberFormat="1" applyFont="1" applyFill="1" applyBorder="1" applyAlignment="1">
      <alignment horizontal="center" vertical="center" wrapText="1"/>
    </xf>
    <xf numFmtId="179" fontId="3" fillId="0" borderId="17" xfId="2" applyNumberFormat="1" applyFont="1" applyFill="1" applyBorder="1" applyAlignment="1">
      <alignment horizontal="center" vertical="center" wrapText="1"/>
    </xf>
    <xf numFmtId="179" fontId="3" fillId="0" borderId="5" xfId="2" applyNumberFormat="1" applyFont="1" applyFill="1" applyBorder="1" applyAlignment="1">
      <alignment horizontal="center" vertical="center" wrapText="1"/>
    </xf>
    <xf numFmtId="179" fontId="16" fillId="0" borderId="6" xfId="2" applyNumberFormat="1" applyFont="1" applyFill="1" applyBorder="1" applyAlignment="1">
      <alignment horizontal="center" vertical="center"/>
    </xf>
    <xf numFmtId="179" fontId="16" fillId="0" borderId="7" xfId="2" applyNumberFormat="1" applyFont="1" applyFill="1" applyBorder="1" applyAlignment="1">
      <alignment horizontal="center" vertical="center"/>
    </xf>
    <xf numFmtId="179" fontId="3" fillId="0" borderId="3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 justifyLastLine="1"/>
    </xf>
    <xf numFmtId="0" fontId="3" fillId="0" borderId="14" xfId="2" applyFont="1" applyFill="1" applyBorder="1" applyAlignment="1">
      <alignment horizontal="center" vertical="center" wrapText="1" justifyLastLine="1"/>
    </xf>
    <xf numFmtId="179" fontId="3" fillId="0" borderId="20" xfId="2" applyNumberFormat="1" applyFont="1" applyFill="1" applyBorder="1" applyAlignment="1">
      <alignment horizontal="center" vertical="center"/>
    </xf>
    <xf numFmtId="179" fontId="3" fillId="0" borderId="21" xfId="2" applyNumberFormat="1" applyFont="1" applyFill="1" applyBorder="1" applyAlignment="1">
      <alignment horizontal="center" vertical="center"/>
    </xf>
    <xf numFmtId="179" fontId="3" fillId="0" borderId="0" xfId="2" applyNumberFormat="1" applyFont="1" applyFill="1" applyBorder="1" applyAlignment="1">
      <alignment horizontal="center" vertical="center"/>
    </xf>
    <xf numFmtId="179" fontId="3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179" fontId="3" fillId="0" borderId="22" xfId="2" applyNumberFormat="1" applyFont="1" applyFill="1" applyBorder="1" applyAlignment="1">
      <alignment horizontal="center" vertical="center" wrapText="1"/>
    </xf>
    <xf numFmtId="0" fontId="3" fillId="0" borderId="25" xfId="2" applyFont="1" applyFill="1" applyBorder="1" applyAlignment="1">
      <alignment horizontal="center" vertical="center"/>
    </xf>
    <xf numFmtId="179" fontId="3" fillId="0" borderId="23" xfId="2" applyNumberFormat="1" applyFont="1" applyFill="1" applyBorder="1" applyAlignment="1">
      <alignment horizontal="center" vertical="center"/>
    </xf>
    <xf numFmtId="179" fontId="3" fillId="0" borderId="24" xfId="2" applyNumberFormat="1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179" fontId="3" fillId="0" borderId="15" xfId="2" applyNumberFormat="1" applyFont="1" applyFill="1" applyBorder="1" applyAlignment="1">
      <alignment horizontal="center" vertical="center"/>
    </xf>
    <xf numFmtId="179" fontId="3" fillId="0" borderId="13" xfId="2" applyNumberFormat="1" applyFont="1" applyFill="1" applyBorder="1" applyAlignment="1">
      <alignment horizontal="center" vertical="center"/>
    </xf>
    <xf numFmtId="179" fontId="3" fillId="0" borderId="14" xfId="2" applyNumberFormat="1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179" fontId="3" fillId="0" borderId="15" xfId="2" applyNumberFormat="1" applyFont="1" applyFill="1" applyBorder="1" applyAlignment="1">
      <alignment horizontal="center" vertical="center" wrapText="1"/>
    </xf>
    <xf numFmtId="179" fontId="2" fillId="0" borderId="16" xfId="2" applyNumberFormat="1" applyFont="1" applyFill="1" applyBorder="1" applyAlignment="1">
      <alignment horizontal="center" vertical="center" wrapText="1"/>
    </xf>
    <xf numFmtId="179" fontId="2" fillId="0" borderId="9" xfId="2" applyNumberFormat="1" applyFont="1" applyFill="1" applyBorder="1" applyAlignment="1">
      <alignment horizontal="center" vertical="center"/>
    </xf>
    <xf numFmtId="179" fontId="3" fillId="0" borderId="11" xfId="2" applyNumberFormat="1" applyFont="1" applyFill="1" applyBorder="1" applyAlignment="1">
      <alignment horizontal="center" vertical="center"/>
    </xf>
    <xf numFmtId="179" fontId="3" fillId="0" borderId="11" xfId="2" applyNumberFormat="1" applyFont="1" applyFill="1" applyBorder="1" applyAlignment="1">
      <alignment horizontal="center" vertical="center" wrapText="1"/>
    </xf>
    <xf numFmtId="179" fontId="9" fillId="0" borderId="3" xfId="1" applyNumberFormat="1" applyFont="1" applyBorder="1" applyAlignment="1">
      <alignment horizontal="center" vertical="center"/>
    </xf>
    <xf numFmtId="179" fontId="9" fillId="0" borderId="16" xfId="1" applyNumberFormat="1" applyFont="1" applyBorder="1" applyAlignment="1">
      <alignment horizontal="center" vertical="center"/>
    </xf>
    <xf numFmtId="179" fontId="13" fillId="0" borderId="11" xfId="1" applyNumberFormat="1" applyFont="1" applyBorder="1" applyAlignment="1">
      <alignment horizontal="center" vertical="center"/>
    </xf>
    <xf numFmtId="179" fontId="13" fillId="0" borderId="1" xfId="1" applyNumberFormat="1" applyFont="1" applyBorder="1" applyAlignment="1">
      <alignment horizontal="center" vertical="center"/>
    </xf>
    <xf numFmtId="179" fontId="9" fillId="0" borderId="15" xfId="1" applyNumberFormat="1" applyFont="1" applyBorder="1" applyAlignment="1">
      <alignment horizontal="center" vertical="center"/>
    </xf>
    <xf numFmtId="179" fontId="9" fillId="0" borderId="14" xfId="1" applyNumberFormat="1" applyFont="1" applyBorder="1" applyAlignment="1">
      <alignment horizontal="center" vertical="center"/>
    </xf>
    <xf numFmtId="179" fontId="9" fillId="0" borderId="11" xfId="1" applyNumberFormat="1" applyFont="1" applyBorder="1" applyAlignment="1">
      <alignment horizontal="center" vertical="center"/>
    </xf>
    <xf numFmtId="179" fontId="9" fillId="0" borderId="1" xfId="1" applyNumberFormat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179" fontId="9" fillId="0" borderId="16" xfId="1" applyNumberFormat="1" applyFont="1" applyBorder="1" applyAlignment="1">
      <alignment horizontal="center" vertical="center" wrapText="1"/>
    </xf>
    <xf numFmtId="179" fontId="9" fillId="0" borderId="9" xfId="1" applyNumberFormat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179" fontId="9" fillId="0" borderId="4" xfId="1" applyNumberFormat="1" applyFont="1" applyBorder="1" applyAlignment="1">
      <alignment horizontal="center" vertical="center"/>
    </xf>
    <xf numFmtId="179" fontId="9" fillId="0" borderId="17" xfId="1" applyNumberFormat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179" fontId="9" fillId="0" borderId="3" xfId="1" applyNumberFormat="1" applyFont="1" applyBorder="1" applyAlignment="1">
      <alignment horizontal="center" vertical="center" wrapText="1"/>
    </xf>
    <xf numFmtId="179" fontId="9" fillId="0" borderId="15" xfId="1" applyNumberFormat="1" applyFont="1" applyBorder="1" applyAlignment="1">
      <alignment horizontal="center" vertical="center" wrapText="1"/>
    </xf>
    <xf numFmtId="176" fontId="2" fillId="0" borderId="3" xfId="0" quotePrefix="1" applyFont="1" applyBorder="1" applyAlignment="1">
      <alignment horizontal="center" vertical="center" wrapText="1"/>
    </xf>
    <xf numFmtId="176" fontId="2" fillId="0" borderId="8" xfId="0" quotePrefix="1" applyFont="1" applyBorder="1" applyAlignment="1">
      <alignment horizontal="center" vertical="center" wrapText="1"/>
    </xf>
    <xf numFmtId="176" fontId="2" fillId="0" borderId="4" xfId="0" quotePrefix="1" applyFont="1" applyBorder="1" applyAlignment="1">
      <alignment horizontal="center" vertical="center" wrapText="1"/>
    </xf>
    <xf numFmtId="179" fontId="9" fillId="0" borderId="9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179" fontId="9" fillId="0" borderId="4" xfId="1" applyNumberFormat="1" applyFont="1" applyBorder="1" applyAlignment="1">
      <alignment horizontal="center" vertical="center" wrapText="1"/>
    </xf>
    <xf numFmtId="179" fontId="9" fillId="0" borderId="17" xfId="1" applyNumberFormat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179" fontId="9" fillId="0" borderId="14" xfId="1" applyNumberFormat="1" applyFont="1" applyBorder="1" applyAlignment="1">
      <alignment horizontal="center" vertical="center" wrapText="1"/>
    </xf>
    <xf numFmtId="176" fontId="2" fillId="0" borderId="19" xfId="0" quotePrefix="1" applyFont="1" applyBorder="1" applyAlignment="1">
      <alignment horizontal="center" vertical="center" wrapText="1"/>
    </xf>
    <xf numFmtId="176" fontId="2" fillId="0" borderId="20" xfId="0" quotePrefix="1" applyFont="1" applyBorder="1" applyAlignment="1">
      <alignment horizontal="center" vertical="center" wrapText="1"/>
    </xf>
    <xf numFmtId="176" fontId="2" fillId="0" borderId="21" xfId="0" quotePrefix="1" applyFont="1" applyBorder="1" applyAlignment="1">
      <alignment horizontal="center" vertical="center" wrapText="1"/>
    </xf>
    <xf numFmtId="176" fontId="2" fillId="0" borderId="6" xfId="0" applyFont="1" applyBorder="1" applyAlignment="1">
      <alignment horizontal="center" vertical="center" wrapText="1"/>
    </xf>
    <xf numFmtId="176" fontId="2" fillId="0" borderId="7" xfId="0" applyFont="1" applyBorder="1" applyAlignment="1">
      <alignment horizontal="center" vertical="center" wrapText="1"/>
    </xf>
    <xf numFmtId="179" fontId="3" fillId="6" borderId="22" xfId="2" applyNumberFormat="1" applyFont="1" applyFill="1" applyBorder="1" applyAlignment="1">
      <alignment horizontal="center" vertical="center" wrapText="1"/>
    </xf>
    <xf numFmtId="179" fontId="3" fillId="6" borderId="9" xfId="2" applyNumberFormat="1" applyFont="1" applyFill="1" applyBorder="1" applyAlignment="1">
      <alignment horizontal="center" vertical="center" wrapText="1"/>
    </xf>
    <xf numFmtId="0" fontId="3" fillId="6" borderId="25" xfId="2" applyFont="1" applyFill="1" applyBorder="1" applyAlignment="1">
      <alignment horizontal="center" vertical="center" wrapText="1"/>
    </xf>
    <xf numFmtId="179" fontId="3" fillId="6" borderId="23" xfId="2" applyNumberFormat="1" applyFont="1" applyFill="1" applyBorder="1" applyAlignment="1">
      <alignment horizontal="center" vertical="center" wrapText="1"/>
    </xf>
    <xf numFmtId="179" fontId="3" fillId="6" borderId="24" xfId="2" applyNumberFormat="1" applyFont="1" applyFill="1" applyBorder="1" applyAlignment="1">
      <alignment horizontal="center" vertical="center" wrapText="1"/>
    </xf>
    <xf numFmtId="0" fontId="3" fillId="6" borderId="24" xfId="2" applyFont="1" applyFill="1" applyBorder="1" applyAlignment="1">
      <alignment horizontal="center" vertical="center" wrapText="1"/>
    </xf>
    <xf numFmtId="179" fontId="3" fillId="6" borderId="15" xfId="2" applyNumberFormat="1" applyFont="1" applyFill="1" applyBorder="1" applyAlignment="1">
      <alignment horizontal="center" vertical="center" wrapText="1"/>
    </xf>
    <xf numFmtId="179" fontId="3" fillId="6" borderId="13" xfId="2" applyNumberFormat="1" applyFont="1" applyFill="1" applyBorder="1" applyAlignment="1">
      <alignment horizontal="center" vertical="center" wrapText="1"/>
    </xf>
    <xf numFmtId="179" fontId="3" fillId="6" borderId="14" xfId="2" applyNumberFormat="1" applyFont="1" applyFill="1" applyBorder="1" applyAlignment="1">
      <alignment horizontal="center" vertical="center" wrapText="1"/>
    </xf>
    <xf numFmtId="0" fontId="3" fillId="6" borderId="14" xfId="2" applyFont="1" applyFill="1" applyBorder="1" applyAlignment="1">
      <alignment horizontal="center" vertical="center" wrapText="1"/>
    </xf>
    <xf numFmtId="0" fontId="3" fillId="6" borderId="8" xfId="2" applyFont="1" applyFill="1" applyBorder="1" applyAlignment="1">
      <alignment horizontal="center" vertical="center" wrapText="1"/>
    </xf>
    <xf numFmtId="0" fontId="3" fillId="6" borderId="7" xfId="2" applyFont="1" applyFill="1" applyBorder="1" applyAlignment="1">
      <alignment horizontal="center" vertical="center" wrapText="1"/>
    </xf>
    <xf numFmtId="179" fontId="3" fillId="6" borderId="16" xfId="2" applyNumberFormat="1" applyFont="1" applyFill="1" applyBorder="1" applyAlignment="1">
      <alignment horizontal="center" vertical="center" wrapText="1"/>
    </xf>
    <xf numFmtId="179" fontId="2" fillId="6" borderId="16" xfId="2" applyNumberFormat="1" applyFont="1" applyFill="1" applyBorder="1" applyAlignment="1">
      <alignment horizontal="center" vertical="center" wrapText="1"/>
    </xf>
    <xf numFmtId="179" fontId="2" fillId="6" borderId="9" xfId="2" applyNumberFormat="1" applyFont="1" applyFill="1" applyBorder="1" applyAlignment="1">
      <alignment horizontal="center" vertical="center" wrapText="1"/>
    </xf>
    <xf numFmtId="179" fontId="3" fillId="6" borderId="4" xfId="2" applyNumberFormat="1" applyFont="1" applyFill="1" applyBorder="1" applyAlignment="1">
      <alignment horizontal="center" vertical="center" wrapText="1"/>
    </xf>
    <xf numFmtId="179" fontId="3" fillId="6" borderId="17" xfId="2" applyNumberFormat="1" applyFont="1" applyFill="1" applyBorder="1" applyAlignment="1">
      <alignment horizontal="center" vertical="center" wrapText="1"/>
    </xf>
    <xf numFmtId="179" fontId="3" fillId="6" borderId="5" xfId="2" applyNumberFormat="1" applyFont="1" applyFill="1" applyBorder="1" applyAlignment="1">
      <alignment horizontal="center" vertical="center" wrapText="1"/>
    </xf>
    <xf numFmtId="179" fontId="3" fillId="6" borderId="11" xfId="2" applyNumberFormat="1" applyFont="1" applyFill="1" applyBorder="1" applyAlignment="1">
      <alignment horizontal="center" vertical="center" wrapText="1"/>
    </xf>
    <xf numFmtId="179" fontId="3" fillId="6" borderId="0" xfId="2" applyNumberFormat="1" applyFont="1" applyFill="1" applyBorder="1" applyAlignment="1">
      <alignment horizontal="center" vertical="center" wrapText="1"/>
    </xf>
    <xf numFmtId="179" fontId="3" fillId="6" borderId="1" xfId="2" applyNumberFormat="1" applyFont="1" applyFill="1" applyBorder="1" applyAlignment="1">
      <alignment horizontal="center" vertical="center" wrapText="1"/>
    </xf>
    <xf numFmtId="179" fontId="3" fillId="6" borderId="3" xfId="2" applyNumberFormat="1" applyFont="1" applyFill="1" applyBorder="1" applyAlignment="1">
      <alignment horizontal="center" vertical="center" wrapText="1"/>
    </xf>
    <xf numFmtId="0" fontId="3" fillId="6" borderId="4" xfId="2" applyFont="1" applyFill="1" applyBorder="1" applyAlignment="1">
      <alignment horizontal="center" vertical="center" wrapText="1"/>
    </xf>
    <xf numFmtId="0" fontId="3" fillId="6" borderId="17" xfId="2" applyFont="1" applyFill="1" applyBorder="1" applyAlignment="1">
      <alignment horizontal="center" vertical="center" wrapText="1"/>
    </xf>
    <xf numFmtId="0" fontId="3" fillId="6" borderId="5" xfId="2" applyFont="1" applyFill="1" applyBorder="1" applyAlignment="1">
      <alignment horizontal="center" vertical="center" wrapText="1"/>
    </xf>
    <xf numFmtId="0" fontId="3" fillId="6" borderId="15" xfId="2" applyFont="1" applyFill="1" applyBorder="1" applyAlignment="1">
      <alignment horizontal="center" vertical="center" wrapText="1"/>
    </xf>
    <xf numFmtId="0" fontId="3" fillId="6" borderId="15" xfId="2" applyFont="1" applyFill="1" applyBorder="1" applyAlignment="1">
      <alignment horizontal="center" vertical="center" wrapText="1" justifyLastLine="1"/>
    </xf>
    <xf numFmtId="0" fontId="3" fillId="6" borderId="14" xfId="2" applyFont="1" applyFill="1" applyBorder="1" applyAlignment="1">
      <alignment horizontal="center" vertical="center" wrapText="1" justifyLastLine="1"/>
    </xf>
  </cellXfs>
  <cellStyles count="4">
    <cellStyle name="桁区切り 2" xfId="3"/>
    <cellStyle name="標準" xfId="0" builtinId="0"/>
    <cellStyle name="標準 2" xfId="1"/>
    <cellStyle name="標準 4" xfId="2"/>
  </cellStyles>
  <dxfs count="0"/>
  <tableStyles count="0" defaultTableStyle="TableStyleMedium9" defaultPivotStyle="PivotStyleLight16"/>
  <colors>
    <mruColors>
      <color rgb="FFFFCC99"/>
      <color rgb="FFCC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</xdr:row>
      <xdr:rowOff>104776</xdr:rowOff>
    </xdr:from>
    <xdr:to>
      <xdr:col>3</xdr:col>
      <xdr:colOff>85725</xdr:colOff>
      <xdr:row>8</xdr:row>
      <xdr:rowOff>19050</xdr:rowOff>
    </xdr:to>
    <xdr:cxnSp macro="">
      <xdr:nvCxnSpPr>
        <xdr:cNvPr id="3" name="直線矢印コネクタ 2"/>
        <xdr:cNvCxnSpPr/>
      </xdr:nvCxnSpPr>
      <xdr:spPr>
        <a:xfrm flipH="1" flipV="1">
          <a:off x="1457325" y="247651"/>
          <a:ext cx="228600" cy="15335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1</xdr:row>
      <xdr:rowOff>142875</xdr:rowOff>
    </xdr:from>
    <xdr:to>
      <xdr:col>4</xdr:col>
      <xdr:colOff>76200</xdr:colOff>
      <xdr:row>8</xdr:row>
      <xdr:rowOff>95250</xdr:rowOff>
    </xdr:to>
    <xdr:cxnSp macro="">
      <xdr:nvCxnSpPr>
        <xdr:cNvPr id="5" name="直線矢印コネクタ 4"/>
        <xdr:cNvCxnSpPr/>
      </xdr:nvCxnSpPr>
      <xdr:spPr>
        <a:xfrm flipV="1">
          <a:off x="2209800" y="285750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1</xdr:row>
      <xdr:rowOff>142875</xdr:rowOff>
    </xdr:from>
    <xdr:to>
      <xdr:col>5</xdr:col>
      <xdr:colOff>85725</xdr:colOff>
      <xdr:row>8</xdr:row>
      <xdr:rowOff>95250</xdr:rowOff>
    </xdr:to>
    <xdr:cxnSp macro="">
      <xdr:nvCxnSpPr>
        <xdr:cNvPr id="7" name="直線矢印コネクタ 6"/>
        <xdr:cNvCxnSpPr/>
      </xdr:nvCxnSpPr>
      <xdr:spPr>
        <a:xfrm flipV="1">
          <a:off x="2752725" y="285750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66675</xdr:colOff>
      <xdr:row>1</xdr:row>
      <xdr:rowOff>152400</xdr:rowOff>
    </xdr:from>
    <xdr:to>
      <xdr:col>6</xdr:col>
      <xdr:colOff>66675</xdr:colOff>
      <xdr:row>8</xdr:row>
      <xdr:rowOff>104775</xdr:rowOff>
    </xdr:to>
    <xdr:cxnSp macro="">
      <xdr:nvCxnSpPr>
        <xdr:cNvPr id="8" name="直線矢印コネクタ 7"/>
        <xdr:cNvCxnSpPr/>
      </xdr:nvCxnSpPr>
      <xdr:spPr>
        <a:xfrm flipV="1">
          <a:off x="3267075" y="295275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1</xdr:row>
      <xdr:rowOff>123825</xdr:rowOff>
    </xdr:from>
    <xdr:to>
      <xdr:col>7</xdr:col>
      <xdr:colOff>57150</xdr:colOff>
      <xdr:row>8</xdr:row>
      <xdr:rowOff>76200</xdr:rowOff>
    </xdr:to>
    <xdr:cxnSp macro="">
      <xdr:nvCxnSpPr>
        <xdr:cNvPr id="9" name="直線矢印コネクタ 8"/>
        <xdr:cNvCxnSpPr/>
      </xdr:nvCxnSpPr>
      <xdr:spPr>
        <a:xfrm flipV="1">
          <a:off x="3790950" y="266700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1</xdr:row>
      <xdr:rowOff>152400</xdr:rowOff>
    </xdr:from>
    <xdr:to>
      <xdr:col>8</xdr:col>
      <xdr:colOff>76200</xdr:colOff>
      <xdr:row>8</xdr:row>
      <xdr:rowOff>104775</xdr:rowOff>
    </xdr:to>
    <xdr:cxnSp macro="">
      <xdr:nvCxnSpPr>
        <xdr:cNvPr id="10" name="直線矢印コネクタ 9"/>
        <xdr:cNvCxnSpPr/>
      </xdr:nvCxnSpPr>
      <xdr:spPr>
        <a:xfrm flipV="1">
          <a:off x="4343400" y="295275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104775</xdr:colOff>
      <xdr:row>1</xdr:row>
      <xdr:rowOff>133350</xdr:rowOff>
    </xdr:from>
    <xdr:to>
      <xdr:col>9</xdr:col>
      <xdr:colOff>104775</xdr:colOff>
      <xdr:row>8</xdr:row>
      <xdr:rowOff>85725</xdr:rowOff>
    </xdr:to>
    <xdr:cxnSp macro="">
      <xdr:nvCxnSpPr>
        <xdr:cNvPr id="11" name="直線矢印コネクタ 10"/>
        <xdr:cNvCxnSpPr/>
      </xdr:nvCxnSpPr>
      <xdr:spPr>
        <a:xfrm flipV="1">
          <a:off x="4905375" y="276225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85725</xdr:colOff>
      <xdr:row>1</xdr:row>
      <xdr:rowOff>104775</xdr:rowOff>
    </xdr:from>
    <xdr:to>
      <xdr:col>10</xdr:col>
      <xdr:colOff>85725</xdr:colOff>
      <xdr:row>8</xdr:row>
      <xdr:rowOff>57150</xdr:rowOff>
    </xdr:to>
    <xdr:cxnSp macro="">
      <xdr:nvCxnSpPr>
        <xdr:cNvPr id="12" name="直線矢印コネクタ 11"/>
        <xdr:cNvCxnSpPr/>
      </xdr:nvCxnSpPr>
      <xdr:spPr>
        <a:xfrm flipV="1">
          <a:off x="5419725" y="247650"/>
          <a:ext cx="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285750</xdr:colOff>
      <xdr:row>1</xdr:row>
      <xdr:rowOff>85726</xdr:rowOff>
    </xdr:from>
    <xdr:to>
      <xdr:col>11</xdr:col>
      <xdr:colOff>85725</xdr:colOff>
      <xdr:row>8</xdr:row>
      <xdr:rowOff>66675</xdr:rowOff>
    </xdr:to>
    <xdr:cxnSp macro="">
      <xdr:nvCxnSpPr>
        <xdr:cNvPr id="13" name="直線矢印コネクタ 12"/>
        <xdr:cNvCxnSpPr/>
      </xdr:nvCxnSpPr>
      <xdr:spPr>
        <a:xfrm flipH="1" flipV="1">
          <a:off x="5619750" y="228601"/>
          <a:ext cx="333375" cy="16001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1</xdr:row>
      <xdr:rowOff>114301</xdr:rowOff>
    </xdr:from>
    <xdr:to>
      <xdr:col>12</xdr:col>
      <xdr:colOff>152400</xdr:colOff>
      <xdr:row>8</xdr:row>
      <xdr:rowOff>95250</xdr:rowOff>
    </xdr:to>
    <xdr:cxnSp macro="">
      <xdr:nvCxnSpPr>
        <xdr:cNvPr id="15" name="直線矢印コネクタ 14"/>
        <xdr:cNvCxnSpPr/>
      </xdr:nvCxnSpPr>
      <xdr:spPr>
        <a:xfrm flipH="1" flipV="1">
          <a:off x="6219825" y="257176"/>
          <a:ext cx="333375" cy="16001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390525</xdr:colOff>
      <xdr:row>1</xdr:row>
      <xdr:rowOff>123825</xdr:rowOff>
    </xdr:from>
    <xdr:to>
      <xdr:col>13</xdr:col>
      <xdr:colOff>190500</xdr:colOff>
      <xdr:row>8</xdr:row>
      <xdr:rowOff>104774</xdr:rowOff>
    </xdr:to>
    <xdr:cxnSp macro="">
      <xdr:nvCxnSpPr>
        <xdr:cNvPr id="19" name="直線矢印コネクタ 18"/>
        <xdr:cNvCxnSpPr/>
      </xdr:nvCxnSpPr>
      <xdr:spPr>
        <a:xfrm flipH="1" flipV="1">
          <a:off x="6791325" y="266700"/>
          <a:ext cx="333375" cy="16001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466726</xdr:colOff>
      <xdr:row>1</xdr:row>
      <xdr:rowOff>133351</xdr:rowOff>
    </xdr:from>
    <xdr:to>
      <xdr:col>14</xdr:col>
      <xdr:colOff>85725</xdr:colOff>
      <xdr:row>8</xdr:row>
      <xdr:rowOff>47625</xdr:rowOff>
    </xdr:to>
    <xdr:cxnSp macro="">
      <xdr:nvCxnSpPr>
        <xdr:cNvPr id="20" name="直線矢印コネクタ 19"/>
        <xdr:cNvCxnSpPr/>
      </xdr:nvCxnSpPr>
      <xdr:spPr>
        <a:xfrm flipH="1" flipV="1">
          <a:off x="6867526" y="276226"/>
          <a:ext cx="685799" cy="15335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457200</xdr:colOff>
      <xdr:row>1</xdr:row>
      <xdr:rowOff>85725</xdr:rowOff>
    </xdr:from>
    <xdr:to>
      <xdr:col>15</xdr:col>
      <xdr:colOff>76199</xdr:colOff>
      <xdr:row>7</xdr:row>
      <xdr:rowOff>457199</xdr:rowOff>
    </xdr:to>
    <xdr:cxnSp macro="">
      <xdr:nvCxnSpPr>
        <xdr:cNvPr id="22" name="直線矢印コネクタ 21"/>
        <xdr:cNvCxnSpPr/>
      </xdr:nvCxnSpPr>
      <xdr:spPr>
        <a:xfrm flipH="1" flipV="1">
          <a:off x="7391400" y="228600"/>
          <a:ext cx="685799" cy="15335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view="pageBreakPreview" zoomScaleNormal="100" zoomScaleSheetLayoutView="100" workbookViewId="0">
      <selection activeCell="A2" sqref="A2"/>
    </sheetView>
  </sheetViews>
  <sheetFormatPr defaultColWidth="7.1640625" defaultRowHeight="12.95" customHeight="1" x14ac:dyDescent="0.15"/>
  <cols>
    <col min="1" max="1" width="4.5" style="3" customWidth="1"/>
    <col min="2" max="2" width="15.5" style="4" customWidth="1"/>
    <col min="3" max="3" width="15.1640625" style="4" customWidth="1"/>
    <col min="4" max="5" width="18.6640625" style="4" customWidth="1"/>
    <col min="6" max="6" width="20.5" style="4" customWidth="1"/>
    <col min="7" max="7" width="17.33203125" style="4" customWidth="1"/>
    <col min="8" max="9" width="15.1640625" style="4" customWidth="1"/>
    <col min="10" max="10" width="18.1640625" style="4" customWidth="1"/>
    <col min="11" max="11" width="15.1640625" style="4" customWidth="1"/>
    <col min="12" max="14" width="15.83203125" style="4" customWidth="1"/>
    <col min="15" max="16384" width="7.1640625" style="4"/>
  </cols>
  <sheetData>
    <row r="1" spans="1:16" s="2" customFormat="1" ht="12" customHeight="1" x14ac:dyDescent="0.15">
      <c r="A1" s="1"/>
      <c r="N1" s="22"/>
    </row>
    <row r="2" spans="1:16" ht="33" customHeight="1" x14ac:dyDescent="0.15">
      <c r="A2" s="101" t="s">
        <v>87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3"/>
      <c r="P2" s="3"/>
    </row>
    <row r="3" spans="1:16" ht="13.5" customHeight="1" thickBo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5"/>
      <c r="N3" s="6" t="s">
        <v>7</v>
      </c>
      <c r="O3" s="3"/>
      <c r="P3" s="3"/>
    </row>
    <row r="4" spans="1:16" ht="15.75" customHeight="1" x14ac:dyDescent="0.15">
      <c r="A4" s="105" t="s">
        <v>6</v>
      </c>
      <c r="B4" s="106"/>
      <c r="C4" s="117" t="s">
        <v>62</v>
      </c>
      <c r="D4" s="119" t="s">
        <v>63</v>
      </c>
      <c r="E4" s="120"/>
      <c r="F4" s="120"/>
      <c r="G4" s="121"/>
      <c r="H4" s="107" t="s">
        <v>64</v>
      </c>
      <c r="I4" s="108"/>
      <c r="J4" s="122" t="s">
        <v>1</v>
      </c>
      <c r="K4" s="124" t="s">
        <v>69</v>
      </c>
      <c r="L4" s="122" t="s">
        <v>2</v>
      </c>
      <c r="M4" s="122" t="s">
        <v>3</v>
      </c>
      <c r="N4" s="115" t="s">
        <v>4</v>
      </c>
      <c r="O4" s="3"/>
      <c r="P4" s="3"/>
    </row>
    <row r="5" spans="1:16" ht="15.75" customHeight="1" x14ac:dyDescent="0.15">
      <c r="A5" s="107"/>
      <c r="B5" s="108"/>
      <c r="C5" s="118"/>
      <c r="D5" s="7" t="s">
        <v>5</v>
      </c>
      <c r="E5" s="7" t="s">
        <v>65</v>
      </c>
      <c r="F5" s="7" t="s">
        <v>66</v>
      </c>
      <c r="G5" s="7" t="s">
        <v>38</v>
      </c>
      <c r="H5" s="8" t="s">
        <v>67</v>
      </c>
      <c r="I5" s="7" t="s">
        <v>68</v>
      </c>
      <c r="J5" s="123"/>
      <c r="K5" s="123"/>
      <c r="L5" s="123"/>
      <c r="M5" s="123"/>
      <c r="N5" s="116"/>
      <c r="O5" s="3"/>
      <c r="P5" s="3"/>
    </row>
    <row r="6" spans="1:16" ht="16.5" customHeight="1" x14ac:dyDescent="0.15">
      <c r="A6" s="109" t="s">
        <v>11</v>
      </c>
      <c r="B6" s="110"/>
      <c r="C6" s="9">
        <v>77108</v>
      </c>
      <c r="D6" s="9">
        <v>6573147</v>
      </c>
      <c r="E6" s="9">
        <v>1314315</v>
      </c>
      <c r="F6" s="9">
        <v>4018031</v>
      </c>
      <c r="G6" s="9">
        <v>1240801</v>
      </c>
      <c r="H6" s="9">
        <v>3496898</v>
      </c>
      <c r="I6" s="9">
        <v>3498616</v>
      </c>
      <c r="J6" s="10">
        <v>6648537</v>
      </c>
      <c r="K6" s="9">
        <v>442442</v>
      </c>
      <c r="L6" s="9">
        <v>5912715</v>
      </c>
      <c r="M6" s="9">
        <v>44004790</v>
      </c>
      <c r="N6" s="9">
        <v>44299888</v>
      </c>
      <c r="O6" s="3"/>
      <c r="P6" s="3"/>
    </row>
    <row r="7" spans="1:16" ht="16.5" customHeight="1" x14ac:dyDescent="0.15">
      <c r="A7" s="111" t="s">
        <v>13</v>
      </c>
      <c r="B7" s="112"/>
      <c r="C7" s="9">
        <v>353180</v>
      </c>
      <c r="D7" s="9">
        <v>10127265</v>
      </c>
      <c r="E7" s="9">
        <v>2966414</v>
      </c>
      <c r="F7" s="9">
        <v>5248207</v>
      </c>
      <c r="G7" s="9">
        <v>1912644</v>
      </c>
      <c r="H7" s="9">
        <v>5099670</v>
      </c>
      <c r="I7" s="9">
        <v>5537180</v>
      </c>
      <c r="J7" s="10">
        <v>10042935</v>
      </c>
      <c r="K7" s="9">
        <v>1901794</v>
      </c>
      <c r="L7" s="9">
        <v>6372412</v>
      </c>
      <c r="M7" s="9">
        <v>47450425</v>
      </c>
      <c r="N7" s="9">
        <v>49656664</v>
      </c>
      <c r="O7" s="3"/>
      <c r="P7" s="3"/>
    </row>
    <row r="8" spans="1:16" ht="16.5" customHeight="1" x14ac:dyDescent="0.15">
      <c r="A8" s="103" t="s">
        <v>14</v>
      </c>
      <c r="B8" s="104"/>
      <c r="C8" s="14">
        <v>180885</v>
      </c>
      <c r="D8" s="14">
        <v>7080113</v>
      </c>
      <c r="E8" s="14">
        <v>2712881</v>
      </c>
      <c r="F8" s="14">
        <v>4367232</v>
      </c>
      <c r="G8" s="14">
        <v>1550936</v>
      </c>
      <c r="H8" s="14">
        <v>4778332</v>
      </c>
      <c r="I8" s="14">
        <v>4301241</v>
      </c>
      <c r="J8" s="14">
        <v>9289025</v>
      </c>
      <c r="K8" s="14">
        <v>977338</v>
      </c>
      <c r="L8" s="14">
        <v>6882889</v>
      </c>
      <c r="M8" s="14">
        <v>47991108</v>
      </c>
      <c r="N8" s="16">
        <v>48942815</v>
      </c>
      <c r="O8" s="3"/>
      <c r="P8" s="3"/>
    </row>
    <row r="9" spans="1:16" s="12" customFormat="1" ht="16.5" customHeight="1" x14ac:dyDescent="0.15">
      <c r="A9" s="103" t="s">
        <v>39</v>
      </c>
      <c r="B9" s="104"/>
      <c r="C9" s="14">
        <v>113897</v>
      </c>
      <c r="D9" s="14">
        <v>9699455</v>
      </c>
      <c r="E9" s="14">
        <v>2848265</v>
      </c>
      <c r="F9" s="14">
        <v>5233526</v>
      </c>
      <c r="G9" s="14">
        <v>1617664</v>
      </c>
      <c r="H9" s="14">
        <v>6205590</v>
      </c>
      <c r="I9" s="14">
        <v>5262000</v>
      </c>
      <c r="J9" s="14">
        <v>10756942</v>
      </c>
      <c r="K9" s="14">
        <v>1327659</v>
      </c>
      <c r="L9" s="14">
        <v>7260549</v>
      </c>
      <c r="M9" s="14">
        <v>51219028</v>
      </c>
      <c r="N9" s="16">
        <v>52444172</v>
      </c>
      <c r="O9" s="11"/>
      <c r="P9" s="11"/>
    </row>
    <row r="10" spans="1:16" s="12" customFormat="1" ht="16.5" customHeight="1" x14ac:dyDescent="0.15">
      <c r="A10" s="113" t="s">
        <v>70</v>
      </c>
      <c r="B10" s="114"/>
      <c r="C10" s="56">
        <f ca="1">OFFSET(もと第6表!$A$1,MATCH("*県*計*",もと第6表!$B:$B,0)-1,MATCH("*土地*",もと第6表!$1:$1,0)-1)</f>
        <v>390738</v>
      </c>
      <c r="D10" s="57">
        <f ca="1">SUM(E10:G10)</f>
        <v>11215895</v>
      </c>
      <c r="E10" s="56">
        <f ca="1">OFFSET(もと第6表!$A$1,MATCH("*県*計*",もと第6表!$B:$B,0)-1,MATCH("*"&amp;E$4&amp;"*"&amp;E$5&amp;"*",もと第6表!$1:$1,0)-1)</f>
        <v>2921086</v>
      </c>
      <c r="F10" s="56">
        <f ca="1">OFFSET(もと第6表!$A$1,MATCH("*県*計*",もと第6表!$B:$B,0)-1,MATCH("*"&amp;F$4&amp;"*"&amp;F$5&amp;"*",もと第6表!$1:$1,0)-1)</f>
        <v>6363089</v>
      </c>
      <c r="G10" s="56">
        <f ca="1">OFFSET(もと第6表!$A$1,MATCH("*県*計*",もと第6表!$B:$B,0)-1,MATCH("*"&amp;G$4&amp;"*"&amp;G$5&amp;"*",もと第6表!$1:$1,0)-1)</f>
        <v>1931720</v>
      </c>
      <c r="H10" s="56">
        <f ca="1">OFFSET(もと第6表!$A$1,MATCH("*県*計*",もと第6表!$B:$B,0)-1,MATCH("*"&amp;H$4&amp;"*"&amp;H$5&amp;"*",もと第6表!$1:$1,0)-1)</f>
        <v>7703849</v>
      </c>
      <c r="I10" s="56">
        <f ca="1">OFFSET(もと第6表!$A$1,MATCH("*県*計*",もと第6表!$B:$B,0)-1,MATCH("*"&amp;I$4&amp;"*"&amp;I$5&amp;"*",もと第6表!$1:$1,0)-1)</f>
        <v>6485620</v>
      </c>
      <c r="J10" s="56">
        <f ca="1">OFFSET(もと第6表!$A$1,MATCH("*県*計*",もと第6表!$B:$B,0)-1,MATCH("*"&amp;J$4&amp;"*"&amp;J$5&amp;"*",もと第6表!$1:$1,0)-1)</f>
        <v>12824862</v>
      </c>
      <c r="K10" s="61">
        <f>SUM(もと第6表!L15:M15)</f>
        <v>1267278</v>
      </c>
      <c r="L10" s="56">
        <f ca="1">OFFSET(もと第6表!$A$1,MATCH("*県*計*",もと第6表!$B:$B,0)-1,MATCH("*"&amp;L$4&amp;"*"&amp;L$5&amp;"*",もと第6表!$1:$1,0)-1)</f>
        <v>7410669</v>
      </c>
      <c r="M10" s="61">
        <f>SUM(もと第6表!O15:P15)</f>
        <v>51987052</v>
      </c>
      <c r="N10" s="56">
        <f ca="1">OFFSET(もと第6表!$A$1,MATCH("*県*計*",もと第6表!$B:$B,0)-1,MATCH("*"&amp;N$4&amp;"*"&amp;N$5&amp;"*",もと第6表!$1:$1,0)-1)</f>
        <v>54915738</v>
      </c>
      <c r="O10" s="11"/>
      <c r="P10" s="11"/>
    </row>
    <row r="11" spans="1:16" s="12" customFormat="1" ht="5.25" customHeight="1" x14ac:dyDescent="0.15">
      <c r="A11" s="17"/>
      <c r="B11" s="18"/>
      <c r="C11" s="23"/>
      <c r="D11" s="23"/>
      <c r="E11" s="23"/>
      <c r="F11" s="23"/>
      <c r="G11" s="23"/>
      <c r="H11" s="23"/>
      <c r="I11" s="62"/>
      <c r="J11" s="62"/>
      <c r="K11" s="62"/>
      <c r="L11" s="62"/>
      <c r="M11" s="62"/>
      <c r="N11" s="62"/>
      <c r="O11" s="11"/>
      <c r="P11" s="11"/>
    </row>
    <row r="12" spans="1:16" s="15" customFormat="1" ht="15.75" customHeight="1" x14ac:dyDescent="0.15">
      <c r="A12" s="25" t="s">
        <v>0</v>
      </c>
      <c r="B12" s="26" t="s">
        <v>15</v>
      </c>
      <c r="C12" s="56">
        <f ca="1">OFFSET(もと第6表!$A$1,MATCH($B12,もと第6表!$C:$C,0)-1,MATCH("*土地*",もと第6表!$1:$1,0)-1)</f>
        <v>101260</v>
      </c>
      <c r="D12" s="57">
        <f ca="1">SUM(E12:G12)</f>
        <v>1335761</v>
      </c>
      <c r="E12" s="56">
        <f ca="1">OFFSET(もと第6表!$A$1,MATCH($B12,もと第6表!$C:$C,0)-1,MATCH("*"&amp;E$4&amp;"*"&amp;E$5&amp;"*",もと第6表!$1:$1,0)-1)</f>
        <v>535689</v>
      </c>
      <c r="F12" s="56">
        <f ca="1">OFFSET(もと第6表!$A$1,MATCH($B12,もと第6表!$C:$C,0)-1,MATCH("*"&amp;F$4&amp;"*"&amp;F$5&amp;"*",もと第6表!$1:$1,0)-1)</f>
        <v>722633</v>
      </c>
      <c r="G12" s="56">
        <f ca="1">OFFSET(もと第6表!$A$1,MATCH($B12,もと第6表!$C:$C,0)-1,MATCH("*"&amp;G$4&amp;"*"&amp;G$5&amp;"*",もと第6表!$1:$1,0)-1)</f>
        <v>77439</v>
      </c>
      <c r="H12" s="56">
        <f ca="1">OFFSET(もと第6表!$A$1,MATCH($B12,もと第6表!$C:$C,0)-1,MATCH("*"&amp;H$4&amp;"*"&amp;H$5&amp;"*",もと第6表!$1:$1,0)-1)</f>
        <v>1183443</v>
      </c>
      <c r="I12" s="56">
        <f ca="1">OFFSET(もと第6表!$A$1,MATCH($B12,もと第6表!$C:$C,0)-1,MATCH("*"&amp;I$4&amp;"*"&amp;I$5&amp;"*",もと第6表!$1:$1,0)-1)</f>
        <v>421644</v>
      </c>
      <c r="J12" s="56">
        <f ca="1">OFFSET(もと第6表!$A$1,MATCH($B12,もと第6表!$C:$C,0)-1,MATCH("*"&amp;J$4&amp;"*"&amp;J$5&amp;"*",もと第6表!$1:$1,0)-1)</f>
        <v>2198820</v>
      </c>
      <c r="K12" s="61">
        <f>SUM(もと第6表!L17:M17)</f>
        <v>105581</v>
      </c>
      <c r="L12" s="56">
        <f ca="1">OFFSET(もと第6表!$A$1,MATCH($B12,もと第6表!$C:$C,0)-1,MATCH("*"&amp;L$4&amp;"*"&amp;L$5&amp;"*",もと第6表!$1:$1,0)-1)</f>
        <v>940172</v>
      </c>
      <c r="M12" s="61">
        <f>SUM(もと第6表!O17:P17)</f>
        <v>9145334</v>
      </c>
      <c r="N12" s="56">
        <f ca="1">OFFSET(もと第6表!$A$1,MATCH($B12,もと第6表!$C:$C,0)-1,MATCH("*"&amp;N$4&amp;"*"&amp;N$5&amp;"*",もと第6表!$1:$1,0)-1)</f>
        <v>9536602</v>
      </c>
      <c r="O12" s="13"/>
      <c r="P12" s="13"/>
    </row>
    <row r="13" spans="1:16" s="15" customFormat="1" ht="15.75" customHeight="1" x14ac:dyDescent="0.15">
      <c r="A13" s="25">
        <v>10</v>
      </c>
      <c r="B13" s="26" t="s">
        <v>16</v>
      </c>
      <c r="C13" s="56" t="str">
        <f ca="1">OFFSET(もと第6表!$A$1,MATCH($B13,もと第6表!$C:$C,0)-1,MATCH("*土地*",もと第6表!$1:$1,0)-1)</f>
        <v>-</v>
      </c>
      <c r="D13" s="57">
        <f ca="1">SUM(E13:G13)</f>
        <v>23336</v>
      </c>
      <c r="E13" s="56">
        <f ca="1">OFFSET(もと第6表!$A$1,MATCH($B13,もと第6表!$C:$C,0)-1,MATCH("*"&amp;E$4&amp;"*"&amp;E$5&amp;"*",もと第6表!$1:$1,0)-1)</f>
        <v>4543</v>
      </c>
      <c r="F13" s="56">
        <f ca="1">OFFSET(もと第6表!$A$1,MATCH($B13,もと第6表!$C:$C,0)-1,MATCH("*"&amp;F$4&amp;"*"&amp;F$5&amp;"*",もと第6表!$1:$1,0)-1)</f>
        <v>13178</v>
      </c>
      <c r="G13" s="56">
        <f ca="1">OFFSET(もと第6表!$A$1,MATCH($B13,もと第6表!$C:$C,0)-1,MATCH("*"&amp;G$4&amp;"*"&amp;G$5&amp;"*",もと第6表!$1:$1,0)-1)</f>
        <v>5615</v>
      </c>
      <c r="H13" s="56" t="str">
        <f ca="1">OFFSET(もと第6表!$A$1,MATCH($B13,もと第6表!$C:$C,0)-1,MATCH("*"&amp;H$4&amp;"*"&amp;H$5&amp;"*",もと第6表!$1:$1,0)-1)</f>
        <v>Ｘ</v>
      </c>
      <c r="I13" s="56" t="str">
        <f ca="1">OFFSET(もと第6表!$A$1,MATCH($B13,もと第6表!$C:$C,0)-1,MATCH("*"&amp;I$4&amp;"*"&amp;I$5&amp;"*",もと第6表!$1:$1,0)-1)</f>
        <v>Ｘ</v>
      </c>
      <c r="J13" s="56">
        <f ca="1">OFFSET(もと第6表!$A$1,MATCH($B13,もと第6表!$C:$C,0)-1,MATCH("*"&amp;J$4&amp;"*"&amp;J$5&amp;"*",もと第6表!$1:$1,0)-1)</f>
        <v>92897</v>
      </c>
      <c r="K13" s="61">
        <f>SUM(もと第6表!L18:M18)</f>
        <v>0</v>
      </c>
      <c r="L13" s="56">
        <f ca="1">OFFSET(もと第6表!$A$1,MATCH($B13,もと第6表!$C:$C,0)-1,MATCH("*"&amp;L$4&amp;"*"&amp;L$5&amp;"*",もと第6表!$1:$1,0)-1)</f>
        <v>93194</v>
      </c>
      <c r="M13" s="61">
        <f>SUM(もと第6表!O18:P18)</f>
        <v>1677741</v>
      </c>
      <c r="N13" s="56">
        <f ca="1">OFFSET(もと第6表!$A$1,MATCH($B13,もと第6表!$C:$C,0)-1,MATCH("*"&amp;N$4&amp;"*"&amp;N$5&amp;"*",もと第6表!$1:$1,0)-1)</f>
        <v>1596144</v>
      </c>
      <c r="O13" s="13"/>
      <c r="P13" s="13"/>
    </row>
    <row r="14" spans="1:16" s="15" customFormat="1" ht="15.75" customHeight="1" x14ac:dyDescent="0.15">
      <c r="A14" s="24">
        <v>11</v>
      </c>
      <c r="B14" s="26" t="s">
        <v>17</v>
      </c>
      <c r="C14" s="56" t="str">
        <f ca="1">OFFSET(もと第6表!$A$1,MATCH($B14,もと第6表!$C:$C,0)-1,MATCH("*土地*",もと第6表!$1:$1,0)-1)</f>
        <v>Ｘ</v>
      </c>
      <c r="D14" s="57">
        <f ca="1">SUM(E14:G14)</f>
        <v>41927</v>
      </c>
      <c r="E14" s="56">
        <f ca="1">OFFSET(もと第6表!$A$1,MATCH($B14,もと第6表!$C:$C,0)-1,MATCH("*"&amp;E$4&amp;"*"&amp;E$5&amp;"*",もと第6表!$1:$1,0)-1)</f>
        <v>28001</v>
      </c>
      <c r="F14" s="56">
        <f ca="1">OFFSET(もと第6表!$A$1,MATCH($B14,もと第6表!$C:$C,0)-1,MATCH("*"&amp;F$4&amp;"*"&amp;F$5&amp;"*",もと第6表!$1:$1,0)-1)</f>
        <v>11044</v>
      </c>
      <c r="G14" s="56">
        <f ca="1">OFFSET(もと第6表!$A$1,MATCH($B14,もと第6表!$C:$C,0)-1,MATCH("*"&amp;G$4&amp;"*"&amp;G$5&amp;"*",もと第6表!$1:$1,0)-1)</f>
        <v>2882</v>
      </c>
      <c r="H14" s="56" t="str">
        <f ca="1">OFFSET(もと第6表!$A$1,MATCH($B14,もと第6表!$C:$C,0)-1,MATCH("*"&amp;H$4&amp;"*"&amp;H$5&amp;"*",もと第6表!$1:$1,0)-1)</f>
        <v>Ｘ</v>
      </c>
      <c r="I14" s="56">
        <f ca="1">OFFSET(もと第6表!$A$1,MATCH($B14,もと第6表!$C:$C,0)-1,MATCH("*"&amp;I$4&amp;"*"&amp;I$5&amp;"*",もと第6表!$1:$1,0)-1)</f>
        <v>10411</v>
      </c>
      <c r="J14" s="56">
        <f ca="1">OFFSET(もと第6表!$A$1,MATCH($B14,もと第6表!$C:$C,0)-1,MATCH("*"&amp;J$4&amp;"*"&amp;J$5&amp;"*",もと第6表!$1:$1,0)-1)</f>
        <v>39983</v>
      </c>
      <c r="K14" s="61">
        <f>SUM(もと第6表!L19:M19)</f>
        <v>0</v>
      </c>
      <c r="L14" s="56">
        <f ca="1">OFFSET(もと第6表!$A$1,MATCH($B14,もと第6表!$C:$C,0)-1,MATCH("*"&amp;L$4&amp;"*"&amp;L$5&amp;"*",もと第6表!$1:$1,0)-1)</f>
        <v>25707</v>
      </c>
      <c r="M14" s="61">
        <f>SUM(もと第6表!O19:P19)</f>
        <v>330428</v>
      </c>
      <c r="N14" s="56">
        <f ca="1">OFFSET(もと第6表!$A$1,MATCH($B14,もと第6表!$C:$C,0)-1,MATCH("*"&amp;N$4&amp;"*"&amp;N$5&amp;"*",もと第6表!$1:$1,0)-1)</f>
        <v>345892</v>
      </c>
      <c r="O14" s="13"/>
      <c r="P14" s="13"/>
    </row>
    <row r="15" spans="1:16" s="15" customFormat="1" ht="15.75" customHeight="1" x14ac:dyDescent="0.15">
      <c r="A15" s="24">
        <v>12</v>
      </c>
      <c r="B15" s="26" t="s">
        <v>18</v>
      </c>
      <c r="C15" s="56" t="str">
        <f ca="1">OFFSET(もと第6表!$A$1,MATCH($B15,もと第6表!$C:$C,0)-1,MATCH("*土地*",もと第6表!$1:$1,0)-1)</f>
        <v>Ｘ</v>
      </c>
      <c r="D15" s="57">
        <f ca="1">SUM(E15:G15)</f>
        <v>35068</v>
      </c>
      <c r="E15" s="56" t="str">
        <f ca="1">OFFSET(もと第6表!$A$1,MATCH($B15,もと第6表!$C:$C,0)-1,MATCH("*"&amp;E$4&amp;"*"&amp;E$5&amp;"*",もと第6表!$1:$1,0)-1)</f>
        <v>Ｘ</v>
      </c>
      <c r="F15" s="56">
        <f ca="1">OFFSET(もと第6表!$A$1,MATCH($B15,もと第6表!$C:$C,0)-1,MATCH("*"&amp;F$4&amp;"*"&amp;F$5&amp;"*",もと第6表!$1:$1,0)-1)</f>
        <v>26146</v>
      </c>
      <c r="G15" s="56">
        <f ca="1">OFFSET(もと第6表!$A$1,MATCH($B15,もと第6表!$C:$C,0)-1,MATCH("*"&amp;G$4&amp;"*"&amp;G$5&amp;"*",もと第6表!$1:$1,0)-1)</f>
        <v>8922</v>
      </c>
      <c r="H15" s="56" t="str">
        <f ca="1">OFFSET(もと第6表!$A$1,MATCH($B15,もと第6表!$C:$C,0)-1,MATCH("*"&amp;H$4&amp;"*"&amp;H$5&amp;"*",もと第6表!$1:$1,0)-1)</f>
        <v>-</v>
      </c>
      <c r="I15" s="56" t="str">
        <f ca="1">OFFSET(もと第6表!$A$1,MATCH($B15,もと第6表!$C:$C,0)-1,MATCH("*"&amp;I$4&amp;"*"&amp;I$5&amp;"*",もと第6表!$1:$1,0)-1)</f>
        <v>-</v>
      </c>
      <c r="J15" s="56">
        <f ca="1">OFFSET(もと第6表!$A$1,MATCH($B15,もと第6表!$C:$C,0)-1,MATCH("*"&amp;J$4&amp;"*"&amp;J$5&amp;"*",もと第6表!$1:$1,0)-1)</f>
        <v>50132</v>
      </c>
      <c r="K15" s="61">
        <f>SUM(もと第6表!L20:M20)</f>
        <v>3260</v>
      </c>
      <c r="L15" s="56">
        <f ca="1">OFFSET(もと第6表!$A$1,MATCH($B15,もと第6表!$C:$C,0)-1,MATCH("*"&amp;L$4&amp;"*"&amp;L$5&amp;"*",もと第6表!$1:$1,0)-1)</f>
        <v>94470</v>
      </c>
      <c r="M15" s="61">
        <f>SUM(もと第6表!O20:P20)</f>
        <v>1127497</v>
      </c>
      <c r="N15" s="56">
        <f ca="1">OFFSET(もと第6表!$A$1,MATCH($B15,もと第6表!$C:$C,0)-1,MATCH("*"&amp;N$4&amp;"*"&amp;N$5&amp;"*",もと第6表!$1:$1,0)-1)</f>
        <v>1079899</v>
      </c>
      <c r="O15" s="13"/>
      <c r="P15" s="13"/>
    </row>
    <row r="16" spans="1:16" s="15" customFormat="1" ht="15.75" customHeight="1" x14ac:dyDescent="0.15">
      <c r="A16" s="24">
        <v>13</v>
      </c>
      <c r="B16" s="26" t="s">
        <v>19</v>
      </c>
      <c r="C16" s="56" t="str">
        <f ca="1">OFFSET(もと第6表!$A$1,MATCH($B16,もと第6表!$C:$C,0)-1,MATCH("*土地*",もと第6表!$1:$1,0)-1)</f>
        <v>-</v>
      </c>
      <c r="D16" s="57">
        <f ca="1">SUM(E16:G16)</f>
        <v>0</v>
      </c>
      <c r="E16" s="56" t="str">
        <f ca="1">OFFSET(もと第6表!$A$1,MATCH($B16,もと第6表!$C:$C,0)-1,MATCH("*"&amp;E$4&amp;"*"&amp;E$5&amp;"*",もと第6表!$1:$1,0)-1)</f>
        <v>Ｘ</v>
      </c>
      <c r="F16" s="56" t="str">
        <f ca="1">OFFSET(もと第6表!$A$1,MATCH($B16,もと第6表!$C:$C,0)-1,MATCH("*"&amp;F$4&amp;"*"&amp;F$5&amp;"*",もと第6表!$1:$1,0)-1)</f>
        <v>Ｘ</v>
      </c>
      <c r="G16" s="56" t="str">
        <f ca="1">OFFSET(もと第6表!$A$1,MATCH($B16,もと第6表!$C:$C,0)-1,MATCH("*"&amp;G$4&amp;"*"&amp;G$5&amp;"*",もと第6表!$1:$1,0)-1)</f>
        <v>Ｘ</v>
      </c>
      <c r="H16" s="56" t="str">
        <f ca="1">OFFSET(もと第6表!$A$1,MATCH($B16,もと第6表!$C:$C,0)-1,MATCH("*"&amp;H$4&amp;"*"&amp;H$5&amp;"*",もと第6表!$1:$1,0)-1)</f>
        <v>-</v>
      </c>
      <c r="I16" s="56" t="str">
        <f ca="1">OFFSET(もと第6表!$A$1,MATCH($B16,もと第6表!$C:$C,0)-1,MATCH("*"&amp;I$4&amp;"*"&amp;I$5&amp;"*",もと第6表!$1:$1,0)-1)</f>
        <v>-</v>
      </c>
      <c r="J16" s="56" t="str">
        <f ca="1">OFFSET(もと第6表!$A$1,MATCH($B16,もと第6表!$C:$C,0)-1,MATCH("*"&amp;J$4&amp;"*"&amp;J$5&amp;"*",もと第6表!$1:$1,0)-1)</f>
        <v>Ｘ</v>
      </c>
      <c r="K16" s="61">
        <f>SUM(もと第6表!L21:M21)</f>
        <v>0</v>
      </c>
      <c r="L16" s="56" t="str">
        <f ca="1">OFFSET(もと第6表!$A$1,MATCH($B16,もと第6表!$C:$C,0)-1,MATCH("*"&amp;L$4&amp;"*"&amp;L$5&amp;"*",もと第6表!$1:$1,0)-1)</f>
        <v>Ｘ</v>
      </c>
      <c r="M16" s="61">
        <f>SUM(もと第6表!O21:P21)</f>
        <v>0</v>
      </c>
      <c r="N16" s="56" t="str">
        <f ca="1">OFFSET(もと第6表!$A$1,MATCH($B16,もと第6表!$C:$C,0)-1,MATCH("*"&amp;N$4&amp;"*"&amp;N$5&amp;"*",もと第6表!$1:$1,0)-1)</f>
        <v>Ｘ</v>
      </c>
      <c r="O16" s="13"/>
      <c r="P16" s="13"/>
    </row>
    <row r="17" spans="1:16" s="15" customFormat="1" ht="6" customHeight="1" x14ac:dyDescent="0.15">
      <c r="A17" s="24"/>
      <c r="B17" s="27"/>
      <c r="C17" s="9"/>
      <c r="D17" s="9"/>
      <c r="E17" s="9"/>
      <c r="F17" s="9"/>
      <c r="G17" s="9"/>
      <c r="H17" s="9"/>
      <c r="I17" s="62"/>
      <c r="J17" s="62"/>
      <c r="K17" s="62"/>
      <c r="L17" s="62"/>
      <c r="M17" s="62"/>
      <c r="N17" s="62"/>
      <c r="O17" s="13"/>
      <c r="P17" s="13"/>
    </row>
    <row r="18" spans="1:16" s="15" customFormat="1" ht="15.75" customHeight="1" x14ac:dyDescent="0.15">
      <c r="A18" s="24">
        <v>14</v>
      </c>
      <c r="B18" s="26" t="s">
        <v>20</v>
      </c>
      <c r="C18" s="56" t="str">
        <f ca="1">OFFSET(もと第6表!$A$1,MATCH($B18,もと第6表!$C:$C,0)-1,MATCH("*土地*",もと第6表!$1:$1,0)-1)</f>
        <v>-</v>
      </c>
      <c r="D18" s="57">
        <f ca="1">SUM(E18:G18)</f>
        <v>127166</v>
      </c>
      <c r="E18" s="56">
        <f ca="1">OFFSET(もと第6表!$A$1,MATCH($B18,もと第6表!$C:$C,0)-1,MATCH("*"&amp;E$4&amp;"*"&amp;E$5&amp;"*",もと第6表!$1:$1,0)-1)</f>
        <v>33335</v>
      </c>
      <c r="F18" s="56">
        <f ca="1">OFFSET(もと第6表!$A$1,MATCH($B18,もと第6表!$C:$C,0)-1,MATCH("*"&amp;F$4&amp;"*"&amp;F$5&amp;"*",もと第6表!$1:$1,0)-1)</f>
        <v>78711</v>
      </c>
      <c r="G18" s="56">
        <f ca="1">OFFSET(もと第6表!$A$1,MATCH($B18,もと第6表!$C:$C,0)-1,MATCH("*"&amp;G$4&amp;"*"&amp;G$5&amp;"*",もと第6表!$1:$1,0)-1)</f>
        <v>15120</v>
      </c>
      <c r="H18" s="56">
        <f ca="1">OFFSET(もと第6表!$A$1,MATCH($B18,もと第6表!$C:$C,0)-1,MATCH("*"&amp;H$4&amp;"*"&amp;H$5&amp;"*",もと第6表!$1:$1,0)-1)</f>
        <v>51629</v>
      </c>
      <c r="I18" s="56">
        <f ca="1">OFFSET(もと第6表!$A$1,MATCH($B18,もと第6表!$C:$C,0)-1,MATCH("*"&amp;I$4&amp;"*"&amp;I$5&amp;"*",もと第6表!$1:$1,0)-1)</f>
        <v>53282</v>
      </c>
      <c r="J18" s="56">
        <f ca="1">OFFSET(もと第6表!$A$1,MATCH($B18,もと第6表!$C:$C,0)-1,MATCH("*"&amp;J$4&amp;"*"&amp;J$5&amp;"*",もと第6表!$1:$1,0)-1)</f>
        <v>125513</v>
      </c>
      <c r="K18" s="61">
        <f>SUM(もと第6表!L22:M22)</f>
        <v>0</v>
      </c>
      <c r="L18" s="56">
        <f ca="1">OFFSET(もと第6表!$A$1,MATCH($B18,もと第6表!$C:$C,0)-1,MATCH("*"&amp;L$4&amp;"*"&amp;L$5&amp;"*",もと第6表!$1:$1,0)-1)</f>
        <v>224831</v>
      </c>
      <c r="M18" s="61">
        <f>SUM(もと第6表!O22:P22)</f>
        <v>1908528</v>
      </c>
      <c r="N18" s="56">
        <f ca="1">OFFSET(もと第6表!$A$1,MATCH($B18,もと第6表!$C:$C,0)-1,MATCH("*"&amp;N$4&amp;"*"&amp;N$5&amp;"*",もと第6表!$1:$1,0)-1)</f>
        <v>1801084</v>
      </c>
      <c r="O18" s="13"/>
      <c r="P18" s="13"/>
    </row>
    <row r="19" spans="1:16" s="15" customFormat="1" ht="15.75" customHeight="1" x14ac:dyDescent="0.15">
      <c r="A19" s="24">
        <v>15</v>
      </c>
      <c r="B19" s="26" t="s">
        <v>21</v>
      </c>
      <c r="C19" s="56" t="str">
        <f ca="1">OFFSET(もと第6表!$A$1,MATCH($B19,もと第6表!$C:$C,0)-1,MATCH("*土地*",もと第6表!$1:$1,0)-1)</f>
        <v>Ｘ</v>
      </c>
      <c r="D19" s="57">
        <f ca="1">SUM(E19:G19)</f>
        <v>90280</v>
      </c>
      <c r="E19" s="56">
        <f ca="1">OFFSET(もと第6表!$A$1,MATCH($B19,もと第6表!$C:$C,0)-1,MATCH("*"&amp;E$4&amp;"*"&amp;E$5&amp;"*",もと第6表!$1:$1,0)-1)</f>
        <v>3993</v>
      </c>
      <c r="F19" s="56">
        <f ca="1">OFFSET(もと第6表!$A$1,MATCH($B19,もと第6表!$C:$C,0)-1,MATCH("*"&amp;F$4&amp;"*"&amp;F$5&amp;"*",もと第6表!$1:$1,0)-1)</f>
        <v>75054</v>
      </c>
      <c r="G19" s="56">
        <f ca="1">OFFSET(もと第6表!$A$1,MATCH($B19,もと第6表!$C:$C,0)-1,MATCH("*"&amp;G$4&amp;"*"&amp;G$5&amp;"*",もと第6表!$1:$1,0)-1)</f>
        <v>11233</v>
      </c>
      <c r="H19" s="56">
        <f ca="1">OFFSET(もと第6表!$A$1,MATCH($B19,もと第6表!$C:$C,0)-1,MATCH("*"&amp;H$4&amp;"*"&amp;H$5&amp;"*",もと第6表!$1:$1,0)-1)</f>
        <v>376598</v>
      </c>
      <c r="I19" s="56" t="str">
        <f ca="1">OFFSET(もと第6表!$A$1,MATCH($B19,もと第6表!$C:$C,0)-1,MATCH("*"&amp;I$4&amp;"*"&amp;I$5&amp;"*",もと第6表!$1:$1,0)-1)</f>
        <v>Ｘ</v>
      </c>
      <c r="J19" s="56">
        <f ca="1">OFFSET(もと第6表!$A$1,MATCH($B19,もと第6表!$C:$C,0)-1,MATCH("*"&amp;J$4&amp;"*"&amp;J$5&amp;"*",もと第6表!$1:$1,0)-1)</f>
        <v>449311</v>
      </c>
      <c r="K19" s="61">
        <f>SUM(もと第6表!L23:M23)</f>
        <v>5268</v>
      </c>
      <c r="L19" s="56">
        <f ca="1">OFFSET(もと第6表!$A$1,MATCH($B19,もと第6表!$C:$C,0)-1,MATCH("*"&amp;L$4&amp;"*"&amp;L$5&amp;"*",もと第6表!$1:$1,0)-1)</f>
        <v>128370</v>
      </c>
      <c r="M19" s="61">
        <f>SUM(もと第6表!O23:P23)</f>
        <v>1011532</v>
      </c>
      <c r="N19" s="56">
        <f ca="1">OFFSET(もと第6表!$A$1,MATCH($B19,もと第6表!$C:$C,0)-1,MATCH("*"&amp;N$4&amp;"*"&amp;N$5&amp;"*",もと第6表!$1:$1,0)-1)</f>
        <v>967494</v>
      </c>
      <c r="O19" s="13"/>
      <c r="P19" s="13"/>
    </row>
    <row r="20" spans="1:16" s="15" customFormat="1" ht="15.75" customHeight="1" x14ac:dyDescent="0.15">
      <c r="A20" s="24">
        <v>16</v>
      </c>
      <c r="B20" s="26" t="s">
        <v>22</v>
      </c>
      <c r="C20" s="56" t="str">
        <f ca="1">OFFSET(もと第6表!$A$1,MATCH($B20,もと第6表!$C:$C,0)-1,MATCH("*土地*",もと第6表!$1:$1,0)-1)</f>
        <v>Ｘ</v>
      </c>
      <c r="D20" s="57">
        <f ca="1">SUM(E20:G20)</f>
        <v>183347</v>
      </c>
      <c r="E20" s="56" t="str">
        <f ca="1">OFFSET(もと第6表!$A$1,MATCH($B20,もと第6表!$C:$C,0)-1,MATCH("*"&amp;E$4&amp;"*"&amp;E$5&amp;"*",もと第6表!$1:$1,0)-1)</f>
        <v>Ｘ</v>
      </c>
      <c r="F20" s="56">
        <f ca="1">OFFSET(もと第6表!$A$1,MATCH($B20,もと第6表!$C:$C,0)-1,MATCH("*"&amp;F$4&amp;"*"&amp;F$5&amp;"*",もと第6表!$1:$1,0)-1)</f>
        <v>144000</v>
      </c>
      <c r="G20" s="56">
        <f ca="1">OFFSET(もと第6表!$A$1,MATCH($B20,もと第6表!$C:$C,0)-1,MATCH("*"&amp;G$4&amp;"*"&amp;G$5&amp;"*",もと第6表!$1:$1,0)-1)</f>
        <v>39347</v>
      </c>
      <c r="H20" s="56">
        <f ca="1">OFFSET(もと第6表!$A$1,MATCH($B20,もと第6表!$C:$C,0)-1,MATCH("*"&amp;H$4&amp;"*"&amp;H$5&amp;"*",もと第6表!$1:$1,0)-1)</f>
        <v>374629</v>
      </c>
      <c r="I20" s="56">
        <f ca="1">OFFSET(もと第6表!$A$1,MATCH($B20,もと第6表!$C:$C,0)-1,MATCH("*"&amp;I$4&amp;"*"&amp;I$5&amp;"*",もと第6表!$1:$1,0)-1)</f>
        <v>301470</v>
      </c>
      <c r="J20" s="56">
        <f ca="1">OFFSET(もと第6表!$A$1,MATCH($B20,もと第6表!$C:$C,0)-1,MATCH("*"&amp;J$4&amp;"*"&amp;J$5&amp;"*",もと第6表!$1:$1,0)-1)</f>
        <v>358353</v>
      </c>
      <c r="K20" s="61">
        <f>SUM(もと第6表!L24:M24)</f>
        <v>11007</v>
      </c>
      <c r="L20" s="56">
        <f ca="1">OFFSET(もと第6表!$A$1,MATCH($B20,もと第6表!$C:$C,0)-1,MATCH("*"&amp;L$4&amp;"*"&amp;L$5&amp;"*",もと第6表!$1:$1,0)-1)</f>
        <v>331112</v>
      </c>
      <c r="M20" s="61">
        <f>SUM(もと第6表!O24:P24)</f>
        <v>3135570</v>
      </c>
      <c r="N20" s="56">
        <f ca="1">OFFSET(もと第6表!$A$1,MATCH($B20,もと第6表!$C:$C,0)-1,MATCH("*"&amp;N$4&amp;"*"&amp;N$5&amp;"*",もと第6表!$1:$1,0)-1)</f>
        <v>3076326</v>
      </c>
      <c r="O20" s="13"/>
      <c r="P20" s="13"/>
    </row>
    <row r="21" spans="1:16" s="15" customFormat="1" ht="15.75" customHeight="1" x14ac:dyDescent="0.15">
      <c r="A21" s="24">
        <v>17</v>
      </c>
      <c r="B21" s="26" t="s">
        <v>23</v>
      </c>
      <c r="C21" s="56" t="str">
        <f ca="1">OFFSET(もと第6表!$A$1,MATCH($B21,もと第6表!$C:$C,0)-1,MATCH("*土地*",もと第6表!$1:$1,0)-1)</f>
        <v>-</v>
      </c>
      <c r="D21" s="57">
        <f ca="1">SUM(E21:G21)</f>
        <v>0</v>
      </c>
      <c r="E21" s="56" t="str">
        <f ca="1">OFFSET(もと第6表!$A$1,MATCH($B21,もと第6表!$C:$C,0)-1,MATCH("*"&amp;E$4&amp;"*"&amp;E$5&amp;"*",もと第6表!$1:$1,0)-1)</f>
        <v>-</v>
      </c>
      <c r="F21" s="56" t="str">
        <f ca="1">OFFSET(もと第6表!$A$1,MATCH($B21,もと第6表!$C:$C,0)-1,MATCH("*"&amp;F$4&amp;"*"&amp;F$5&amp;"*",もと第6表!$1:$1,0)-1)</f>
        <v>-</v>
      </c>
      <c r="G21" s="56" t="str">
        <f ca="1">OFFSET(もと第6表!$A$1,MATCH($B21,もと第6表!$C:$C,0)-1,MATCH("*"&amp;G$4&amp;"*"&amp;G$5&amp;"*",もと第6表!$1:$1,0)-1)</f>
        <v>-</v>
      </c>
      <c r="H21" s="56" t="str">
        <f ca="1">OFFSET(もと第6表!$A$1,MATCH($B21,もと第6表!$C:$C,0)-1,MATCH("*"&amp;H$4&amp;"*"&amp;H$5&amp;"*",もと第6表!$1:$1,0)-1)</f>
        <v>-</v>
      </c>
      <c r="I21" s="56" t="str">
        <f ca="1">OFFSET(もと第6表!$A$1,MATCH($B21,もと第6表!$C:$C,0)-1,MATCH("*"&amp;I$4&amp;"*"&amp;I$5&amp;"*",もと第6表!$1:$1,0)-1)</f>
        <v>-</v>
      </c>
      <c r="J21" s="56" t="str">
        <f ca="1">OFFSET(もと第6表!$A$1,MATCH($B21,もと第6表!$C:$C,0)-1,MATCH("*"&amp;J$4&amp;"*"&amp;J$5&amp;"*",もと第6表!$1:$1,0)-1)</f>
        <v>-</v>
      </c>
      <c r="K21" s="61">
        <f>SUM(もと第6表!L25:M25)</f>
        <v>0</v>
      </c>
      <c r="L21" s="56" t="str">
        <f ca="1">OFFSET(もと第6表!$A$1,MATCH($B21,もと第6表!$C:$C,0)-1,MATCH("*"&amp;L$4&amp;"*"&amp;L$5&amp;"*",もと第6表!$1:$1,0)-1)</f>
        <v>-</v>
      </c>
      <c r="M21" s="61">
        <f>SUM(もと第6表!O25:P25)</f>
        <v>0</v>
      </c>
      <c r="N21" s="56" t="str">
        <f ca="1">OFFSET(もと第6表!$A$1,MATCH($B21,もと第6表!$C:$C,0)-1,MATCH("*"&amp;N$4&amp;"*"&amp;N$5&amp;"*",もと第6表!$1:$1,0)-1)</f>
        <v>-</v>
      </c>
      <c r="O21" s="13"/>
      <c r="P21" s="13"/>
    </row>
    <row r="22" spans="1:16" s="15" customFormat="1" ht="15.75" customHeight="1" x14ac:dyDescent="0.15">
      <c r="A22" s="24">
        <v>18</v>
      </c>
      <c r="B22" s="28" t="s">
        <v>24</v>
      </c>
      <c r="C22" s="56" t="str">
        <f ca="1">OFFSET(もと第6表!$A$1,MATCH($B22,もと第6表!$C:$C,0)-1,MATCH("*土地*",もと第6表!$1:$1,0)-1)</f>
        <v>Ｘ</v>
      </c>
      <c r="D22" s="57">
        <f ca="1">SUM(E22:G22)</f>
        <v>447888</v>
      </c>
      <c r="E22" s="56" t="str">
        <f ca="1">OFFSET(もと第6表!$A$1,MATCH($B22,もと第6表!$C:$C,0)-1,MATCH("*"&amp;E$4&amp;"*"&amp;E$5&amp;"*",もと第6表!$1:$1,0)-1)</f>
        <v>Ｘ</v>
      </c>
      <c r="F22" s="56">
        <f ca="1">OFFSET(もと第6表!$A$1,MATCH($B22,もと第6表!$C:$C,0)-1,MATCH("*"&amp;F$4&amp;"*"&amp;F$5&amp;"*",もと第6表!$1:$1,0)-1)</f>
        <v>369416</v>
      </c>
      <c r="G22" s="56">
        <f ca="1">OFFSET(もと第6表!$A$1,MATCH($B22,もと第6表!$C:$C,0)-1,MATCH("*"&amp;G$4&amp;"*"&amp;G$5&amp;"*",もと第6表!$1:$1,0)-1)</f>
        <v>78472</v>
      </c>
      <c r="H22" s="56">
        <f ca="1">OFFSET(もと第6表!$A$1,MATCH($B22,もと第6表!$C:$C,0)-1,MATCH("*"&amp;H$4&amp;"*"&amp;H$5&amp;"*",もと第6表!$1:$1,0)-1)</f>
        <v>247993</v>
      </c>
      <c r="I22" s="56">
        <f ca="1">OFFSET(もと第6表!$A$1,MATCH($B22,もと第6表!$C:$C,0)-1,MATCH("*"&amp;I$4&amp;"*"&amp;I$5&amp;"*",もと第6表!$1:$1,0)-1)</f>
        <v>328924</v>
      </c>
      <c r="J22" s="56">
        <f ca="1">OFFSET(もと第6表!$A$1,MATCH($B22,もと第6表!$C:$C,0)-1,MATCH("*"&amp;J$4&amp;"*"&amp;J$5&amp;"*",もと第6表!$1:$1,0)-1)</f>
        <v>569732</v>
      </c>
      <c r="K22" s="61">
        <f>SUM(もと第6表!L26:M26)</f>
        <v>77481</v>
      </c>
      <c r="L22" s="56">
        <f ca="1">OFFSET(もと第6表!$A$1,MATCH($B22,もと第6表!$C:$C,0)-1,MATCH("*"&amp;L$4&amp;"*"&amp;L$5&amp;"*",もと第6表!$1:$1,0)-1)</f>
        <v>245110</v>
      </c>
      <c r="M22" s="61">
        <f>SUM(もと第6表!O26:P26)</f>
        <v>1847795</v>
      </c>
      <c r="N22" s="56">
        <f ca="1">OFFSET(もと第6表!$A$1,MATCH($B22,もと第6表!$C:$C,0)-1,MATCH("*"&amp;N$4&amp;"*"&amp;N$5&amp;"*",もと第6表!$1:$1,0)-1)</f>
        <v>2175867</v>
      </c>
      <c r="O22" s="13"/>
      <c r="P22" s="13"/>
    </row>
    <row r="23" spans="1:16" s="15" customFormat="1" ht="6" customHeight="1" x14ac:dyDescent="0.15">
      <c r="A23" s="24"/>
      <c r="B23" s="27"/>
      <c r="C23" s="9"/>
      <c r="D23" s="9"/>
      <c r="E23" s="9"/>
      <c r="F23" s="9"/>
      <c r="G23" s="9"/>
      <c r="H23" s="9"/>
      <c r="I23" s="62"/>
      <c r="J23" s="62"/>
      <c r="K23" s="62"/>
      <c r="L23" s="62"/>
      <c r="M23" s="62"/>
      <c r="N23" s="62"/>
      <c r="O23" s="13"/>
      <c r="P23" s="13"/>
    </row>
    <row r="24" spans="1:16" s="15" customFormat="1" ht="15.75" customHeight="1" x14ac:dyDescent="0.15">
      <c r="A24" s="24">
        <v>19</v>
      </c>
      <c r="B24" s="26" t="s">
        <v>25</v>
      </c>
      <c r="C24" s="56" t="str">
        <f ca="1">OFFSET(もと第6表!$A$1,MATCH($B24,もと第6表!$C:$C,0)-1,MATCH("*土地*",もと第6表!$1:$1,0)-1)</f>
        <v>-</v>
      </c>
      <c r="D24" s="57">
        <f ca="1">SUM(E24:G24)</f>
        <v>30861</v>
      </c>
      <c r="E24" s="56" t="str">
        <f ca="1">OFFSET(もと第6表!$A$1,MATCH($B24,もと第6表!$C:$C,0)-1,MATCH("*"&amp;E$4&amp;"*"&amp;E$5&amp;"*",もと第6表!$1:$1,0)-1)</f>
        <v>Ｘ</v>
      </c>
      <c r="F24" s="56">
        <f ca="1">OFFSET(もと第6表!$A$1,MATCH($B24,もと第6表!$C:$C,0)-1,MATCH("*"&amp;F$4&amp;"*"&amp;F$5&amp;"*",もと第6表!$1:$1,0)-1)</f>
        <v>29506</v>
      </c>
      <c r="G24" s="56">
        <f ca="1">OFFSET(もと第6表!$A$1,MATCH($B24,もと第6表!$C:$C,0)-1,MATCH("*"&amp;G$4&amp;"*"&amp;G$5&amp;"*",もと第6表!$1:$1,0)-1)</f>
        <v>1355</v>
      </c>
      <c r="H24" s="56" t="str">
        <f ca="1">OFFSET(もと第6表!$A$1,MATCH($B24,もと第6表!$C:$C,0)-1,MATCH("*"&amp;H$4&amp;"*"&amp;H$5&amp;"*",もと第6表!$1:$1,0)-1)</f>
        <v>Ｘ</v>
      </c>
      <c r="I24" s="56" t="str">
        <f ca="1">OFFSET(もと第6表!$A$1,MATCH($B24,もと第6表!$C:$C,0)-1,MATCH("*"&amp;I$4&amp;"*"&amp;I$5&amp;"*",もと第6表!$1:$1,0)-1)</f>
        <v>Ｘ</v>
      </c>
      <c r="J24" s="56">
        <f ca="1">OFFSET(もと第6表!$A$1,MATCH($B24,もと第6表!$C:$C,0)-1,MATCH("*"&amp;J$4&amp;"*"&amp;J$5&amp;"*",もと第6表!$1:$1,0)-1)</f>
        <v>33094</v>
      </c>
      <c r="K24" s="61">
        <f>SUM(もと第6表!L27:M27)</f>
        <v>0</v>
      </c>
      <c r="L24" s="56">
        <f ca="1">OFFSET(もと第6表!$A$1,MATCH($B24,もと第6表!$C:$C,0)-1,MATCH("*"&amp;L$4&amp;"*"&amp;L$5&amp;"*",もと第6表!$1:$1,0)-1)</f>
        <v>24883</v>
      </c>
      <c r="M24" s="61">
        <f>SUM(もと第6表!O27:P27)</f>
        <v>168544</v>
      </c>
      <c r="N24" s="56">
        <f ca="1">OFFSET(もと第6表!$A$1,MATCH($B24,もと第6表!$C:$C,0)-1,MATCH("*"&amp;N$4&amp;"*"&amp;N$5&amp;"*",もと第6表!$1:$1,0)-1)</f>
        <v>176314</v>
      </c>
      <c r="O24" s="13"/>
      <c r="P24" s="13"/>
    </row>
    <row r="25" spans="1:16" s="15" customFormat="1" ht="15.75" customHeight="1" x14ac:dyDescent="0.15">
      <c r="A25" s="24">
        <v>20</v>
      </c>
      <c r="B25" s="26" t="s">
        <v>26</v>
      </c>
      <c r="C25" s="56" t="str">
        <f ca="1">OFFSET(もと第6表!$A$1,MATCH($B25,もと第6表!$C:$C,0)-1,MATCH("*土地*",もと第6表!$1:$1,0)-1)</f>
        <v>-</v>
      </c>
      <c r="D25" s="57">
        <f ca="1">SUM(E25:G25)</f>
        <v>0</v>
      </c>
      <c r="E25" s="56" t="str">
        <f ca="1">OFFSET(もと第6表!$A$1,MATCH($B25,もと第6表!$C:$C,0)-1,MATCH("*"&amp;E$4&amp;"*"&amp;E$5&amp;"*",もと第6表!$1:$1,0)-1)</f>
        <v>Ｘ</v>
      </c>
      <c r="F25" s="56" t="str">
        <f ca="1">OFFSET(もと第6表!$A$1,MATCH($B25,もと第6表!$C:$C,0)-1,MATCH("*"&amp;F$4&amp;"*"&amp;F$5&amp;"*",もと第6表!$1:$1,0)-1)</f>
        <v>Ｘ</v>
      </c>
      <c r="G25" s="56" t="str">
        <f ca="1">OFFSET(もと第6表!$A$1,MATCH($B25,もと第6表!$C:$C,0)-1,MATCH("*"&amp;G$4&amp;"*"&amp;G$5&amp;"*",もと第6表!$1:$1,0)-1)</f>
        <v>Ｘ</v>
      </c>
      <c r="H25" s="56" t="str">
        <f ca="1">OFFSET(もと第6表!$A$1,MATCH($B25,もと第6表!$C:$C,0)-1,MATCH("*"&amp;H$4&amp;"*"&amp;H$5&amp;"*",もと第6表!$1:$1,0)-1)</f>
        <v>-</v>
      </c>
      <c r="I25" s="56" t="str">
        <f ca="1">OFFSET(もと第6表!$A$1,MATCH($B25,もと第6表!$C:$C,0)-1,MATCH("*"&amp;I$4&amp;"*"&amp;I$5&amp;"*",もと第6表!$1:$1,0)-1)</f>
        <v>-</v>
      </c>
      <c r="J25" s="56" t="str">
        <f ca="1">OFFSET(もと第6表!$A$1,MATCH($B25,もと第6表!$C:$C,0)-1,MATCH("*"&amp;J$4&amp;"*"&amp;J$5&amp;"*",もと第6表!$1:$1,0)-1)</f>
        <v>Ｘ</v>
      </c>
      <c r="K25" s="61">
        <f>SUM(もと第6表!L28:M28)</f>
        <v>0</v>
      </c>
      <c r="L25" s="56" t="str">
        <f ca="1">OFFSET(もと第6表!$A$1,MATCH($B25,もと第6表!$C:$C,0)-1,MATCH("*"&amp;L$4&amp;"*"&amp;L$5&amp;"*",もと第6表!$1:$1,0)-1)</f>
        <v>Ｘ</v>
      </c>
      <c r="M25" s="61">
        <f>SUM(もと第6表!O28:P28)</f>
        <v>0</v>
      </c>
      <c r="N25" s="56" t="str">
        <f ca="1">OFFSET(もと第6表!$A$1,MATCH($B25,もと第6表!$C:$C,0)-1,MATCH("*"&amp;N$4&amp;"*"&amp;N$5&amp;"*",もと第6表!$1:$1,0)-1)</f>
        <v>Ｘ</v>
      </c>
      <c r="O25" s="13"/>
      <c r="P25" s="13"/>
    </row>
    <row r="26" spans="1:16" s="15" customFormat="1" ht="15.75" customHeight="1" x14ac:dyDescent="0.15">
      <c r="A26" s="24">
        <v>21</v>
      </c>
      <c r="B26" s="26" t="s">
        <v>27</v>
      </c>
      <c r="C26" s="56" t="str">
        <f ca="1">OFFSET(もと第6表!$A$1,MATCH($B26,もと第6表!$C:$C,0)-1,MATCH("*土地*",もと第6表!$1:$1,0)-1)</f>
        <v>Ｘ</v>
      </c>
      <c r="D26" s="57">
        <f ca="1">SUM(E26:G26)</f>
        <v>166779</v>
      </c>
      <c r="E26" s="56" t="str">
        <f ca="1">OFFSET(もと第6表!$A$1,MATCH($B26,もと第6表!$C:$C,0)-1,MATCH("*"&amp;E$4&amp;"*"&amp;E$5&amp;"*",もと第6表!$1:$1,0)-1)</f>
        <v>Ｘ</v>
      </c>
      <c r="F26" s="56">
        <f ca="1">OFFSET(もと第6表!$A$1,MATCH($B26,もと第6表!$C:$C,0)-1,MATCH("*"&amp;F$4&amp;"*"&amp;F$5&amp;"*",もと第6表!$1:$1,0)-1)</f>
        <v>151663</v>
      </c>
      <c r="G26" s="56">
        <f ca="1">OFFSET(もと第6表!$A$1,MATCH($B26,もと第6表!$C:$C,0)-1,MATCH("*"&amp;G$4&amp;"*"&amp;G$5&amp;"*",もと第6表!$1:$1,0)-1)</f>
        <v>15116</v>
      </c>
      <c r="H26" s="56">
        <f ca="1">OFFSET(もと第6表!$A$1,MATCH($B26,もと第6表!$C:$C,0)-1,MATCH("*"&amp;H$4&amp;"*"&amp;H$5&amp;"*",もと第6表!$1:$1,0)-1)</f>
        <v>464717</v>
      </c>
      <c r="I26" s="56">
        <f ca="1">OFFSET(もと第6表!$A$1,MATCH($B26,もと第6表!$C:$C,0)-1,MATCH("*"&amp;I$4&amp;"*"&amp;I$5&amp;"*",もと第6表!$1:$1,0)-1)</f>
        <v>204748</v>
      </c>
      <c r="J26" s="56">
        <f ca="1">OFFSET(もと第6表!$A$1,MATCH($B26,もと第6表!$C:$C,0)-1,MATCH("*"&amp;J$4&amp;"*"&amp;J$5&amp;"*",もと第6表!$1:$1,0)-1)</f>
        <v>495158</v>
      </c>
      <c r="K26" s="61">
        <f>SUM(もと第6表!L29:M29)</f>
        <v>11746</v>
      </c>
      <c r="L26" s="56">
        <f ca="1">OFFSET(もと第6表!$A$1,MATCH($B26,もと第6表!$C:$C,0)-1,MATCH("*"&amp;L$4&amp;"*"&amp;L$5&amp;"*",もと第6表!$1:$1,0)-1)</f>
        <v>251467</v>
      </c>
      <c r="M26" s="61">
        <f>SUM(もと第6表!O29:P29)</f>
        <v>1618735</v>
      </c>
      <c r="N26" s="56">
        <f ca="1">OFFSET(もと第6表!$A$1,MATCH($B26,もと第6表!$C:$C,0)-1,MATCH("*"&amp;N$4&amp;"*"&amp;N$5&amp;"*",もと第6表!$1:$1,0)-1)</f>
        <v>1590685</v>
      </c>
      <c r="O26" s="13"/>
      <c r="P26" s="13"/>
    </row>
    <row r="27" spans="1:16" s="15" customFormat="1" ht="15.75" customHeight="1" x14ac:dyDescent="0.15">
      <c r="A27" s="24">
        <v>22</v>
      </c>
      <c r="B27" s="26" t="s">
        <v>28</v>
      </c>
      <c r="C27" s="56" t="str">
        <f ca="1">OFFSET(もと第6表!$A$1,MATCH($B27,もと第6表!$C:$C,0)-1,MATCH("*土地*",もと第6表!$1:$1,0)-1)</f>
        <v>Ｘ</v>
      </c>
      <c r="D27" s="57">
        <f ca="1">SUM(E27:G27)</f>
        <v>245092</v>
      </c>
      <c r="E27" s="56" t="str">
        <f ca="1">OFFSET(もと第6表!$A$1,MATCH($B27,もと第6表!$C:$C,0)-1,MATCH("*"&amp;E$4&amp;"*"&amp;E$5&amp;"*",もと第6表!$1:$1,0)-1)</f>
        <v>Ｘ</v>
      </c>
      <c r="F27" s="56">
        <f ca="1">OFFSET(もと第6表!$A$1,MATCH($B27,もと第6表!$C:$C,0)-1,MATCH("*"&amp;F$4&amp;"*"&amp;F$5&amp;"*",もと第6表!$1:$1,0)-1)</f>
        <v>213258</v>
      </c>
      <c r="G27" s="56">
        <f ca="1">OFFSET(もと第6表!$A$1,MATCH($B27,もと第6表!$C:$C,0)-1,MATCH("*"&amp;G$4&amp;"*"&amp;G$5&amp;"*",もと第6表!$1:$1,0)-1)</f>
        <v>31834</v>
      </c>
      <c r="H27" s="56">
        <f ca="1">OFFSET(もと第6表!$A$1,MATCH($B27,もと第6表!$C:$C,0)-1,MATCH("*"&amp;H$4&amp;"*"&amp;H$5&amp;"*",もと第6表!$1:$1,0)-1)</f>
        <v>201965</v>
      </c>
      <c r="I27" s="56">
        <f ca="1">OFFSET(もと第6表!$A$1,MATCH($B27,もと第6表!$C:$C,0)-1,MATCH("*"&amp;I$4&amp;"*"&amp;I$5&amp;"*",もと第6表!$1:$1,0)-1)</f>
        <v>245373</v>
      </c>
      <c r="J27" s="56">
        <f ca="1">OFFSET(もと第6表!$A$1,MATCH($B27,もと第6表!$C:$C,0)-1,MATCH("*"&amp;J$4&amp;"*"&amp;J$5&amp;"*",もと第6表!$1:$1,0)-1)</f>
        <v>252009</v>
      </c>
      <c r="K27" s="61">
        <f>SUM(もと第6表!L30:M30)</f>
        <v>15099</v>
      </c>
      <c r="L27" s="56">
        <f ca="1">OFFSET(もと第6表!$A$1,MATCH($B27,もと第6表!$C:$C,0)-1,MATCH("*"&amp;L$4&amp;"*"&amp;L$5&amp;"*",もと第6表!$1:$1,0)-1)</f>
        <v>299385</v>
      </c>
      <c r="M27" s="61">
        <f>SUM(もと第6表!O30:P30)</f>
        <v>2462067</v>
      </c>
      <c r="N27" s="56">
        <f ca="1">OFFSET(もと第6表!$A$1,MATCH($B27,もと第6表!$C:$C,0)-1,MATCH("*"&amp;N$4&amp;"*"&amp;N$5&amp;"*",もと第6表!$1:$1,0)-1)</f>
        <v>2440359</v>
      </c>
      <c r="O27" s="13"/>
      <c r="P27" s="13"/>
    </row>
    <row r="28" spans="1:16" s="15" customFormat="1" ht="15.75" customHeight="1" x14ac:dyDescent="0.15">
      <c r="A28" s="24">
        <v>23</v>
      </c>
      <c r="B28" s="26" t="s">
        <v>29</v>
      </c>
      <c r="C28" s="56" t="str">
        <f ca="1">OFFSET(もと第6表!$A$1,MATCH($B28,もと第6表!$C:$C,0)-1,MATCH("*土地*",もと第6表!$1:$1,0)-1)</f>
        <v>Ｘ</v>
      </c>
      <c r="D28" s="57">
        <f ca="1">SUM(E28:G28)</f>
        <v>95862</v>
      </c>
      <c r="E28" s="56">
        <f ca="1">OFFSET(もと第6表!$A$1,MATCH($B28,もと第6表!$C:$C,0)-1,MATCH("*"&amp;E$4&amp;"*"&amp;E$5&amp;"*",もと第6表!$1:$1,0)-1)</f>
        <v>73718</v>
      </c>
      <c r="F28" s="56" t="str">
        <f ca="1">OFFSET(もと第6表!$A$1,MATCH($B28,もと第6表!$C:$C,0)-1,MATCH("*"&amp;F$4&amp;"*"&amp;F$5&amp;"*",もと第6表!$1:$1,0)-1)</f>
        <v>Ｘ</v>
      </c>
      <c r="G28" s="56">
        <f ca="1">OFFSET(もと第6表!$A$1,MATCH($B28,もと第6表!$C:$C,0)-1,MATCH("*"&amp;G$4&amp;"*"&amp;G$5&amp;"*",もと第6表!$1:$1,0)-1)</f>
        <v>22144</v>
      </c>
      <c r="H28" s="56">
        <f ca="1">OFFSET(もと第6表!$A$1,MATCH($B28,もと第6表!$C:$C,0)-1,MATCH("*"&amp;H$4&amp;"*"&amp;H$5&amp;"*",もと第6表!$1:$1,0)-1)</f>
        <v>69718</v>
      </c>
      <c r="I28" s="56">
        <f ca="1">OFFSET(もと第6表!$A$1,MATCH($B28,もと第6表!$C:$C,0)-1,MATCH("*"&amp;I$4&amp;"*"&amp;I$5&amp;"*",もと第6表!$1:$1,0)-1)</f>
        <v>58110</v>
      </c>
      <c r="J28" s="56">
        <f ca="1">OFFSET(もと第6表!$A$1,MATCH($B28,もと第6表!$C:$C,0)-1,MATCH("*"&amp;J$4&amp;"*"&amp;J$5&amp;"*",もと第6表!$1:$1,0)-1)</f>
        <v>165295</v>
      </c>
      <c r="K28" s="61">
        <f>SUM(もと第6表!L31:M31)</f>
        <v>2445</v>
      </c>
      <c r="L28" s="56">
        <f ca="1">OFFSET(もと第6表!$A$1,MATCH($B28,もと第6表!$C:$C,0)-1,MATCH("*"&amp;L$4&amp;"*"&amp;L$5&amp;"*",もと第6表!$1:$1,0)-1)</f>
        <v>79422</v>
      </c>
      <c r="M28" s="61">
        <f>SUM(もと第6表!O31:P31)</f>
        <v>494257</v>
      </c>
      <c r="N28" s="56">
        <f ca="1">OFFSET(もと第6表!$A$1,MATCH($B28,もと第6表!$C:$C,0)-1,MATCH("*"&amp;N$4&amp;"*"&amp;N$5&amp;"*",もと第6表!$1:$1,0)-1)</f>
        <v>566077</v>
      </c>
      <c r="O28" s="13"/>
      <c r="P28" s="13"/>
    </row>
    <row r="29" spans="1:16" s="15" customFormat="1" ht="6" customHeight="1" x14ac:dyDescent="0.15">
      <c r="A29" s="24"/>
      <c r="B29" s="27"/>
      <c r="C29" s="9"/>
      <c r="D29" s="9"/>
      <c r="E29" s="9"/>
      <c r="F29" s="9"/>
      <c r="G29" s="9"/>
      <c r="H29" s="9"/>
      <c r="I29" s="62"/>
      <c r="J29" s="62"/>
      <c r="K29" s="62"/>
      <c r="L29" s="62"/>
      <c r="M29" s="62"/>
      <c r="N29" s="62"/>
      <c r="O29" s="13"/>
      <c r="P29" s="13"/>
    </row>
    <row r="30" spans="1:16" s="15" customFormat="1" ht="15.75" customHeight="1" x14ac:dyDescent="0.15">
      <c r="A30" s="24">
        <v>24</v>
      </c>
      <c r="B30" s="26" t="s">
        <v>30</v>
      </c>
      <c r="C30" s="56">
        <f ca="1">OFFSET(もと第6表!$A$1,MATCH($B30,もと第6表!$C:$C,0)-1,MATCH("*土地*",もと第6表!$1:$1,0)-1)</f>
        <v>160356</v>
      </c>
      <c r="D30" s="57">
        <f ca="1">SUM(E30:G30)</f>
        <v>449349</v>
      </c>
      <c r="E30" s="56">
        <f ca="1">OFFSET(もと第6表!$A$1,MATCH($B30,もと第6表!$C:$C,0)-1,MATCH("*"&amp;E$4&amp;"*"&amp;E$5&amp;"*",もと第6表!$1:$1,0)-1)</f>
        <v>244307</v>
      </c>
      <c r="F30" s="56">
        <f ca="1">OFFSET(もと第6表!$A$1,MATCH($B30,もと第6表!$C:$C,0)-1,MATCH("*"&amp;F$4&amp;"*"&amp;F$5&amp;"*",もと第6表!$1:$1,0)-1)</f>
        <v>138471</v>
      </c>
      <c r="G30" s="56">
        <f ca="1">OFFSET(もと第6表!$A$1,MATCH($B30,もと第6表!$C:$C,0)-1,MATCH("*"&amp;G$4&amp;"*"&amp;G$5&amp;"*",もと第6表!$1:$1,0)-1)</f>
        <v>66571</v>
      </c>
      <c r="H30" s="56">
        <f ca="1">OFFSET(もと第6表!$A$1,MATCH($B30,もと第6表!$C:$C,0)-1,MATCH("*"&amp;H$4&amp;"*"&amp;H$5&amp;"*",もと第6表!$1:$1,0)-1)</f>
        <v>157769</v>
      </c>
      <c r="I30" s="56">
        <f ca="1">OFFSET(もと第6表!$A$1,MATCH($B30,もと第6表!$C:$C,0)-1,MATCH("*"&amp;I$4&amp;"*"&amp;I$5&amp;"*",もと第6表!$1:$1,0)-1)</f>
        <v>196337</v>
      </c>
      <c r="J30" s="56">
        <f ca="1">OFFSET(もと第6表!$A$1,MATCH($B30,もと第6表!$C:$C,0)-1,MATCH("*"&amp;J$4&amp;"*"&amp;J$5&amp;"*",もと第6表!$1:$1,0)-1)</f>
        <v>571137</v>
      </c>
      <c r="K30" s="61">
        <f>SUM(もと第6表!L32:M32)</f>
        <v>72308</v>
      </c>
      <c r="L30" s="56">
        <f ca="1">OFFSET(もと第6表!$A$1,MATCH($B30,もと第6表!$C:$C,0)-1,MATCH("*"&amp;L$4&amp;"*"&amp;L$5&amp;"*",もと第6表!$1:$1,0)-1)</f>
        <v>278626</v>
      </c>
      <c r="M30" s="61">
        <f>SUM(もと第6表!O32:P32)</f>
        <v>2614694</v>
      </c>
      <c r="N30" s="56">
        <f ca="1">OFFSET(もと第6表!$A$1,MATCH($B30,もと第6表!$C:$C,0)-1,MATCH("*"&amp;N$4&amp;"*"&amp;N$5&amp;"*",もと第6表!$1:$1,0)-1)</f>
        <v>2873465</v>
      </c>
      <c r="O30" s="13"/>
      <c r="P30" s="13"/>
    </row>
    <row r="31" spans="1:16" s="15" customFormat="1" ht="15.75" customHeight="1" x14ac:dyDescent="0.15">
      <c r="A31" s="24">
        <v>25</v>
      </c>
      <c r="B31" s="26" t="s">
        <v>31</v>
      </c>
      <c r="C31" s="56" t="str">
        <f ca="1">OFFSET(もと第6表!$A$1,MATCH($B31,もと第6表!$C:$C,0)-1,MATCH("*土地*",もと第6表!$1:$1,0)-1)</f>
        <v>Ｘ</v>
      </c>
      <c r="D31" s="57">
        <f ca="1">SUM(E31:G31)</f>
        <v>492791</v>
      </c>
      <c r="E31" s="56">
        <f ca="1">OFFSET(もと第6表!$A$1,MATCH($B31,もと第6表!$C:$C,0)-1,MATCH("*"&amp;E$4&amp;"*"&amp;E$5&amp;"*",もと第6表!$1:$1,0)-1)</f>
        <v>435699</v>
      </c>
      <c r="F31" s="56" t="str">
        <f ca="1">OFFSET(もと第6表!$A$1,MATCH($B31,もと第6表!$C:$C,0)-1,MATCH("*"&amp;F$4&amp;"*"&amp;F$5&amp;"*",もと第6表!$1:$1,0)-1)</f>
        <v>Ｘ</v>
      </c>
      <c r="G31" s="56">
        <f ca="1">OFFSET(もと第6表!$A$1,MATCH($B31,もと第6表!$C:$C,0)-1,MATCH("*"&amp;G$4&amp;"*"&amp;G$5&amp;"*",もと第6表!$1:$1,0)-1)</f>
        <v>57092</v>
      </c>
      <c r="H31" s="56">
        <f ca="1">OFFSET(もと第6表!$A$1,MATCH($B31,もと第6表!$C:$C,0)-1,MATCH("*"&amp;H$4&amp;"*"&amp;H$5&amp;"*",もと第6表!$1:$1,0)-1)</f>
        <v>265835</v>
      </c>
      <c r="I31" s="56">
        <f ca="1">OFFSET(もと第6表!$A$1,MATCH($B31,もと第6表!$C:$C,0)-1,MATCH("*"&amp;I$4&amp;"*"&amp;I$5&amp;"*",もと第6表!$1:$1,0)-1)</f>
        <v>342813</v>
      </c>
      <c r="J31" s="56">
        <f ca="1">OFFSET(もと第6表!$A$1,MATCH($B31,もと第6表!$C:$C,0)-1,MATCH("*"&amp;J$4&amp;"*"&amp;J$5&amp;"*",もと第6表!$1:$1,0)-1)</f>
        <v>767325</v>
      </c>
      <c r="K31" s="61">
        <f>SUM(もと第6表!L33:M33)</f>
        <v>14150</v>
      </c>
      <c r="L31" s="56">
        <f ca="1">OFFSET(もと第6表!$A$1,MATCH($B31,もと第6表!$C:$C,0)-1,MATCH("*"&amp;L$4&amp;"*"&amp;L$5&amp;"*",もと第6表!$1:$1,0)-1)</f>
        <v>281074</v>
      </c>
      <c r="M31" s="61">
        <f>SUM(もと第6表!O33:P33)</f>
        <v>2078803</v>
      </c>
      <c r="N31" s="56">
        <f ca="1">OFFSET(もと第6表!$A$1,MATCH($B31,もと第6表!$C:$C,0)-1,MATCH("*"&amp;N$4&amp;"*"&amp;N$5&amp;"*",もと第6表!$1:$1,0)-1)</f>
        <v>2627879</v>
      </c>
      <c r="O31" s="13"/>
      <c r="P31" s="13"/>
    </row>
    <row r="32" spans="1:16" s="15" customFormat="1" ht="15.75" customHeight="1" x14ac:dyDescent="0.15">
      <c r="A32" s="24">
        <v>26</v>
      </c>
      <c r="B32" s="26" t="s">
        <v>32</v>
      </c>
      <c r="C32" s="56">
        <f ca="1">OFFSET(もと第6表!$A$1,MATCH($B32,もと第6表!$C:$C,0)-1,MATCH("*土地*",もと第6表!$1:$1,0)-1)</f>
        <v>28533</v>
      </c>
      <c r="D32" s="57">
        <f ca="1">SUM(E32:G32)</f>
        <v>920955</v>
      </c>
      <c r="E32" s="56">
        <f ca="1">OFFSET(もと第6表!$A$1,MATCH($B32,もと第6表!$C:$C,0)-1,MATCH("*"&amp;E$4&amp;"*"&amp;E$5&amp;"*",もと第6表!$1:$1,0)-1)</f>
        <v>506808</v>
      </c>
      <c r="F32" s="56">
        <f ca="1">OFFSET(もと第6表!$A$1,MATCH($B32,もと第6表!$C:$C,0)-1,MATCH("*"&amp;F$4&amp;"*"&amp;F$5&amp;"*",もと第6表!$1:$1,0)-1)</f>
        <v>241893</v>
      </c>
      <c r="G32" s="56">
        <f ca="1">OFFSET(もと第6表!$A$1,MATCH($B32,もと第6表!$C:$C,0)-1,MATCH("*"&amp;G$4&amp;"*"&amp;G$5&amp;"*",もと第6表!$1:$1,0)-1)</f>
        <v>172254</v>
      </c>
      <c r="H32" s="56">
        <f ca="1">OFFSET(もと第6表!$A$1,MATCH($B32,もと第6表!$C:$C,0)-1,MATCH("*"&amp;H$4&amp;"*"&amp;H$5&amp;"*",もと第6表!$1:$1,0)-1)</f>
        <v>1026258</v>
      </c>
      <c r="I32" s="56">
        <f ca="1">OFFSET(もと第6表!$A$1,MATCH($B32,もと第6表!$C:$C,0)-1,MATCH("*"&amp;I$4&amp;"*"&amp;I$5&amp;"*",もと第6表!$1:$1,0)-1)</f>
        <v>404589</v>
      </c>
      <c r="J32" s="56">
        <f ca="1">OFFSET(もと第6表!$A$1,MATCH($B32,もと第6表!$C:$C,0)-1,MATCH("*"&amp;J$4&amp;"*"&amp;J$5&amp;"*",もと第6表!$1:$1,0)-1)</f>
        <v>1571157</v>
      </c>
      <c r="K32" s="61">
        <f>SUM(もと第6表!L34:M34)</f>
        <v>0</v>
      </c>
      <c r="L32" s="56">
        <f ca="1">OFFSET(もと第6表!$A$1,MATCH($B32,もと第6表!$C:$C,0)-1,MATCH("*"&amp;L$4&amp;"*"&amp;L$5&amp;"*",もと第6表!$1:$1,0)-1)</f>
        <v>467638</v>
      </c>
      <c r="M32" s="61">
        <f>SUM(もと第6表!O34:P34)</f>
        <v>3221836</v>
      </c>
      <c r="N32" s="56">
        <f ca="1">OFFSET(もと第6表!$A$1,MATCH($B32,もと第6表!$C:$C,0)-1,MATCH("*"&amp;N$4&amp;"*"&amp;N$5&amp;"*",もと第6表!$1:$1,0)-1)</f>
        <v>3617826</v>
      </c>
      <c r="O32" s="13"/>
      <c r="P32" s="13"/>
    </row>
    <row r="33" spans="1:17" s="15" customFormat="1" ht="15.75" customHeight="1" x14ac:dyDescent="0.15">
      <c r="A33" s="24">
        <v>27</v>
      </c>
      <c r="B33" s="26" t="s">
        <v>33</v>
      </c>
      <c r="C33" s="56" t="str">
        <f ca="1">OFFSET(もと第6表!$A$1,MATCH($B33,もと第6表!$C:$C,0)-1,MATCH("*土地*",もと第6表!$1:$1,0)-1)</f>
        <v>Ｘ</v>
      </c>
      <c r="D33" s="57">
        <f ca="1">SUM(E33:G33)</f>
        <v>219397</v>
      </c>
      <c r="E33" s="56">
        <f ca="1">OFFSET(もと第6表!$A$1,MATCH($B33,もと第6表!$C:$C,0)-1,MATCH("*"&amp;E$4&amp;"*"&amp;E$5&amp;"*",もと第6表!$1:$1,0)-1)</f>
        <v>104148</v>
      </c>
      <c r="F33" s="56">
        <f ca="1">OFFSET(もと第6表!$A$1,MATCH($B33,もと第6表!$C:$C,0)-1,MATCH("*"&amp;F$4&amp;"*"&amp;F$5&amp;"*",もと第6表!$1:$1,0)-1)</f>
        <v>115249</v>
      </c>
      <c r="G33" s="56" t="str">
        <f ca="1">OFFSET(もと第6表!$A$1,MATCH($B33,もと第6表!$C:$C,0)-1,MATCH("*"&amp;G$4&amp;"*"&amp;G$5&amp;"*",もと第6表!$1:$1,0)-1)</f>
        <v>Ｘ</v>
      </c>
      <c r="H33" s="56">
        <f ca="1">OFFSET(もと第6表!$A$1,MATCH($B33,もと第6表!$C:$C,0)-1,MATCH("*"&amp;H$4&amp;"*"&amp;H$5&amp;"*",もと第6表!$1:$1,0)-1)</f>
        <v>12137</v>
      </c>
      <c r="I33" s="56">
        <f ca="1">OFFSET(もと第6表!$A$1,MATCH($B33,もと第6表!$C:$C,0)-1,MATCH("*"&amp;I$4&amp;"*"&amp;I$5&amp;"*",もと第6表!$1:$1,0)-1)</f>
        <v>96929</v>
      </c>
      <c r="J33" s="56">
        <f ca="1">OFFSET(もと第6表!$A$1,MATCH($B33,もと第6表!$C:$C,0)-1,MATCH("*"&amp;J$4&amp;"*"&amp;J$5&amp;"*",もと第6表!$1:$1,0)-1)</f>
        <v>164337</v>
      </c>
      <c r="K33" s="61">
        <f>SUM(もと第6表!L35:M35)</f>
        <v>5158</v>
      </c>
      <c r="L33" s="56">
        <f ca="1">OFFSET(もと第6表!$A$1,MATCH($B33,もと第6表!$C:$C,0)-1,MATCH("*"&amp;L$4&amp;"*"&amp;L$5&amp;"*",もと第6表!$1:$1,0)-1)</f>
        <v>197543</v>
      </c>
      <c r="M33" s="61">
        <f>SUM(もと第6表!O35:P35)</f>
        <v>1413383</v>
      </c>
      <c r="N33" s="56">
        <f ca="1">OFFSET(もと第6表!$A$1,MATCH($B33,もと第6表!$C:$C,0)-1,MATCH("*"&amp;N$4&amp;"*"&amp;N$5&amp;"*",もと第6表!$1:$1,0)-1)</f>
        <v>1459811</v>
      </c>
      <c r="O33" s="13"/>
      <c r="P33" s="13"/>
    </row>
    <row r="34" spans="1:17" s="15" customFormat="1" ht="15.75" customHeight="1" x14ac:dyDescent="0.15">
      <c r="A34" s="24">
        <v>28</v>
      </c>
      <c r="B34" s="26" t="s">
        <v>34</v>
      </c>
      <c r="C34" s="56" t="str">
        <f ca="1">OFFSET(もと第6表!$A$1,MATCH($B34,もと第6表!$C:$C,0)-1,MATCH("*土地*",もと第6表!$1:$1,0)-1)</f>
        <v>Ｘ</v>
      </c>
      <c r="D34" s="57">
        <f ca="1">SUM(E34:G34)</f>
        <v>2247789</v>
      </c>
      <c r="E34" s="56" t="str">
        <f ca="1">OFFSET(もと第6表!$A$1,MATCH($B34,もと第6表!$C:$C,0)-1,MATCH("*"&amp;E$4&amp;"*"&amp;E$5&amp;"*",もと第6表!$1:$1,0)-1)</f>
        <v>Ｘ</v>
      </c>
      <c r="F34" s="56">
        <f ca="1">OFFSET(もと第6表!$A$1,MATCH($B34,もと第6表!$C:$C,0)-1,MATCH("*"&amp;F$4&amp;"*"&amp;F$5&amp;"*",もと第6表!$1:$1,0)-1)</f>
        <v>1896639</v>
      </c>
      <c r="G34" s="56">
        <f ca="1">OFFSET(もと第6表!$A$1,MATCH($B34,もと第6表!$C:$C,0)-1,MATCH("*"&amp;G$4&amp;"*"&amp;G$5&amp;"*",もと第6表!$1:$1,0)-1)</f>
        <v>351150</v>
      </c>
      <c r="H34" s="56">
        <f ca="1">OFFSET(もと第6表!$A$1,MATCH($B34,もと第6表!$C:$C,0)-1,MATCH("*"&amp;H$4&amp;"*"&amp;H$5&amp;"*",もと第6表!$1:$1,0)-1)</f>
        <v>1859023</v>
      </c>
      <c r="I34" s="56">
        <f ca="1">OFFSET(もと第6表!$A$1,MATCH($B34,もと第6表!$C:$C,0)-1,MATCH("*"&amp;I$4&amp;"*"&amp;I$5&amp;"*",もと第6表!$1:$1,0)-1)</f>
        <v>1789224</v>
      </c>
      <c r="J34" s="56">
        <f ca="1">OFFSET(もと第6表!$A$1,MATCH($B34,もと第6表!$C:$C,0)-1,MATCH("*"&amp;J$4&amp;"*"&amp;J$5&amp;"*",もと第6表!$1:$1,0)-1)</f>
        <v>2617217</v>
      </c>
      <c r="K34" s="61">
        <f>SUM(もと第6表!L36:M36)</f>
        <v>488458</v>
      </c>
      <c r="L34" s="56">
        <f ca="1">OFFSET(もと第6表!$A$1,MATCH($B34,もと第6表!$C:$C,0)-1,MATCH("*"&amp;L$4&amp;"*"&amp;L$5&amp;"*",もと第6表!$1:$1,0)-1)</f>
        <v>1863746</v>
      </c>
      <c r="M34" s="61">
        <f>SUM(もと第6表!O36:P36)</f>
        <v>7278219</v>
      </c>
      <c r="N34" s="56">
        <f ca="1">OFFSET(もと第6表!$A$1,MATCH($B34,もと第6表!$C:$C,0)-1,MATCH("*"&amp;N$4&amp;"*"&amp;N$5&amp;"*",もと第6表!$1:$1,0)-1)</f>
        <v>7469698</v>
      </c>
      <c r="O34" s="13"/>
      <c r="P34" s="13"/>
    </row>
    <row r="35" spans="1:17" s="15" customFormat="1" ht="6" customHeight="1" x14ac:dyDescent="0.15">
      <c r="A35" s="24"/>
      <c r="B35" s="27"/>
      <c r="C35" s="9"/>
      <c r="D35" s="9"/>
      <c r="E35" s="9"/>
      <c r="F35" s="9"/>
      <c r="G35" s="9"/>
      <c r="H35" s="9"/>
      <c r="I35" s="62"/>
      <c r="J35" s="62"/>
      <c r="K35" s="62"/>
      <c r="L35" s="62"/>
      <c r="M35" s="62"/>
      <c r="N35" s="62"/>
      <c r="O35" s="13"/>
      <c r="P35" s="13"/>
    </row>
    <row r="36" spans="1:17" s="15" customFormat="1" ht="15.75" customHeight="1" x14ac:dyDescent="0.15">
      <c r="A36" s="24">
        <v>29</v>
      </c>
      <c r="B36" s="26" t="s">
        <v>35</v>
      </c>
      <c r="C36" s="56" t="str">
        <f ca="1">OFFSET(もと第6表!$A$1,MATCH($B36,もと第6表!$C:$C,0)-1,MATCH("*土地*",もと第6表!$1:$1,0)-1)</f>
        <v>-</v>
      </c>
      <c r="D36" s="57">
        <f ca="1">SUM(E36:G36)</f>
        <v>206908</v>
      </c>
      <c r="E36" s="56">
        <f ca="1">OFFSET(もと第6表!$A$1,MATCH($B36,もと第6表!$C:$C,0)-1,MATCH("*"&amp;E$4&amp;"*"&amp;E$5&amp;"*",もと第6表!$1:$1,0)-1)</f>
        <v>33973</v>
      </c>
      <c r="F36" s="56">
        <f ca="1">OFFSET(もと第6表!$A$1,MATCH($B36,もと第6表!$C:$C,0)-1,MATCH("*"&amp;F$4&amp;"*"&amp;F$5&amp;"*",もと第6表!$1:$1,0)-1)</f>
        <v>144921</v>
      </c>
      <c r="G36" s="56">
        <f ca="1">OFFSET(もと第6表!$A$1,MATCH($B36,もと第6表!$C:$C,0)-1,MATCH("*"&amp;G$4&amp;"*"&amp;G$5&amp;"*",もと第6表!$1:$1,0)-1)</f>
        <v>28014</v>
      </c>
      <c r="H36" s="56">
        <f ca="1">OFFSET(もと第6表!$A$1,MATCH($B36,もと第6表!$C:$C,0)-1,MATCH("*"&amp;H$4&amp;"*"&amp;H$5&amp;"*",もと第6表!$1:$1,0)-1)</f>
        <v>91155</v>
      </c>
      <c r="I36" s="56">
        <f ca="1">OFFSET(もと第6表!$A$1,MATCH($B36,もと第6表!$C:$C,0)-1,MATCH("*"&amp;I$4&amp;"*"&amp;I$5&amp;"*",もと第6表!$1:$1,0)-1)</f>
        <v>81466</v>
      </c>
      <c r="J36" s="56">
        <f ca="1">OFFSET(もと第6表!$A$1,MATCH($B36,もと第6表!$C:$C,0)-1,MATCH("*"&amp;J$4&amp;"*"&amp;J$5&amp;"*",もと第6表!$1:$1,0)-1)</f>
        <v>216597</v>
      </c>
      <c r="K36" s="61">
        <f>SUM(もと第6表!L37:M37)</f>
        <v>0</v>
      </c>
      <c r="L36" s="56">
        <f ca="1">OFFSET(もと第6表!$A$1,MATCH($B36,もと第6表!$C:$C,0)-1,MATCH("*"&amp;L$4&amp;"*"&amp;L$5&amp;"*",もと第6表!$1:$1,0)-1)</f>
        <v>189609</v>
      </c>
      <c r="M36" s="61">
        <f>SUM(もと第6表!O37:P37)</f>
        <v>1486527</v>
      </c>
      <c r="N36" s="56">
        <f ca="1">OFFSET(もと第6表!$A$1,MATCH($B36,もと第6表!$C:$C,0)-1,MATCH("*"&amp;N$4&amp;"*"&amp;N$5&amp;"*",もと第6表!$1:$1,0)-1)</f>
        <v>1491190</v>
      </c>
      <c r="O36" s="13"/>
      <c r="P36" s="13"/>
    </row>
    <row r="37" spans="1:17" s="15" customFormat="1" ht="15.75" customHeight="1" x14ac:dyDescent="0.15">
      <c r="A37" s="24">
        <v>30</v>
      </c>
      <c r="B37" s="26" t="s">
        <v>36</v>
      </c>
      <c r="C37" s="56" t="str">
        <f ca="1">OFFSET(もと第6表!$A$1,MATCH($B37,もと第6表!$C:$C,0)-1,MATCH("*土地*",もと第6表!$1:$1,0)-1)</f>
        <v>-</v>
      </c>
      <c r="D37" s="57">
        <f ca="1">SUM(E37:G37)</f>
        <v>80818</v>
      </c>
      <c r="E37" s="56">
        <f ca="1">OFFSET(もと第6表!$A$1,MATCH($B37,もと第6表!$C:$C,0)-1,MATCH("*"&amp;E$4&amp;"*"&amp;E$5&amp;"*",もと第6表!$1:$1,0)-1)</f>
        <v>34014</v>
      </c>
      <c r="F37" s="56">
        <f ca="1">OFFSET(もと第6表!$A$1,MATCH($B37,もと第6表!$C:$C,0)-1,MATCH("*"&amp;F$4&amp;"*"&amp;F$5&amp;"*",もと第6表!$1:$1,0)-1)</f>
        <v>32039</v>
      </c>
      <c r="G37" s="56">
        <f ca="1">OFFSET(もと第6表!$A$1,MATCH($B37,もと第6表!$C:$C,0)-1,MATCH("*"&amp;G$4&amp;"*"&amp;G$5&amp;"*",もと第6表!$1:$1,0)-1)</f>
        <v>14765</v>
      </c>
      <c r="H37" s="56" t="str">
        <f ca="1">OFFSET(もと第6表!$A$1,MATCH($B37,もと第6表!$C:$C,0)-1,MATCH("*"&amp;H$4&amp;"*"&amp;H$5&amp;"*",もと第6表!$1:$1,0)-1)</f>
        <v>Ｘ</v>
      </c>
      <c r="I37" s="56" t="str">
        <f ca="1">OFFSET(もと第6表!$A$1,MATCH($B37,もと第6表!$C:$C,0)-1,MATCH("*"&amp;I$4&amp;"*"&amp;I$5&amp;"*",もと第6表!$1:$1,0)-1)</f>
        <v>Ｘ</v>
      </c>
      <c r="J37" s="56">
        <f ca="1">OFFSET(もと第6表!$A$1,MATCH($B37,もと第6表!$C:$C,0)-1,MATCH("*"&amp;J$4&amp;"*"&amp;J$5&amp;"*",もと第6表!$1:$1,0)-1)</f>
        <v>80043</v>
      </c>
      <c r="K37" s="61">
        <f>SUM(もと第6表!L38:M38)</f>
        <v>25025</v>
      </c>
      <c r="L37" s="56">
        <f ca="1">OFFSET(もと第6表!$A$1,MATCH($B37,もと第6表!$C:$C,0)-1,MATCH("*"&amp;L$4&amp;"*"&amp;L$5&amp;"*",もと第6表!$1:$1,0)-1)</f>
        <v>74086</v>
      </c>
      <c r="M37" s="61">
        <f>SUM(もと第6表!O38:P38)</f>
        <v>488372</v>
      </c>
      <c r="N37" s="56">
        <f ca="1">OFFSET(もと第6表!$A$1,MATCH($B37,もと第6表!$C:$C,0)-1,MATCH("*"&amp;N$4&amp;"*"&amp;N$5&amp;"*",もと第6表!$1:$1,0)-1)</f>
        <v>470079</v>
      </c>
      <c r="O37" s="13"/>
      <c r="P37" s="13"/>
    </row>
    <row r="38" spans="1:17" s="15" customFormat="1" ht="15.75" customHeight="1" x14ac:dyDescent="0.15">
      <c r="A38" s="24">
        <v>31</v>
      </c>
      <c r="B38" s="26" t="s">
        <v>37</v>
      </c>
      <c r="C38" s="56" t="str">
        <f ca="1">OFFSET(もと第6表!$A$1,MATCH($B38,もと第6表!$C:$C,0)-1,MATCH("*土地*",もと第6表!$1:$1,0)-1)</f>
        <v>Ｘ</v>
      </c>
      <c r="D38" s="57">
        <f ca="1">SUM(E38:G38)</f>
        <v>2266131</v>
      </c>
      <c r="E38" s="56" t="str">
        <f ca="1">OFFSET(もと第6表!$A$1,MATCH($B38,もと第6表!$C:$C,0)-1,MATCH("*"&amp;E$4&amp;"*"&amp;E$5&amp;"*",もと第6表!$1:$1,0)-1)</f>
        <v>Ｘ</v>
      </c>
      <c r="F38" s="56">
        <f ca="1">OFFSET(もと第6表!$A$1,MATCH($B38,もと第6表!$C:$C,0)-1,MATCH("*"&amp;F$4&amp;"*"&amp;F$5&amp;"*",もと第6表!$1:$1,0)-1)</f>
        <v>1419282</v>
      </c>
      <c r="G38" s="56">
        <f ca="1">OFFSET(もと第6表!$A$1,MATCH($B38,もと第6表!$C:$C,0)-1,MATCH("*"&amp;G$4&amp;"*"&amp;G$5&amp;"*",もと第6表!$1:$1,0)-1)</f>
        <v>846849</v>
      </c>
      <c r="H38" s="56">
        <f ca="1">OFFSET(もと第6表!$A$1,MATCH($B38,もと第6表!$C:$C,0)-1,MATCH("*"&amp;H$4&amp;"*"&amp;H$5&amp;"*",もと第6表!$1:$1,0)-1)</f>
        <v>1153817</v>
      </c>
      <c r="I38" s="56">
        <f ca="1">OFFSET(もと第6表!$A$1,MATCH($B38,もと第6表!$C:$C,0)-1,MATCH("*"&amp;I$4&amp;"*"&amp;I$5&amp;"*",もと第6表!$1:$1,0)-1)</f>
        <v>1846186</v>
      </c>
      <c r="J38" s="56">
        <f ca="1">OFFSET(もと第6表!$A$1,MATCH($B38,もと第6表!$C:$C,0)-1,MATCH("*"&amp;J$4&amp;"*"&amp;J$5&amp;"*",もと第6表!$1:$1,0)-1)</f>
        <v>1722100</v>
      </c>
      <c r="K38" s="61">
        <f>SUM(もと第6表!L39:M39)</f>
        <v>250120</v>
      </c>
      <c r="L38" s="56">
        <f ca="1">OFFSET(もと第6表!$A$1,MATCH($B38,もと第6表!$C:$C,0)-1,MATCH("*"&amp;L$4&amp;"*"&amp;L$5&amp;"*",もと第6表!$1:$1,0)-1)</f>
        <v>1136020</v>
      </c>
      <c r="M38" s="61">
        <f>SUM(もと第6表!O39:P39)</f>
        <v>7542095</v>
      </c>
      <c r="N38" s="56">
        <f ca="1">OFFSET(もと第6表!$A$1,MATCH($B38,もと第6表!$C:$C,0)-1,MATCH("*"&amp;N$4&amp;"*"&amp;N$5&amp;"*",もと第6表!$1:$1,0)-1)</f>
        <v>8562424</v>
      </c>
      <c r="O38" s="13"/>
      <c r="P38" s="13"/>
    </row>
    <row r="39" spans="1:17" s="15" customFormat="1" ht="15.75" customHeight="1" thickBot="1" x14ac:dyDescent="0.2">
      <c r="A39" s="29">
        <v>32</v>
      </c>
      <c r="B39" s="30" t="s">
        <v>38</v>
      </c>
      <c r="C39" s="58">
        <f ca="1">OFFSET(もと第6表!$A$1,MATCH($B39,もと第6表!$C:$C,0)-1,MATCH("*土地*",もと第6表!$1:$1,0)-1)</f>
        <v>1176</v>
      </c>
      <c r="D39" s="59">
        <f ca="1">SUM(E39:G39)</f>
        <v>271481</v>
      </c>
      <c r="E39" s="60">
        <f ca="1">OFFSET(もと第6表!$A$1,MATCH($B39,もと第6表!$C:$C,0)-1,MATCH("*"&amp;E$4&amp;"*"&amp;E$5&amp;"*",もと第6表!$1:$1,0)-1)</f>
        <v>50824</v>
      </c>
      <c r="F39" s="60">
        <f ca="1">OFFSET(もと第6表!$A$1,MATCH($B39,もと第6表!$C:$C,0)-1,MATCH("*"&amp;F$4&amp;"*"&amp;F$5&amp;"*",もと第6表!$1:$1,0)-1)</f>
        <v>166471</v>
      </c>
      <c r="G39" s="60">
        <f ca="1">OFFSET(もと第6表!$A$1,MATCH($B39,もと第6表!$C:$C,0)-1,MATCH("*"&amp;G$4&amp;"*"&amp;G$5&amp;"*",もと第6表!$1:$1,0)-1)</f>
        <v>54186</v>
      </c>
      <c r="H39" s="60" t="str">
        <f ca="1">OFFSET(もと第6表!$A$1,MATCH($B39,もと第6表!$C:$C,0)-1,MATCH("*"&amp;H$4&amp;"*"&amp;H$5&amp;"*",もと第6表!$1:$1,0)-1)</f>
        <v>Ｘ</v>
      </c>
      <c r="I39" s="60" t="str">
        <f ca="1">OFFSET(もと第6表!$A$1,MATCH($B39,もと第6表!$C:$C,0)-1,MATCH("*"&amp;I$4&amp;"*"&amp;I$5&amp;"*",もと第6表!$1:$1,0)-1)</f>
        <v>Ｘ</v>
      </c>
      <c r="J39" s="60">
        <f ca="1">OFFSET(もと第6表!$A$1,MATCH($B39,もと第6表!$C:$C,0)-1,MATCH("*"&amp;J$4&amp;"*"&amp;J$5&amp;"*",もと第6表!$1:$1,0)-1)</f>
        <v>276976</v>
      </c>
      <c r="K39" s="63">
        <f>SUM(もと第6表!L40:M40)</f>
        <v>40086</v>
      </c>
      <c r="L39" s="60">
        <f ca="1">OFFSET(もと第6表!$A$1,MATCH($B39,もと第6表!$C:$C,0)-1,MATCH("*"&amp;L$4&amp;"*"&amp;L$5&amp;"*",もと第6表!$1:$1,0)-1)</f>
        <v>161772</v>
      </c>
      <c r="M39" s="63">
        <f>SUM(もと第6表!O40:P40)</f>
        <v>758291</v>
      </c>
      <c r="N39" s="60">
        <f ca="1">OFFSET(もと第6表!$A$1,MATCH($B39,もと第6表!$C:$C,0)-1,MATCH("*"&amp;N$4&amp;"*"&amp;N$5&amp;"*",もと第6表!$1:$1,0)-1)</f>
        <v>829090</v>
      </c>
      <c r="O39" s="13"/>
      <c r="P39" s="13"/>
    </row>
    <row r="40" spans="1:17" s="20" customFormat="1" ht="24" customHeight="1" x14ac:dyDescent="0.15">
      <c r="A40" s="20" t="s">
        <v>9</v>
      </c>
      <c r="H40" s="20" t="s">
        <v>10</v>
      </c>
      <c r="I40" s="19"/>
      <c r="J40" s="21"/>
      <c r="K40" s="21"/>
      <c r="L40" s="21"/>
      <c r="M40" s="21"/>
      <c r="N40" s="21"/>
      <c r="O40" s="21"/>
      <c r="P40" s="21"/>
      <c r="Q40" s="21"/>
    </row>
    <row r="41" spans="1:17" ht="15.75" customHeight="1" x14ac:dyDescent="0.15"/>
    <row r="42" spans="1:17" ht="15.75" customHeight="1" x14ac:dyDescent="0.15"/>
    <row r="43" spans="1:17" ht="15.75" customHeight="1" x14ac:dyDescent="0.15"/>
    <row r="44" spans="1:17" ht="15.75" customHeight="1" x14ac:dyDescent="0.15"/>
    <row r="45" spans="1:17" ht="15.75" customHeight="1" x14ac:dyDescent="0.15"/>
    <row r="46" spans="1:17" ht="15.75" customHeight="1" x14ac:dyDescent="0.15"/>
    <row r="47" spans="1:17" ht="15.75" customHeight="1" x14ac:dyDescent="0.15"/>
    <row r="48" spans="1:17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</sheetData>
  <mergeCells count="14">
    <mergeCell ref="N4:N5"/>
    <mergeCell ref="C4:C5"/>
    <mergeCell ref="D4:G4"/>
    <mergeCell ref="H4:I4"/>
    <mergeCell ref="J4:J5"/>
    <mergeCell ref="K4:K5"/>
    <mergeCell ref="L4:L5"/>
    <mergeCell ref="M4:M5"/>
    <mergeCell ref="A8:B8"/>
    <mergeCell ref="A4:B5"/>
    <mergeCell ref="A6:B6"/>
    <mergeCell ref="A7:B7"/>
    <mergeCell ref="A10:B10"/>
    <mergeCell ref="A9:B9"/>
  </mergeCells>
  <phoneticPr fontId="1"/>
  <pageMargins left="0.59055118110236227" right="0.59055118110236227" top="0.39370078740157483" bottom="0.59055118110236227" header="0.51181102362204722" footer="0.51181102362204722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3"/>
  <sheetViews>
    <sheetView showGridLines="0" tabSelected="1" view="pageBreakPreview" zoomScale="60" zoomScaleNormal="100" workbookViewId="0">
      <selection activeCell="B35" sqref="B35"/>
    </sheetView>
  </sheetViews>
  <sheetFormatPr defaultColWidth="10.83203125" defaultRowHeight="15" customHeight="1" x14ac:dyDescent="0.15"/>
  <cols>
    <col min="1" max="1" width="3.5" style="78" customWidth="1"/>
    <col min="2" max="2" width="3.33203125" style="78" customWidth="1"/>
    <col min="3" max="3" width="16.33203125" style="78" customWidth="1"/>
    <col min="4" max="4" width="8" style="78" customWidth="1"/>
    <col min="5" max="23" width="15.1640625" style="78" customWidth="1"/>
    <col min="24" max="16384" width="10.83203125" style="78"/>
  </cols>
  <sheetData>
    <row r="1" spans="1:24" s="75" customFormat="1" ht="18.75" x14ac:dyDescent="0.15">
      <c r="B1" s="125" t="s">
        <v>88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</row>
    <row r="2" spans="1:24" s="76" customFormat="1" ht="15" customHeight="1" thickBot="1" x14ac:dyDescent="0.2"/>
    <row r="3" spans="1:24" ht="18" customHeight="1" x14ac:dyDescent="0.15">
      <c r="A3" s="77"/>
      <c r="B3" s="143" t="s">
        <v>42</v>
      </c>
      <c r="C3" s="144"/>
      <c r="D3" s="149" t="s">
        <v>43</v>
      </c>
      <c r="E3" s="151" t="s">
        <v>44</v>
      </c>
      <c r="F3" s="152"/>
      <c r="G3" s="152"/>
      <c r="H3" s="152"/>
      <c r="I3" s="152"/>
      <c r="J3" s="152"/>
      <c r="K3" s="152"/>
      <c r="L3" s="152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77"/>
    </row>
    <row r="4" spans="1:24" ht="18" customHeight="1" x14ac:dyDescent="0.15">
      <c r="A4" s="77"/>
      <c r="B4" s="145"/>
      <c r="C4" s="146"/>
      <c r="D4" s="127"/>
      <c r="E4" s="154" t="s">
        <v>45</v>
      </c>
      <c r="F4" s="155"/>
      <c r="G4" s="155"/>
      <c r="H4" s="155"/>
      <c r="I4" s="155"/>
      <c r="J4" s="155"/>
      <c r="K4" s="156"/>
      <c r="L4" s="154" t="s">
        <v>46</v>
      </c>
      <c r="M4" s="157"/>
      <c r="N4" s="128" t="s">
        <v>47</v>
      </c>
      <c r="O4" s="160" t="s">
        <v>48</v>
      </c>
      <c r="P4" s="156"/>
      <c r="Q4" s="161" t="s">
        <v>75</v>
      </c>
      <c r="R4" s="154" t="s">
        <v>50</v>
      </c>
      <c r="S4" s="155"/>
      <c r="T4" s="155"/>
      <c r="U4" s="155"/>
      <c r="V4" s="156"/>
      <c r="W4" s="160" t="s">
        <v>51</v>
      </c>
      <c r="X4" s="77"/>
    </row>
    <row r="5" spans="1:24" ht="18" customHeight="1" x14ac:dyDescent="0.15">
      <c r="A5" s="77"/>
      <c r="B5" s="145"/>
      <c r="C5" s="146"/>
      <c r="D5" s="127"/>
      <c r="E5" s="135" t="s">
        <v>52</v>
      </c>
      <c r="F5" s="136" t="s">
        <v>76</v>
      </c>
      <c r="G5" s="137"/>
      <c r="H5" s="137"/>
      <c r="I5" s="137"/>
      <c r="J5" s="137"/>
      <c r="K5" s="138"/>
      <c r="L5" s="158"/>
      <c r="M5" s="159"/>
      <c r="N5" s="129"/>
      <c r="O5" s="158"/>
      <c r="P5" s="159"/>
      <c r="Q5" s="162"/>
      <c r="R5" s="163"/>
      <c r="S5" s="145"/>
      <c r="T5" s="145"/>
      <c r="U5" s="145"/>
      <c r="V5" s="146"/>
      <c r="W5" s="164"/>
      <c r="X5" s="77"/>
    </row>
    <row r="6" spans="1:24" s="80" customFormat="1" ht="18" customHeight="1" x14ac:dyDescent="0.15">
      <c r="A6" s="79"/>
      <c r="B6" s="145"/>
      <c r="C6" s="146"/>
      <c r="D6" s="127"/>
      <c r="E6" s="126"/>
      <c r="F6" s="139" t="s">
        <v>77</v>
      </c>
      <c r="G6" s="140"/>
      <c r="H6" s="139" t="s">
        <v>78</v>
      </c>
      <c r="I6" s="140"/>
      <c r="J6" s="141" t="s">
        <v>79</v>
      </c>
      <c r="K6" s="142"/>
      <c r="L6" s="126" t="s">
        <v>56</v>
      </c>
      <c r="M6" s="126" t="s">
        <v>57</v>
      </c>
      <c r="N6" s="129"/>
      <c r="O6" s="128" t="s">
        <v>52</v>
      </c>
      <c r="P6" s="128" t="s">
        <v>80</v>
      </c>
      <c r="Q6" s="162"/>
      <c r="R6" s="128" t="s">
        <v>52</v>
      </c>
      <c r="S6" s="130" t="s">
        <v>53</v>
      </c>
      <c r="T6" s="131"/>
      <c r="U6" s="131"/>
      <c r="V6" s="132"/>
      <c r="W6" s="164"/>
      <c r="X6" s="79"/>
    </row>
    <row r="7" spans="1:24" s="80" customFormat="1" ht="24" x14ac:dyDescent="0.15">
      <c r="A7" s="79"/>
      <c r="B7" s="145"/>
      <c r="C7" s="146"/>
      <c r="D7" s="127"/>
      <c r="E7" s="81"/>
      <c r="F7" s="82"/>
      <c r="G7" s="83" t="s">
        <v>81</v>
      </c>
      <c r="H7" s="82"/>
      <c r="I7" s="83" t="s">
        <v>81</v>
      </c>
      <c r="J7" s="84"/>
      <c r="K7" s="83" t="s">
        <v>81</v>
      </c>
      <c r="L7" s="127"/>
      <c r="M7" s="127"/>
      <c r="N7" s="129"/>
      <c r="O7" s="129"/>
      <c r="P7" s="129"/>
      <c r="Q7" s="162"/>
      <c r="R7" s="129"/>
      <c r="S7" s="85" t="s">
        <v>82</v>
      </c>
      <c r="T7" s="85" t="s">
        <v>83</v>
      </c>
      <c r="U7" s="85" t="s">
        <v>84</v>
      </c>
      <c r="V7" s="85" t="s">
        <v>38</v>
      </c>
      <c r="W7" s="164"/>
      <c r="X7" s="79"/>
    </row>
    <row r="8" spans="1:24" s="89" customFormat="1" ht="15" customHeight="1" thickBot="1" x14ac:dyDescent="0.2">
      <c r="A8" s="86"/>
      <c r="B8" s="147"/>
      <c r="C8" s="148"/>
      <c r="D8" s="150"/>
      <c r="E8" s="87" t="s">
        <v>58</v>
      </c>
      <c r="F8" s="87" t="s">
        <v>85</v>
      </c>
      <c r="G8" s="87" t="s">
        <v>58</v>
      </c>
      <c r="H8" s="87" t="s">
        <v>85</v>
      </c>
      <c r="I8" s="87" t="s">
        <v>58</v>
      </c>
      <c r="J8" s="87"/>
      <c r="K8" s="87" t="s">
        <v>58</v>
      </c>
      <c r="L8" s="87" t="s">
        <v>58</v>
      </c>
      <c r="M8" s="87" t="s">
        <v>58</v>
      </c>
      <c r="N8" s="87" t="s">
        <v>58</v>
      </c>
      <c r="O8" s="87" t="s">
        <v>58</v>
      </c>
      <c r="P8" s="87" t="s">
        <v>58</v>
      </c>
      <c r="Q8" s="87" t="s">
        <v>58</v>
      </c>
      <c r="R8" s="87" t="s">
        <v>58</v>
      </c>
      <c r="S8" s="87" t="s">
        <v>58</v>
      </c>
      <c r="T8" s="87" t="s">
        <v>58</v>
      </c>
      <c r="U8" s="87" t="s">
        <v>58</v>
      </c>
      <c r="V8" s="87" t="s">
        <v>58</v>
      </c>
      <c r="W8" s="88" t="s">
        <v>58</v>
      </c>
      <c r="X8" s="86"/>
    </row>
    <row r="9" spans="1:24" s="76" customFormat="1" ht="15" customHeight="1" x14ac:dyDescent="0.15">
      <c r="A9" s="90"/>
      <c r="B9" s="133" t="s">
        <v>59</v>
      </c>
      <c r="C9" s="134"/>
      <c r="D9" s="91">
        <v>619</v>
      </c>
      <c r="E9" s="91">
        <v>177277</v>
      </c>
      <c r="F9" s="91">
        <v>2568876</v>
      </c>
      <c r="G9" s="91">
        <v>2491383</v>
      </c>
      <c r="H9" s="91">
        <v>5473760</v>
      </c>
      <c r="I9" s="91">
        <v>5399775</v>
      </c>
      <c r="J9" s="91">
        <v>1244826</v>
      </c>
      <c r="K9" s="91">
        <v>1235123</v>
      </c>
      <c r="L9" s="91">
        <v>5831299</v>
      </c>
      <c r="M9" s="91">
        <v>6133550</v>
      </c>
      <c r="N9" s="91">
        <v>9162488</v>
      </c>
      <c r="O9" s="91">
        <v>59080</v>
      </c>
      <c r="P9" s="91">
        <v>905261</v>
      </c>
      <c r="Q9" s="91">
        <v>7820688</v>
      </c>
      <c r="R9" s="91">
        <v>9463937</v>
      </c>
      <c r="S9" s="91">
        <v>46262818</v>
      </c>
      <c r="T9" s="91">
        <v>22141637</v>
      </c>
      <c r="U9" s="91">
        <v>19928549</v>
      </c>
      <c r="V9" s="91">
        <v>4192632</v>
      </c>
      <c r="W9" s="91">
        <v>56406465</v>
      </c>
      <c r="X9" s="90"/>
    </row>
    <row r="10" spans="1:24" ht="15" customHeight="1" x14ac:dyDescent="0.15">
      <c r="A10" s="77"/>
      <c r="B10" s="92" t="s">
        <v>60</v>
      </c>
      <c r="C10" s="93" t="s">
        <v>15</v>
      </c>
      <c r="D10" s="94">
        <v>145</v>
      </c>
      <c r="E10" s="94">
        <v>21917</v>
      </c>
      <c r="F10" s="94">
        <v>507813</v>
      </c>
      <c r="G10" s="94">
        <v>491333</v>
      </c>
      <c r="H10" s="94">
        <v>862753</v>
      </c>
      <c r="I10" s="94">
        <v>856923</v>
      </c>
      <c r="J10" s="94">
        <v>73796</v>
      </c>
      <c r="K10" s="94">
        <v>72563</v>
      </c>
      <c r="L10" s="94">
        <v>266706</v>
      </c>
      <c r="M10" s="94">
        <v>383730</v>
      </c>
      <c r="N10" s="94">
        <v>1349255</v>
      </c>
      <c r="O10" s="94">
        <v>37227</v>
      </c>
      <c r="P10" s="94">
        <v>243555</v>
      </c>
      <c r="Q10" s="94">
        <v>1044602</v>
      </c>
      <c r="R10" s="94">
        <v>1288547</v>
      </c>
      <c r="S10" s="94">
        <v>8096545</v>
      </c>
      <c r="T10" s="94">
        <v>4285618</v>
      </c>
      <c r="U10" s="94">
        <v>3595429</v>
      </c>
      <c r="V10" s="94">
        <v>215498</v>
      </c>
      <c r="W10" s="94">
        <v>9525987</v>
      </c>
      <c r="X10" s="77"/>
    </row>
    <row r="11" spans="1:24" ht="15" customHeight="1" x14ac:dyDescent="0.15">
      <c r="A11" s="77"/>
      <c r="B11" s="92">
        <v>10</v>
      </c>
      <c r="C11" s="93" t="s">
        <v>16</v>
      </c>
      <c r="D11" s="94">
        <v>7</v>
      </c>
      <c r="E11" s="94" t="s">
        <v>8</v>
      </c>
      <c r="F11" s="94">
        <v>60966</v>
      </c>
      <c r="G11" s="94">
        <v>60966</v>
      </c>
      <c r="H11" s="94">
        <v>36153</v>
      </c>
      <c r="I11" s="94">
        <v>35846</v>
      </c>
      <c r="J11" s="94">
        <v>2586</v>
      </c>
      <c r="K11" s="94">
        <v>2586</v>
      </c>
      <c r="L11" s="94">
        <v>9981</v>
      </c>
      <c r="M11" s="94">
        <v>73649</v>
      </c>
      <c r="N11" s="94">
        <v>36037</v>
      </c>
      <c r="O11" s="94" t="s">
        <v>8</v>
      </c>
      <c r="P11" s="94">
        <v>273</v>
      </c>
      <c r="Q11" s="94">
        <v>94407</v>
      </c>
      <c r="R11" s="94">
        <v>75675</v>
      </c>
      <c r="S11" s="94">
        <v>1611036</v>
      </c>
      <c r="T11" s="94">
        <v>317194</v>
      </c>
      <c r="U11" s="94">
        <v>564654</v>
      </c>
      <c r="V11" s="94">
        <v>729188</v>
      </c>
      <c r="W11" s="94">
        <v>1691736</v>
      </c>
      <c r="X11" s="77"/>
    </row>
    <row r="12" spans="1:24" ht="15" customHeight="1" x14ac:dyDescent="0.15">
      <c r="A12" s="77"/>
      <c r="B12" s="92">
        <v>11</v>
      </c>
      <c r="C12" s="93" t="s">
        <v>17</v>
      </c>
      <c r="D12" s="94">
        <v>47</v>
      </c>
      <c r="E12" s="94">
        <v>431</v>
      </c>
      <c r="F12" s="94">
        <v>3899</v>
      </c>
      <c r="G12" s="94">
        <v>2928</v>
      </c>
      <c r="H12" s="94">
        <v>3212</v>
      </c>
      <c r="I12" s="94">
        <v>2755</v>
      </c>
      <c r="J12" s="94">
        <v>1773</v>
      </c>
      <c r="K12" s="94">
        <v>1526</v>
      </c>
      <c r="L12" s="94">
        <v>427</v>
      </c>
      <c r="M12" s="94">
        <v>586</v>
      </c>
      <c r="N12" s="94">
        <v>9156</v>
      </c>
      <c r="O12" s="94" t="s">
        <v>8</v>
      </c>
      <c r="P12" s="94">
        <v>612</v>
      </c>
      <c r="Q12" s="94">
        <v>23271</v>
      </c>
      <c r="R12" s="94">
        <v>94859</v>
      </c>
      <c r="S12" s="94">
        <v>157665</v>
      </c>
      <c r="T12" s="94">
        <v>101746</v>
      </c>
      <c r="U12" s="94">
        <v>49911</v>
      </c>
      <c r="V12" s="94">
        <v>6008</v>
      </c>
      <c r="W12" s="94">
        <v>237956</v>
      </c>
      <c r="X12" s="77"/>
    </row>
    <row r="13" spans="1:24" ht="15" customHeight="1" x14ac:dyDescent="0.15">
      <c r="A13" s="77"/>
      <c r="B13" s="92">
        <v>12</v>
      </c>
      <c r="C13" s="93" t="s">
        <v>18</v>
      </c>
      <c r="D13" s="94">
        <v>19</v>
      </c>
      <c r="E13" s="94">
        <v>8616</v>
      </c>
      <c r="F13" s="94">
        <v>9822</v>
      </c>
      <c r="G13" s="94">
        <v>9822</v>
      </c>
      <c r="H13" s="94">
        <v>25269</v>
      </c>
      <c r="I13" s="94">
        <v>16129</v>
      </c>
      <c r="J13" s="94">
        <v>9910</v>
      </c>
      <c r="K13" s="94">
        <v>9447</v>
      </c>
      <c r="L13" s="94">
        <v>2545</v>
      </c>
      <c r="M13" s="94">
        <v>2576</v>
      </c>
      <c r="N13" s="94">
        <v>53586</v>
      </c>
      <c r="O13" s="94" t="s">
        <v>8</v>
      </c>
      <c r="P13" s="94">
        <v>8554</v>
      </c>
      <c r="Q13" s="94">
        <v>100858</v>
      </c>
      <c r="R13" s="94">
        <v>273830</v>
      </c>
      <c r="S13" s="94">
        <v>737440</v>
      </c>
      <c r="T13" s="94">
        <v>336190</v>
      </c>
      <c r="U13" s="94">
        <v>376377</v>
      </c>
      <c r="V13" s="94">
        <v>24873</v>
      </c>
      <c r="W13" s="94">
        <v>955475</v>
      </c>
      <c r="X13" s="77"/>
    </row>
    <row r="14" spans="1:24" ht="15" customHeight="1" x14ac:dyDescent="0.15">
      <c r="A14" s="77"/>
      <c r="B14" s="95">
        <v>13</v>
      </c>
      <c r="C14" s="96" t="s">
        <v>19</v>
      </c>
      <c r="D14" s="97">
        <v>4</v>
      </c>
      <c r="E14" s="97" t="s">
        <v>8</v>
      </c>
      <c r="F14" s="97">
        <v>200</v>
      </c>
      <c r="G14" s="97">
        <v>200</v>
      </c>
      <c r="H14" s="97">
        <v>10290</v>
      </c>
      <c r="I14" s="97">
        <v>10290</v>
      </c>
      <c r="J14" s="97">
        <v>3651</v>
      </c>
      <c r="K14" s="97">
        <v>3651</v>
      </c>
      <c r="L14" s="97">
        <v>5545</v>
      </c>
      <c r="M14" s="97">
        <v>6334</v>
      </c>
      <c r="N14" s="97">
        <v>13352</v>
      </c>
      <c r="O14" s="97" t="s">
        <v>8</v>
      </c>
      <c r="P14" s="97">
        <v>802</v>
      </c>
      <c r="Q14" s="97">
        <v>23863</v>
      </c>
      <c r="R14" s="97">
        <v>5962</v>
      </c>
      <c r="S14" s="97">
        <v>155568</v>
      </c>
      <c r="T14" s="97">
        <v>48082</v>
      </c>
      <c r="U14" s="97">
        <v>103289</v>
      </c>
      <c r="V14" s="97">
        <v>4197</v>
      </c>
      <c r="W14" s="97">
        <v>151006</v>
      </c>
      <c r="X14" s="77"/>
    </row>
    <row r="15" spans="1:24" ht="15" customHeight="1" x14ac:dyDescent="0.15">
      <c r="A15" s="77"/>
      <c r="B15" s="92">
        <v>14</v>
      </c>
      <c r="C15" s="93" t="s">
        <v>20</v>
      </c>
      <c r="D15" s="94">
        <v>10</v>
      </c>
      <c r="E15" s="94" t="s">
        <v>8</v>
      </c>
      <c r="F15" s="94">
        <v>7784</v>
      </c>
      <c r="G15" s="94">
        <v>7784</v>
      </c>
      <c r="H15" s="94">
        <v>43504</v>
      </c>
      <c r="I15" s="94">
        <v>43504</v>
      </c>
      <c r="J15" s="94">
        <v>5256</v>
      </c>
      <c r="K15" s="94">
        <v>5256</v>
      </c>
      <c r="L15" s="94">
        <v>85778</v>
      </c>
      <c r="M15" s="94">
        <v>32650</v>
      </c>
      <c r="N15" s="94">
        <v>109672</v>
      </c>
      <c r="O15" s="94">
        <v>437</v>
      </c>
      <c r="P15" s="94">
        <v>21978</v>
      </c>
      <c r="Q15" s="94">
        <v>207157</v>
      </c>
      <c r="R15" s="94">
        <v>234779</v>
      </c>
      <c r="S15" s="94">
        <v>1564904</v>
      </c>
      <c r="T15" s="94">
        <v>525709</v>
      </c>
      <c r="U15" s="94">
        <v>1015783</v>
      </c>
      <c r="V15" s="94">
        <v>23412</v>
      </c>
      <c r="W15" s="94">
        <v>1626655</v>
      </c>
      <c r="X15" s="77"/>
    </row>
    <row r="16" spans="1:24" ht="15" customHeight="1" x14ac:dyDescent="0.15">
      <c r="A16" s="77"/>
      <c r="B16" s="92">
        <v>15</v>
      </c>
      <c r="C16" s="93" t="s">
        <v>21</v>
      </c>
      <c r="D16" s="94">
        <v>16</v>
      </c>
      <c r="E16" s="94" t="s">
        <v>8</v>
      </c>
      <c r="F16" s="94">
        <v>3835</v>
      </c>
      <c r="G16" s="94">
        <v>3835</v>
      </c>
      <c r="H16" s="94">
        <v>466381</v>
      </c>
      <c r="I16" s="94">
        <v>465158</v>
      </c>
      <c r="J16" s="94">
        <v>9121</v>
      </c>
      <c r="K16" s="94">
        <v>8284</v>
      </c>
      <c r="L16" s="94">
        <v>4</v>
      </c>
      <c r="M16" s="94">
        <v>448930</v>
      </c>
      <c r="N16" s="94">
        <v>30411</v>
      </c>
      <c r="O16" s="94" t="s">
        <v>8</v>
      </c>
      <c r="P16" s="94">
        <v>5235</v>
      </c>
      <c r="Q16" s="94">
        <v>209953</v>
      </c>
      <c r="R16" s="94">
        <v>209824</v>
      </c>
      <c r="S16" s="94">
        <v>895639</v>
      </c>
      <c r="T16" s="94">
        <v>475090</v>
      </c>
      <c r="U16" s="94">
        <v>389547</v>
      </c>
      <c r="V16" s="94">
        <v>31002</v>
      </c>
      <c r="W16" s="94">
        <v>1369612</v>
      </c>
      <c r="X16" s="77"/>
    </row>
    <row r="17" spans="1:24" ht="15" customHeight="1" x14ac:dyDescent="0.15">
      <c r="A17" s="77"/>
      <c r="B17" s="92">
        <v>16</v>
      </c>
      <c r="C17" s="93" t="s">
        <v>22</v>
      </c>
      <c r="D17" s="94">
        <v>9</v>
      </c>
      <c r="E17" s="94" t="s">
        <v>8</v>
      </c>
      <c r="F17" s="94">
        <v>83661</v>
      </c>
      <c r="G17" s="94">
        <v>83661</v>
      </c>
      <c r="H17" s="94">
        <v>81786</v>
      </c>
      <c r="I17" s="94">
        <v>81786</v>
      </c>
      <c r="J17" s="94">
        <v>56417</v>
      </c>
      <c r="K17" s="94">
        <v>56417</v>
      </c>
      <c r="L17" s="94">
        <v>246427</v>
      </c>
      <c r="M17" s="94">
        <v>194444</v>
      </c>
      <c r="N17" s="94">
        <v>273847</v>
      </c>
      <c r="O17" s="94" t="s">
        <v>8</v>
      </c>
      <c r="P17" s="94">
        <v>8696</v>
      </c>
      <c r="Q17" s="94">
        <v>397306</v>
      </c>
      <c r="R17" s="94">
        <v>351100</v>
      </c>
      <c r="S17" s="94">
        <v>2069731</v>
      </c>
      <c r="T17" s="94">
        <v>1187367</v>
      </c>
      <c r="U17" s="94">
        <v>792947</v>
      </c>
      <c r="V17" s="94">
        <v>89417</v>
      </c>
      <c r="W17" s="94">
        <v>2236693</v>
      </c>
      <c r="X17" s="77"/>
    </row>
    <row r="18" spans="1:24" ht="15" customHeight="1" x14ac:dyDescent="0.15">
      <c r="A18" s="77"/>
      <c r="B18" s="92">
        <v>17</v>
      </c>
      <c r="C18" s="93" t="s">
        <v>23</v>
      </c>
      <c r="D18" s="94">
        <v>1</v>
      </c>
      <c r="E18" s="94" t="s">
        <v>8</v>
      </c>
      <c r="F18" s="94" t="s">
        <v>12</v>
      </c>
      <c r="G18" s="94" t="s">
        <v>12</v>
      </c>
      <c r="H18" s="94" t="s">
        <v>8</v>
      </c>
      <c r="I18" s="94" t="s">
        <v>8</v>
      </c>
      <c r="J18" s="94" t="s">
        <v>12</v>
      </c>
      <c r="K18" s="94" t="s">
        <v>12</v>
      </c>
      <c r="L18" s="94" t="s">
        <v>8</v>
      </c>
      <c r="M18" s="94" t="s">
        <v>86</v>
      </c>
      <c r="N18" s="94" t="s">
        <v>12</v>
      </c>
      <c r="O18" s="94" t="s">
        <v>8</v>
      </c>
      <c r="P18" s="94" t="s">
        <v>12</v>
      </c>
      <c r="Q18" s="94" t="s">
        <v>12</v>
      </c>
      <c r="R18" s="94" t="s">
        <v>12</v>
      </c>
      <c r="S18" s="94" t="s">
        <v>12</v>
      </c>
      <c r="T18" s="94" t="s">
        <v>12</v>
      </c>
      <c r="U18" s="94" t="s">
        <v>12</v>
      </c>
      <c r="V18" s="94" t="s">
        <v>12</v>
      </c>
      <c r="W18" s="94" t="s">
        <v>12</v>
      </c>
      <c r="X18" s="77"/>
    </row>
    <row r="19" spans="1:24" ht="15" customHeight="1" x14ac:dyDescent="0.15">
      <c r="A19" s="77"/>
      <c r="B19" s="95">
        <v>18</v>
      </c>
      <c r="C19" s="96" t="s">
        <v>24</v>
      </c>
      <c r="D19" s="97">
        <v>40</v>
      </c>
      <c r="E19" s="97">
        <v>30499</v>
      </c>
      <c r="F19" s="97">
        <v>109356</v>
      </c>
      <c r="G19" s="97">
        <v>88238</v>
      </c>
      <c r="H19" s="97">
        <v>125148</v>
      </c>
      <c r="I19" s="97">
        <v>101853</v>
      </c>
      <c r="J19" s="97">
        <v>25050</v>
      </c>
      <c r="K19" s="97">
        <v>24710</v>
      </c>
      <c r="L19" s="97">
        <v>38033</v>
      </c>
      <c r="M19" s="97">
        <v>28675</v>
      </c>
      <c r="N19" s="97">
        <v>299411</v>
      </c>
      <c r="O19" s="97" t="s">
        <v>8</v>
      </c>
      <c r="P19" s="97">
        <v>6327</v>
      </c>
      <c r="Q19" s="97">
        <v>225252</v>
      </c>
      <c r="R19" s="97">
        <v>387885</v>
      </c>
      <c r="S19" s="97">
        <v>1462807</v>
      </c>
      <c r="T19" s="97">
        <v>896597</v>
      </c>
      <c r="U19" s="97">
        <v>511601</v>
      </c>
      <c r="V19" s="97">
        <v>54609</v>
      </c>
      <c r="W19" s="97">
        <v>1909166</v>
      </c>
      <c r="X19" s="77"/>
    </row>
    <row r="20" spans="1:24" ht="15" customHeight="1" x14ac:dyDescent="0.15">
      <c r="A20" s="77"/>
      <c r="B20" s="92">
        <v>19</v>
      </c>
      <c r="C20" s="93" t="s">
        <v>25</v>
      </c>
      <c r="D20" s="94">
        <v>4</v>
      </c>
      <c r="E20" s="94" t="s">
        <v>8</v>
      </c>
      <c r="F20" s="94" t="s">
        <v>86</v>
      </c>
      <c r="G20" s="94" t="s">
        <v>86</v>
      </c>
      <c r="H20" s="94">
        <v>2429</v>
      </c>
      <c r="I20" s="94">
        <v>2429</v>
      </c>
      <c r="J20" s="94" t="s">
        <v>86</v>
      </c>
      <c r="K20" s="94" t="s">
        <v>86</v>
      </c>
      <c r="L20" s="94">
        <v>4742</v>
      </c>
      <c r="M20" s="94" t="s">
        <v>86</v>
      </c>
      <c r="N20" s="94" t="s">
        <v>86</v>
      </c>
      <c r="O20" s="94" t="s">
        <v>8</v>
      </c>
      <c r="P20" s="94" t="s">
        <v>86</v>
      </c>
      <c r="Q20" s="94" t="s">
        <v>86</v>
      </c>
      <c r="R20" s="94" t="s">
        <v>86</v>
      </c>
      <c r="S20" s="94" t="s">
        <v>86</v>
      </c>
      <c r="T20" s="94" t="s">
        <v>86</v>
      </c>
      <c r="U20" s="94" t="s">
        <v>86</v>
      </c>
      <c r="V20" s="94" t="s">
        <v>86</v>
      </c>
      <c r="W20" s="94" t="s">
        <v>86</v>
      </c>
      <c r="X20" s="77"/>
    </row>
    <row r="21" spans="1:24" ht="15" customHeight="1" x14ac:dyDescent="0.15">
      <c r="A21" s="77"/>
      <c r="B21" s="92">
        <v>20</v>
      </c>
      <c r="C21" s="93" t="s">
        <v>26</v>
      </c>
      <c r="D21" s="94">
        <v>5</v>
      </c>
      <c r="E21" s="94" t="s">
        <v>8</v>
      </c>
      <c r="F21" s="94">
        <v>53</v>
      </c>
      <c r="G21" s="94" t="s">
        <v>8</v>
      </c>
      <c r="H21" s="94">
        <v>674</v>
      </c>
      <c r="I21" s="94">
        <v>640</v>
      </c>
      <c r="J21" s="94" t="s">
        <v>8</v>
      </c>
      <c r="K21" s="94" t="s">
        <v>8</v>
      </c>
      <c r="L21" s="94" t="s">
        <v>8</v>
      </c>
      <c r="M21" s="94" t="s">
        <v>8</v>
      </c>
      <c r="N21" s="94">
        <v>727</v>
      </c>
      <c r="O21" s="94" t="s">
        <v>8</v>
      </c>
      <c r="P21" s="94" t="s">
        <v>8</v>
      </c>
      <c r="Q21" s="94">
        <v>1681</v>
      </c>
      <c r="R21" s="94">
        <v>6879</v>
      </c>
      <c r="S21" s="94">
        <v>12204</v>
      </c>
      <c r="T21" s="94">
        <v>6491</v>
      </c>
      <c r="U21" s="94">
        <v>3968</v>
      </c>
      <c r="V21" s="94">
        <v>1745</v>
      </c>
      <c r="W21" s="94">
        <v>18129</v>
      </c>
      <c r="X21" s="77"/>
    </row>
    <row r="22" spans="1:24" ht="15" customHeight="1" x14ac:dyDescent="0.15">
      <c r="A22" s="77"/>
      <c r="B22" s="92">
        <v>21</v>
      </c>
      <c r="C22" s="93" t="s">
        <v>27</v>
      </c>
      <c r="D22" s="94">
        <v>24</v>
      </c>
      <c r="E22" s="94">
        <v>7286</v>
      </c>
      <c r="F22" s="94">
        <v>101520</v>
      </c>
      <c r="G22" s="94">
        <v>100950</v>
      </c>
      <c r="H22" s="94">
        <v>285855</v>
      </c>
      <c r="I22" s="94">
        <v>273855</v>
      </c>
      <c r="J22" s="94">
        <v>17803</v>
      </c>
      <c r="K22" s="94">
        <v>16245</v>
      </c>
      <c r="L22" s="94">
        <v>706266</v>
      </c>
      <c r="M22" s="94">
        <v>271974</v>
      </c>
      <c r="N22" s="94">
        <v>846756</v>
      </c>
      <c r="O22" s="94">
        <v>2249</v>
      </c>
      <c r="P22" s="94">
        <v>12434</v>
      </c>
      <c r="Q22" s="94">
        <v>319098</v>
      </c>
      <c r="R22" s="94">
        <v>426838</v>
      </c>
      <c r="S22" s="94">
        <v>1917319</v>
      </c>
      <c r="T22" s="94">
        <v>890659</v>
      </c>
      <c r="U22" s="94">
        <v>988269</v>
      </c>
      <c r="V22" s="94">
        <v>38391</v>
      </c>
      <c r="W22" s="94">
        <v>2422840</v>
      </c>
      <c r="X22" s="77"/>
    </row>
    <row r="23" spans="1:24" ht="15" customHeight="1" x14ac:dyDescent="0.15">
      <c r="A23" s="77"/>
      <c r="B23" s="92">
        <v>22</v>
      </c>
      <c r="C23" s="93" t="s">
        <v>28</v>
      </c>
      <c r="D23" s="94">
        <v>17</v>
      </c>
      <c r="E23" s="94">
        <v>2312</v>
      </c>
      <c r="F23" s="94">
        <v>43591</v>
      </c>
      <c r="G23" s="94">
        <v>40610</v>
      </c>
      <c r="H23" s="94">
        <v>331438</v>
      </c>
      <c r="I23" s="94">
        <v>328341</v>
      </c>
      <c r="J23" s="94">
        <v>44777</v>
      </c>
      <c r="K23" s="94">
        <v>44657</v>
      </c>
      <c r="L23" s="94">
        <v>419138</v>
      </c>
      <c r="M23" s="94">
        <v>382440</v>
      </c>
      <c r="N23" s="94">
        <v>458816</v>
      </c>
      <c r="O23" s="94">
        <v>191</v>
      </c>
      <c r="P23" s="94">
        <v>6669</v>
      </c>
      <c r="Q23" s="94">
        <v>288669</v>
      </c>
      <c r="R23" s="94">
        <v>481695</v>
      </c>
      <c r="S23" s="94">
        <v>2249249</v>
      </c>
      <c r="T23" s="94">
        <v>1061477</v>
      </c>
      <c r="U23" s="94">
        <v>1104368</v>
      </c>
      <c r="V23" s="94">
        <v>83404</v>
      </c>
      <c r="W23" s="94">
        <v>2857533</v>
      </c>
      <c r="X23" s="77"/>
    </row>
    <row r="24" spans="1:24" ht="15" customHeight="1" x14ac:dyDescent="0.15">
      <c r="A24" s="77"/>
      <c r="B24" s="95">
        <v>23</v>
      </c>
      <c r="C24" s="96" t="s">
        <v>29</v>
      </c>
      <c r="D24" s="97">
        <v>10</v>
      </c>
      <c r="E24" s="97" t="s">
        <v>8</v>
      </c>
      <c r="F24" s="97">
        <v>2628</v>
      </c>
      <c r="G24" s="97">
        <v>2628</v>
      </c>
      <c r="H24" s="97">
        <v>57523</v>
      </c>
      <c r="I24" s="97">
        <v>57523</v>
      </c>
      <c r="J24" s="97">
        <v>17085</v>
      </c>
      <c r="K24" s="97">
        <v>15048</v>
      </c>
      <c r="L24" s="97">
        <v>47192</v>
      </c>
      <c r="M24" s="97">
        <v>44983</v>
      </c>
      <c r="N24" s="97">
        <v>79445</v>
      </c>
      <c r="O24" s="97" t="s">
        <v>8</v>
      </c>
      <c r="P24" s="97">
        <v>863</v>
      </c>
      <c r="Q24" s="97">
        <v>87065</v>
      </c>
      <c r="R24" s="97">
        <v>84992</v>
      </c>
      <c r="S24" s="97">
        <v>438297</v>
      </c>
      <c r="T24" s="97">
        <v>170548</v>
      </c>
      <c r="U24" s="97">
        <v>236839</v>
      </c>
      <c r="V24" s="97">
        <v>30910</v>
      </c>
      <c r="W24" s="97">
        <v>512597</v>
      </c>
      <c r="X24" s="77"/>
    </row>
    <row r="25" spans="1:24" ht="15" customHeight="1" x14ac:dyDescent="0.15">
      <c r="A25" s="77"/>
      <c r="B25" s="92">
        <v>24</v>
      </c>
      <c r="C25" s="93" t="s">
        <v>30</v>
      </c>
      <c r="D25" s="94">
        <v>43</v>
      </c>
      <c r="E25" s="94">
        <v>8590</v>
      </c>
      <c r="F25" s="94">
        <v>50550</v>
      </c>
      <c r="G25" s="94">
        <v>50530</v>
      </c>
      <c r="H25" s="94">
        <v>210581</v>
      </c>
      <c r="I25" s="94">
        <v>198987</v>
      </c>
      <c r="J25" s="94">
        <v>44259</v>
      </c>
      <c r="K25" s="94">
        <v>43541</v>
      </c>
      <c r="L25" s="94">
        <v>138624</v>
      </c>
      <c r="M25" s="94">
        <v>139791</v>
      </c>
      <c r="N25" s="94">
        <v>312813</v>
      </c>
      <c r="O25" s="94">
        <v>51</v>
      </c>
      <c r="P25" s="94">
        <v>24636</v>
      </c>
      <c r="Q25" s="94">
        <v>302522</v>
      </c>
      <c r="R25" s="94">
        <v>982595</v>
      </c>
      <c r="S25" s="94">
        <v>1871616</v>
      </c>
      <c r="T25" s="94">
        <v>1198022</v>
      </c>
      <c r="U25" s="94">
        <v>550557</v>
      </c>
      <c r="V25" s="94">
        <v>123037</v>
      </c>
      <c r="W25" s="94">
        <v>2840982</v>
      </c>
      <c r="X25" s="77"/>
    </row>
    <row r="26" spans="1:24" ht="15" customHeight="1" x14ac:dyDescent="0.15">
      <c r="A26" s="77"/>
      <c r="B26" s="92">
        <v>25</v>
      </c>
      <c r="C26" s="93" t="s">
        <v>31</v>
      </c>
      <c r="D26" s="94">
        <v>15</v>
      </c>
      <c r="E26" s="94">
        <v>15494</v>
      </c>
      <c r="F26" s="94">
        <v>19629</v>
      </c>
      <c r="G26" s="94">
        <v>19629</v>
      </c>
      <c r="H26" s="94">
        <v>184512</v>
      </c>
      <c r="I26" s="94">
        <v>184512</v>
      </c>
      <c r="J26" s="94">
        <v>58250</v>
      </c>
      <c r="K26" s="94">
        <v>58067</v>
      </c>
      <c r="L26" s="94">
        <v>156008</v>
      </c>
      <c r="M26" s="94">
        <v>185354</v>
      </c>
      <c r="N26" s="94">
        <v>248539</v>
      </c>
      <c r="O26" s="94" t="s">
        <v>8</v>
      </c>
      <c r="P26" s="94">
        <v>17046</v>
      </c>
      <c r="Q26" s="94">
        <v>365197</v>
      </c>
      <c r="R26" s="94">
        <v>386231</v>
      </c>
      <c r="S26" s="94">
        <v>1904945</v>
      </c>
      <c r="T26" s="94">
        <v>988180</v>
      </c>
      <c r="U26" s="94">
        <v>835129</v>
      </c>
      <c r="V26" s="94">
        <v>81636</v>
      </c>
      <c r="W26" s="94">
        <v>2186818</v>
      </c>
      <c r="X26" s="77"/>
    </row>
    <row r="27" spans="1:24" ht="15" customHeight="1" x14ac:dyDescent="0.15">
      <c r="A27" s="77"/>
      <c r="B27" s="92">
        <v>26</v>
      </c>
      <c r="C27" s="93" t="s">
        <v>32</v>
      </c>
      <c r="D27" s="94">
        <v>62</v>
      </c>
      <c r="E27" s="94">
        <v>25960</v>
      </c>
      <c r="F27" s="94">
        <v>1232503</v>
      </c>
      <c r="G27" s="94">
        <v>1221475</v>
      </c>
      <c r="H27" s="94">
        <v>575904</v>
      </c>
      <c r="I27" s="94">
        <v>574664</v>
      </c>
      <c r="J27" s="94">
        <v>106509</v>
      </c>
      <c r="K27" s="94">
        <v>106260</v>
      </c>
      <c r="L27" s="94">
        <v>805093</v>
      </c>
      <c r="M27" s="94">
        <v>1483408</v>
      </c>
      <c r="N27" s="94">
        <v>1262561</v>
      </c>
      <c r="O27" s="94">
        <v>119</v>
      </c>
      <c r="P27" s="94">
        <v>57445</v>
      </c>
      <c r="Q27" s="94">
        <v>536050</v>
      </c>
      <c r="R27" s="94">
        <v>672931</v>
      </c>
      <c r="S27" s="94">
        <v>3030486</v>
      </c>
      <c r="T27" s="94">
        <v>1813033</v>
      </c>
      <c r="U27" s="94">
        <v>963922</v>
      </c>
      <c r="V27" s="94">
        <v>253531</v>
      </c>
      <c r="W27" s="94">
        <v>5050679</v>
      </c>
      <c r="X27" s="77"/>
    </row>
    <row r="28" spans="1:24" ht="15" customHeight="1" x14ac:dyDescent="0.15">
      <c r="A28" s="77"/>
      <c r="B28" s="92">
        <v>27</v>
      </c>
      <c r="C28" s="93" t="s">
        <v>33</v>
      </c>
      <c r="D28" s="94">
        <v>17</v>
      </c>
      <c r="E28" s="94">
        <v>2686</v>
      </c>
      <c r="F28" s="94">
        <v>21621</v>
      </c>
      <c r="G28" s="94">
        <v>21621</v>
      </c>
      <c r="H28" s="94">
        <v>84048</v>
      </c>
      <c r="I28" s="94">
        <v>84048</v>
      </c>
      <c r="J28" s="94">
        <v>13493</v>
      </c>
      <c r="K28" s="94">
        <v>12840</v>
      </c>
      <c r="L28" s="94">
        <v>10330</v>
      </c>
      <c r="M28" s="94">
        <v>32184</v>
      </c>
      <c r="N28" s="94">
        <v>99994</v>
      </c>
      <c r="O28" s="94" t="s">
        <v>8</v>
      </c>
      <c r="P28" s="94">
        <v>17623</v>
      </c>
      <c r="Q28" s="94">
        <v>188845</v>
      </c>
      <c r="R28" s="94">
        <v>362879</v>
      </c>
      <c r="S28" s="94">
        <v>1351464</v>
      </c>
      <c r="T28" s="94">
        <v>845518</v>
      </c>
      <c r="U28" s="94">
        <v>303844</v>
      </c>
      <c r="V28" s="94">
        <v>202102</v>
      </c>
      <c r="W28" s="94">
        <v>1629723</v>
      </c>
      <c r="X28" s="77"/>
    </row>
    <row r="29" spans="1:24" ht="15" customHeight="1" x14ac:dyDescent="0.15">
      <c r="A29" s="77"/>
      <c r="B29" s="95">
        <v>28</v>
      </c>
      <c r="C29" s="96" t="s">
        <v>34</v>
      </c>
      <c r="D29" s="97">
        <v>42</v>
      </c>
      <c r="E29" s="97" t="s">
        <v>8</v>
      </c>
      <c r="F29" s="97">
        <v>161436</v>
      </c>
      <c r="G29" s="97">
        <v>157256</v>
      </c>
      <c r="H29" s="97">
        <v>1428766</v>
      </c>
      <c r="I29" s="97">
        <v>1424237</v>
      </c>
      <c r="J29" s="97">
        <v>343825</v>
      </c>
      <c r="K29" s="97">
        <v>343461</v>
      </c>
      <c r="L29" s="97">
        <v>1483952</v>
      </c>
      <c r="M29" s="97">
        <v>1521797</v>
      </c>
      <c r="N29" s="97">
        <v>1896182</v>
      </c>
      <c r="O29" s="97">
        <v>18806</v>
      </c>
      <c r="P29" s="97">
        <v>293239</v>
      </c>
      <c r="Q29" s="97">
        <v>1688545</v>
      </c>
      <c r="R29" s="97">
        <v>798497</v>
      </c>
      <c r="S29" s="97">
        <v>8307178</v>
      </c>
      <c r="T29" s="97">
        <v>3078531</v>
      </c>
      <c r="U29" s="97">
        <v>3824628</v>
      </c>
      <c r="V29" s="97">
        <v>1404019</v>
      </c>
      <c r="W29" s="97">
        <v>9039112</v>
      </c>
      <c r="X29" s="77"/>
    </row>
    <row r="30" spans="1:24" ht="15" customHeight="1" x14ac:dyDescent="0.15">
      <c r="A30" s="77"/>
      <c r="B30" s="92">
        <v>29</v>
      </c>
      <c r="C30" s="93" t="s">
        <v>35</v>
      </c>
      <c r="D30" s="94">
        <v>27</v>
      </c>
      <c r="E30" s="94" t="s">
        <v>8</v>
      </c>
      <c r="F30" s="94">
        <v>26868</v>
      </c>
      <c r="G30" s="94">
        <v>26868</v>
      </c>
      <c r="H30" s="94">
        <v>90410</v>
      </c>
      <c r="I30" s="94">
        <v>90410</v>
      </c>
      <c r="J30" s="94">
        <v>32006</v>
      </c>
      <c r="K30" s="94">
        <v>31916</v>
      </c>
      <c r="L30" s="94">
        <v>54544</v>
      </c>
      <c r="M30" s="94">
        <v>59294</v>
      </c>
      <c r="N30" s="94">
        <v>144534</v>
      </c>
      <c r="O30" s="94" t="s">
        <v>8</v>
      </c>
      <c r="P30" s="94">
        <v>3964</v>
      </c>
      <c r="Q30" s="94">
        <v>161889</v>
      </c>
      <c r="R30" s="94">
        <v>234936</v>
      </c>
      <c r="S30" s="94">
        <v>996370</v>
      </c>
      <c r="T30" s="94">
        <v>465906</v>
      </c>
      <c r="U30" s="94">
        <v>476342</v>
      </c>
      <c r="V30" s="94">
        <v>54122</v>
      </c>
      <c r="W30" s="94">
        <v>1214737</v>
      </c>
      <c r="X30" s="77"/>
    </row>
    <row r="31" spans="1:24" ht="15" customHeight="1" x14ac:dyDescent="0.15">
      <c r="A31" s="77"/>
      <c r="B31" s="92">
        <v>30</v>
      </c>
      <c r="C31" s="93" t="s">
        <v>36</v>
      </c>
      <c r="D31" s="94">
        <v>11</v>
      </c>
      <c r="E31" s="94" t="s">
        <v>8</v>
      </c>
      <c r="F31" s="94">
        <v>516</v>
      </c>
      <c r="G31" s="94">
        <v>516</v>
      </c>
      <c r="H31" s="94">
        <v>5147</v>
      </c>
      <c r="I31" s="94">
        <v>4872</v>
      </c>
      <c r="J31" s="94">
        <v>18245</v>
      </c>
      <c r="K31" s="94">
        <v>18245</v>
      </c>
      <c r="L31" s="94" t="s">
        <v>8</v>
      </c>
      <c r="M31" s="94" t="s">
        <v>8</v>
      </c>
      <c r="N31" s="94">
        <v>23908</v>
      </c>
      <c r="O31" s="94" t="s">
        <v>8</v>
      </c>
      <c r="P31" s="94">
        <v>8798</v>
      </c>
      <c r="Q31" s="94">
        <v>46829</v>
      </c>
      <c r="R31" s="94">
        <v>107849</v>
      </c>
      <c r="S31" s="94">
        <v>234018</v>
      </c>
      <c r="T31" s="94">
        <v>97917</v>
      </c>
      <c r="U31" s="94">
        <v>97673</v>
      </c>
      <c r="V31" s="94">
        <v>38428</v>
      </c>
      <c r="W31" s="94">
        <v>310148</v>
      </c>
      <c r="X31" s="77"/>
    </row>
    <row r="32" spans="1:24" ht="15" customHeight="1" x14ac:dyDescent="0.15">
      <c r="A32" s="77"/>
      <c r="B32" s="92">
        <v>31</v>
      </c>
      <c r="C32" s="93" t="s">
        <v>37</v>
      </c>
      <c r="D32" s="94">
        <v>32</v>
      </c>
      <c r="E32" s="94">
        <v>53029</v>
      </c>
      <c r="F32" s="94">
        <v>86488</v>
      </c>
      <c r="G32" s="94">
        <v>66396</v>
      </c>
      <c r="H32" s="94">
        <v>505733</v>
      </c>
      <c r="I32" s="94">
        <v>504769</v>
      </c>
      <c r="J32" s="94">
        <v>300647</v>
      </c>
      <c r="K32" s="94">
        <v>300108</v>
      </c>
      <c r="L32" s="94">
        <v>1205542</v>
      </c>
      <c r="M32" s="94">
        <v>690592</v>
      </c>
      <c r="N32" s="94">
        <v>1460847</v>
      </c>
      <c r="O32" s="94" t="s">
        <v>8</v>
      </c>
      <c r="P32" s="94">
        <v>152888</v>
      </c>
      <c r="Q32" s="94">
        <v>1325188</v>
      </c>
      <c r="R32" s="94">
        <v>1844500</v>
      </c>
      <c r="S32" s="94">
        <v>6255592</v>
      </c>
      <c r="T32" s="94">
        <v>2828156</v>
      </c>
      <c r="U32" s="94">
        <v>2862713</v>
      </c>
      <c r="V32" s="94">
        <v>564723</v>
      </c>
      <c r="W32" s="94">
        <v>7567913</v>
      </c>
      <c r="X32" s="77"/>
    </row>
    <row r="33" spans="1:24" ht="15" customHeight="1" thickBot="1" x14ac:dyDescent="0.2">
      <c r="A33" s="77"/>
      <c r="B33" s="98">
        <v>32</v>
      </c>
      <c r="C33" s="99" t="s">
        <v>38</v>
      </c>
      <c r="D33" s="100">
        <v>12</v>
      </c>
      <c r="E33" s="100">
        <v>457</v>
      </c>
      <c r="F33" s="100">
        <v>31541</v>
      </c>
      <c r="G33" s="100">
        <v>31541</v>
      </c>
      <c r="H33" s="100">
        <v>56244</v>
      </c>
      <c r="I33" s="100">
        <v>56244</v>
      </c>
      <c r="J33" s="100">
        <v>51242</v>
      </c>
      <c r="K33" s="100">
        <v>51242</v>
      </c>
      <c r="L33" s="100">
        <v>144422</v>
      </c>
      <c r="M33" s="100">
        <v>145090</v>
      </c>
      <c r="N33" s="100">
        <v>138816</v>
      </c>
      <c r="O33" s="100" t="s">
        <v>8</v>
      </c>
      <c r="P33" s="100">
        <v>13480</v>
      </c>
      <c r="Q33" s="100">
        <v>156463</v>
      </c>
      <c r="R33" s="100">
        <v>106153</v>
      </c>
      <c r="S33" s="100">
        <v>768196</v>
      </c>
      <c r="T33" s="100">
        <v>420907</v>
      </c>
      <c r="U33" s="100">
        <v>228100</v>
      </c>
      <c r="V33" s="100">
        <v>119189</v>
      </c>
      <c r="W33" s="100">
        <v>843890</v>
      </c>
      <c r="X33" s="77"/>
    </row>
    <row r="34" spans="1:24" ht="15" customHeight="1" x14ac:dyDescent="0.15">
      <c r="A34" s="77"/>
      <c r="B34" s="102" t="s">
        <v>89</v>
      </c>
      <c r="X34" s="77"/>
    </row>
    <row r="35" spans="1:24" ht="15" customHeight="1" x14ac:dyDescent="0.15">
      <c r="A35" s="77"/>
      <c r="B35" s="102"/>
      <c r="X35" s="77"/>
    </row>
    <row r="36" spans="1:24" ht="15" customHeight="1" x14ac:dyDescent="0.15">
      <c r="B36" s="102" t="s">
        <v>90</v>
      </c>
      <c r="X36" s="77"/>
    </row>
    <row r="37" spans="1:24" ht="15" customHeight="1" x14ac:dyDescent="0.15">
      <c r="B37" s="102" t="s">
        <v>91</v>
      </c>
      <c r="X37" s="77"/>
    </row>
    <row r="38" spans="1:24" ht="15" customHeight="1" x14ac:dyDescent="0.15">
      <c r="X38" s="77"/>
    </row>
    <row r="39" spans="1:24" ht="15" customHeight="1" x14ac:dyDescent="0.15">
      <c r="X39" s="77"/>
    </row>
    <row r="40" spans="1:24" ht="15" customHeight="1" x14ac:dyDescent="0.15">
      <c r="X40" s="77"/>
    </row>
    <row r="41" spans="1:24" ht="15" customHeight="1" x14ac:dyDescent="0.15">
      <c r="X41" s="77"/>
    </row>
    <row r="42" spans="1:24" ht="15" customHeight="1" x14ac:dyDescent="0.15">
      <c r="X42" s="77"/>
    </row>
    <row r="43" spans="1:24" ht="15" customHeight="1" x14ac:dyDescent="0.15">
      <c r="X43" s="77"/>
    </row>
    <row r="44" spans="1:24" ht="15" customHeight="1" x14ac:dyDescent="0.15">
      <c r="X44" s="77"/>
    </row>
    <row r="45" spans="1:24" ht="15" customHeight="1" x14ac:dyDescent="0.15">
      <c r="X45" s="77"/>
    </row>
    <row r="46" spans="1:24" ht="15" customHeight="1" x14ac:dyDescent="0.15">
      <c r="X46" s="77"/>
    </row>
    <row r="47" spans="1:24" ht="15" customHeight="1" x14ac:dyDescent="0.15">
      <c r="X47" s="77"/>
    </row>
    <row r="48" spans="1:24" ht="15" customHeight="1" x14ac:dyDescent="0.15">
      <c r="X48" s="77"/>
    </row>
    <row r="49" spans="24:24" ht="15" customHeight="1" x14ac:dyDescent="0.15">
      <c r="X49" s="77"/>
    </row>
    <row r="50" spans="24:24" ht="15" customHeight="1" x14ac:dyDescent="0.15">
      <c r="X50" s="77"/>
    </row>
    <row r="51" spans="24:24" ht="15" customHeight="1" x14ac:dyDescent="0.15">
      <c r="X51" s="77"/>
    </row>
    <row r="52" spans="24:24" ht="15" customHeight="1" x14ac:dyDescent="0.15">
      <c r="X52" s="77"/>
    </row>
    <row r="53" spans="24:24" ht="15" customHeight="1" x14ac:dyDescent="0.15">
      <c r="X53" s="77"/>
    </row>
    <row r="54" spans="24:24" ht="15" customHeight="1" x14ac:dyDescent="0.15">
      <c r="X54" s="77"/>
    </row>
    <row r="55" spans="24:24" ht="15" customHeight="1" x14ac:dyDescent="0.15">
      <c r="X55" s="77"/>
    </row>
    <row r="56" spans="24:24" ht="15" customHeight="1" x14ac:dyDescent="0.15">
      <c r="X56" s="77"/>
    </row>
    <row r="57" spans="24:24" ht="15" customHeight="1" x14ac:dyDescent="0.15">
      <c r="X57" s="77"/>
    </row>
    <row r="58" spans="24:24" ht="15" customHeight="1" x14ac:dyDescent="0.15">
      <c r="X58" s="77"/>
    </row>
    <row r="59" spans="24:24" ht="15" customHeight="1" x14ac:dyDescent="0.15">
      <c r="X59" s="77"/>
    </row>
    <row r="60" spans="24:24" ht="15" customHeight="1" x14ac:dyDescent="0.15">
      <c r="X60" s="77"/>
    </row>
    <row r="61" spans="24:24" ht="15" customHeight="1" x14ac:dyDescent="0.15">
      <c r="X61" s="77"/>
    </row>
    <row r="62" spans="24:24" ht="15" customHeight="1" x14ac:dyDescent="0.15">
      <c r="X62" s="77"/>
    </row>
    <row r="63" spans="24:24" ht="15" customHeight="1" x14ac:dyDescent="0.15">
      <c r="X63" s="77"/>
    </row>
    <row r="64" spans="24:24" ht="15" customHeight="1" x14ac:dyDescent="0.15">
      <c r="X64" s="77"/>
    </row>
    <row r="65" spans="24:24" ht="15" customHeight="1" x14ac:dyDescent="0.15">
      <c r="X65" s="77"/>
    </row>
    <row r="66" spans="24:24" ht="15" customHeight="1" x14ac:dyDescent="0.15">
      <c r="X66" s="77"/>
    </row>
    <row r="67" spans="24:24" ht="15" customHeight="1" x14ac:dyDescent="0.15">
      <c r="X67" s="77"/>
    </row>
    <row r="68" spans="24:24" ht="15" customHeight="1" x14ac:dyDescent="0.15">
      <c r="X68" s="77"/>
    </row>
    <row r="69" spans="24:24" ht="15" customHeight="1" x14ac:dyDescent="0.15">
      <c r="X69" s="77"/>
    </row>
    <row r="70" spans="24:24" ht="15" customHeight="1" x14ac:dyDescent="0.15">
      <c r="X70" s="77"/>
    </row>
    <row r="71" spans="24:24" ht="15" customHeight="1" x14ac:dyDescent="0.15">
      <c r="X71" s="77"/>
    </row>
    <row r="72" spans="24:24" ht="15" customHeight="1" x14ac:dyDescent="0.15">
      <c r="X72" s="77"/>
    </row>
    <row r="73" spans="24:24" ht="15" customHeight="1" x14ac:dyDescent="0.15">
      <c r="X73" s="77"/>
    </row>
    <row r="74" spans="24:24" ht="15" customHeight="1" x14ac:dyDescent="0.15">
      <c r="X74" s="77"/>
    </row>
    <row r="75" spans="24:24" ht="15" customHeight="1" x14ac:dyDescent="0.15">
      <c r="X75" s="77"/>
    </row>
    <row r="76" spans="24:24" ht="15" customHeight="1" x14ac:dyDescent="0.15">
      <c r="X76" s="77"/>
    </row>
    <row r="77" spans="24:24" ht="15" customHeight="1" x14ac:dyDescent="0.15">
      <c r="X77" s="77"/>
    </row>
    <row r="78" spans="24:24" ht="15" customHeight="1" x14ac:dyDescent="0.15">
      <c r="X78" s="77"/>
    </row>
    <row r="79" spans="24:24" ht="15" customHeight="1" x14ac:dyDescent="0.15">
      <c r="X79" s="77"/>
    </row>
    <row r="80" spans="24:24" ht="15" customHeight="1" x14ac:dyDescent="0.15">
      <c r="X80" s="77"/>
    </row>
    <row r="81" spans="24:24" ht="15" customHeight="1" x14ac:dyDescent="0.15">
      <c r="X81" s="77"/>
    </row>
    <row r="82" spans="24:24" ht="15" customHeight="1" x14ac:dyDescent="0.15">
      <c r="X82" s="77"/>
    </row>
    <row r="83" spans="24:24" ht="15" customHeight="1" x14ac:dyDescent="0.15">
      <c r="X83" s="77"/>
    </row>
  </sheetData>
  <mergeCells count="23">
    <mergeCell ref="B9:C9"/>
    <mergeCell ref="E5:E6"/>
    <mergeCell ref="F5:K5"/>
    <mergeCell ref="F6:G6"/>
    <mergeCell ref="H6:I6"/>
    <mergeCell ref="J6:K6"/>
    <mergeCell ref="B3:C8"/>
    <mergeCell ref="D3:D8"/>
    <mergeCell ref="E3:W3"/>
    <mergeCell ref="E4:K4"/>
    <mergeCell ref="L4:M5"/>
    <mergeCell ref="N4:N7"/>
    <mergeCell ref="O4:P5"/>
    <mergeCell ref="Q4:Q7"/>
    <mergeCell ref="R4:V5"/>
    <mergeCell ref="W4:W7"/>
    <mergeCell ref="B1:W1"/>
    <mergeCell ref="M6:M7"/>
    <mergeCell ref="O6:O7"/>
    <mergeCell ref="P6:P7"/>
    <mergeCell ref="R6:R7"/>
    <mergeCell ref="S6:V6"/>
    <mergeCell ref="L6:L7"/>
  </mergeCells>
  <phoneticPr fontId="11"/>
  <pageMargins left="0.78740157480314965" right="0.78740157480314965" top="0.78740157480314965" bottom="0.78740157480314965" header="0.39370078740157483" footer="0.59055118110236227"/>
  <pageSetup paperSize="9" scale="51" firstPageNumber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BreakPreview" zoomScale="60" zoomScaleNormal="100" workbookViewId="0">
      <selection activeCell="L15" sqref="L15:M15"/>
    </sheetView>
  </sheetViews>
  <sheetFormatPr defaultColWidth="12" defaultRowHeight="15.75" customHeight="1" x14ac:dyDescent="0.15"/>
  <cols>
    <col min="1" max="1" width="5.33203125" style="31" customWidth="1"/>
    <col min="2" max="2" width="5.1640625" style="31" customWidth="1"/>
    <col min="3" max="3" width="14.1640625" style="31" customWidth="1"/>
    <col min="4" max="4" width="10" style="31" customWidth="1"/>
    <col min="5" max="5" width="12.1640625" style="31" customWidth="1"/>
    <col min="6" max="6" width="13.83203125" style="31" customWidth="1"/>
    <col min="7" max="7" width="14.5" style="31" customWidth="1"/>
    <col min="8" max="8" width="12.83203125" style="31" customWidth="1"/>
    <col min="9" max="9" width="15.33203125" style="31" customWidth="1"/>
    <col min="10" max="10" width="15.33203125" style="31" bestFit="1" customWidth="1"/>
    <col min="11" max="11" width="14" style="31" bestFit="1" customWidth="1"/>
    <col min="12" max="12" width="14" style="31" customWidth="1"/>
    <col min="13" max="13" width="15.33203125" style="31" bestFit="1" customWidth="1"/>
    <col min="14" max="14" width="16.6640625" style="31" bestFit="1" customWidth="1"/>
    <col min="15" max="15" width="15.83203125" style="31" bestFit="1" customWidth="1"/>
    <col min="16" max="16" width="15.83203125" style="31" customWidth="1"/>
    <col min="17" max="17" width="15" style="31" customWidth="1"/>
    <col min="18" max="16384" width="12" style="31"/>
  </cols>
  <sheetData>
    <row r="1" spans="1:17" ht="15.75" customHeight="1" x14ac:dyDescent="0.15">
      <c r="A1" s="55"/>
      <c r="B1" s="55"/>
      <c r="C1" s="55"/>
      <c r="D1" s="55"/>
      <c r="E1" s="55" t="str">
        <f t="shared" ref="E1:Q1" si="0">SUBSTITUTE(SUBSTITUTE(SUBSTITUTE(E10&amp;E11&amp;E12," ",""),"　",""),CHAR(10),"")</f>
        <v>Ｂ取得額土地</v>
      </c>
      <c r="F1" s="55" t="str">
        <f t="shared" si="0"/>
        <v>土地以外のもの建物及び構築物</v>
      </c>
      <c r="G1" s="55" t="str">
        <f t="shared" si="0"/>
        <v>機械及び装置</v>
      </c>
      <c r="H1" s="55" t="str">
        <f t="shared" si="0"/>
        <v>その他</v>
      </c>
      <c r="I1" s="55" t="str">
        <f t="shared" si="0"/>
        <v>建設仮勘定Ｃ増加額</v>
      </c>
      <c r="J1" s="55" t="str">
        <f t="shared" si="0"/>
        <v>Ｄ減少額</v>
      </c>
      <c r="K1" s="55" t="str">
        <f t="shared" si="0"/>
        <v>（Ｂ＋Ｃ－Ｄ）投資総額</v>
      </c>
      <c r="L1" s="55" t="str">
        <f t="shared" si="0"/>
        <v>Ｅ除却・売却による減少額土地</v>
      </c>
      <c r="M1" s="55" t="str">
        <f t="shared" si="0"/>
        <v>土地以外のもの</v>
      </c>
      <c r="N1" s="55" t="str">
        <f t="shared" si="0"/>
        <v>Ｆ減価償却額</v>
      </c>
      <c r="O1" s="55" t="str">
        <f t="shared" si="0"/>
        <v>Ａ年初現在高土地</v>
      </c>
      <c r="P1" s="55" t="str">
        <f t="shared" si="0"/>
        <v>土地以外のもの</v>
      </c>
      <c r="Q1" s="55" t="str">
        <f t="shared" si="0"/>
        <v>（Ａ＋Ｂ－Ｅ－Ｆ）年末現在高</v>
      </c>
    </row>
    <row r="4" spans="1:17" ht="15.75" customHeight="1" x14ac:dyDescent="0.15">
      <c r="B4" s="31" t="s">
        <v>40</v>
      </c>
    </row>
    <row r="6" spans="1:17" ht="15.75" customHeight="1" x14ac:dyDescent="0.15">
      <c r="B6" s="31" t="s">
        <v>41</v>
      </c>
    </row>
    <row r="8" spans="1:17" ht="19.5" customHeight="1" x14ac:dyDescent="0.15"/>
    <row r="9" spans="1:17" ht="19.5" customHeight="1" x14ac:dyDescent="0.15">
      <c r="B9" s="169" t="s">
        <v>42</v>
      </c>
      <c r="C9" s="170"/>
      <c r="D9" s="175" t="s">
        <v>43</v>
      </c>
      <c r="E9" s="178" t="s">
        <v>44</v>
      </c>
      <c r="F9" s="179"/>
      <c r="G9" s="179"/>
      <c r="H9" s="179"/>
      <c r="I9" s="179"/>
      <c r="J9" s="180"/>
      <c r="K9" s="180"/>
      <c r="L9" s="180"/>
      <c r="M9" s="180"/>
      <c r="N9" s="180"/>
      <c r="O9" s="180"/>
      <c r="P9" s="180"/>
      <c r="Q9" s="181"/>
    </row>
    <row r="10" spans="1:17" ht="19.5" customHeight="1" x14ac:dyDescent="0.15">
      <c r="B10" s="171"/>
      <c r="C10" s="172"/>
      <c r="D10" s="176"/>
      <c r="E10" s="165" t="s">
        <v>45</v>
      </c>
      <c r="F10" s="165"/>
      <c r="G10" s="165"/>
      <c r="H10" s="165"/>
      <c r="I10" s="169" t="s">
        <v>46</v>
      </c>
      <c r="J10" s="182"/>
      <c r="K10" s="183" t="s">
        <v>47</v>
      </c>
      <c r="L10" s="184" t="s">
        <v>48</v>
      </c>
      <c r="M10" s="170"/>
      <c r="N10" s="165" t="s">
        <v>49</v>
      </c>
      <c r="O10" s="169" t="s">
        <v>50</v>
      </c>
      <c r="P10" s="182"/>
      <c r="Q10" s="183" t="s">
        <v>51</v>
      </c>
    </row>
    <row r="11" spans="1:17" s="35" customFormat="1" ht="37.5" customHeight="1" x14ac:dyDescent="0.15">
      <c r="A11" s="31"/>
      <c r="B11" s="171"/>
      <c r="C11" s="172"/>
      <c r="D11" s="176"/>
      <c r="E11" s="165" t="s">
        <v>52</v>
      </c>
      <c r="F11" s="165" t="s">
        <v>53</v>
      </c>
      <c r="G11" s="165"/>
      <c r="H11" s="165"/>
      <c r="I11" s="173"/>
      <c r="J11" s="174"/>
      <c r="K11" s="165"/>
      <c r="L11" s="173"/>
      <c r="M11" s="174"/>
      <c r="N11" s="165"/>
      <c r="O11" s="173"/>
      <c r="P11" s="174"/>
      <c r="Q11" s="165"/>
    </row>
    <row r="12" spans="1:17" ht="19.5" customHeight="1" x14ac:dyDescent="0.15">
      <c r="A12" s="35"/>
      <c r="B12" s="171"/>
      <c r="C12" s="172"/>
      <c r="D12" s="176"/>
      <c r="E12" s="166"/>
      <c r="F12" s="32" t="s">
        <v>54</v>
      </c>
      <c r="G12" s="33" t="s">
        <v>55</v>
      </c>
      <c r="H12" s="33" t="s">
        <v>38</v>
      </c>
      <c r="I12" s="34" t="s">
        <v>56</v>
      </c>
      <c r="J12" s="34" t="s">
        <v>57</v>
      </c>
      <c r="K12" s="166"/>
      <c r="L12" s="33" t="s">
        <v>52</v>
      </c>
      <c r="M12" s="33" t="s">
        <v>53</v>
      </c>
      <c r="N12" s="166"/>
      <c r="O12" s="33" t="s">
        <v>52</v>
      </c>
      <c r="P12" s="33" t="s">
        <v>53</v>
      </c>
      <c r="Q12" s="166"/>
    </row>
    <row r="13" spans="1:17" s="42" customFormat="1" ht="19.5" customHeight="1" x14ac:dyDescent="0.15">
      <c r="A13" s="31"/>
      <c r="B13" s="173"/>
      <c r="C13" s="174"/>
      <c r="D13" s="177"/>
      <c r="E13" s="36" t="s">
        <v>58</v>
      </c>
      <c r="F13" s="36" t="s">
        <v>58</v>
      </c>
      <c r="G13" s="36" t="s">
        <v>58</v>
      </c>
      <c r="H13" s="36" t="s">
        <v>58</v>
      </c>
      <c r="I13" s="36" t="s">
        <v>58</v>
      </c>
      <c r="J13" s="36" t="s">
        <v>58</v>
      </c>
      <c r="K13" s="36" t="s">
        <v>58</v>
      </c>
      <c r="L13" s="36" t="s">
        <v>58</v>
      </c>
      <c r="M13" s="36" t="s">
        <v>58</v>
      </c>
      <c r="N13" s="36" t="s">
        <v>58</v>
      </c>
      <c r="O13" s="36" t="s">
        <v>58</v>
      </c>
      <c r="P13" s="36" t="s">
        <v>58</v>
      </c>
      <c r="Q13" s="36" t="s">
        <v>58</v>
      </c>
    </row>
    <row r="14" spans="1:17" s="45" customFormat="1" ht="19.5" customHeight="1" x14ac:dyDescent="0.15">
      <c r="A14" s="42"/>
      <c r="B14" s="37"/>
      <c r="C14" s="38"/>
      <c r="D14" s="39"/>
      <c r="E14" s="40"/>
      <c r="F14" s="39"/>
      <c r="G14" s="39"/>
      <c r="H14" s="40"/>
      <c r="I14" s="39"/>
      <c r="J14" s="39"/>
      <c r="K14" s="39"/>
      <c r="L14" s="39"/>
      <c r="M14" s="39"/>
      <c r="N14" s="39"/>
      <c r="O14" s="39"/>
      <c r="P14" s="39"/>
      <c r="Q14" s="41"/>
    </row>
    <row r="15" spans="1:17" s="42" customFormat="1" ht="19.5" customHeight="1" x14ac:dyDescent="0.15">
      <c r="A15" s="45"/>
      <c r="B15" s="167" t="s">
        <v>59</v>
      </c>
      <c r="C15" s="168"/>
      <c r="D15" s="43">
        <v>621</v>
      </c>
      <c r="E15" s="43">
        <v>390738</v>
      </c>
      <c r="F15" s="43">
        <v>2921086</v>
      </c>
      <c r="G15" s="43">
        <v>6363089</v>
      </c>
      <c r="H15" s="43">
        <v>1931720</v>
      </c>
      <c r="I15" s="43">
        <v>7703849</v>
      </c>
      <c r="J15" s="43">
        <v>6485620</v>
      </c>
      <c r="K15" s="43">
        <v>12824862</v>
      </c>
      <c r="L15" s="43">
        <v>45117</v>
      </c>
      <c r="M15" s="43">
        <v>1222161</v>
      </c>
      <c r="N15" s="43">
        <v>7410669</v>
      </c>
      <c r="O15" s="43">
        <v>9504813</v>
      </c>
      <c r="P15" s="43">
        <v>42482239</v>
      </c>
      <c r="Q15" s="44">
        <v>54915738</v>
      </c>
    </row>
    <row r="16" spans="1:17" ht="19.5" customHeight="1" x14ac:dyDescent="0.15">
      <c r="A16" s="42"/>
      <c r="B16" s="46"/>
      <c r="C16" s="47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</row>
    <row r="17" spans="2:17" ht="19.5" customHeight="1" x14ac:dyDescent="0.15">
      <c r="B17" s="50" t="s">
        <v>60</v>
      </c>
      <c r="C17" s="26" t="s">
        <v>15</v>
      </c>
      <c r="D17" s="48">
        <v>142</v>
      </c>
      <c r="E17" s="48">
        <v>101260</v>
      </c>
      <c r="F17" s="48">
        <v>535689</v>
      </c>
      <c r="G17" s="48">
        <v>722633</v>
      </c>
      <c r="H17" s="48">
        <v>77439</v>
      </c>
      <c r="I17" s="48">
        <v>1183443</v>
      </c>
      <c r="J17" s="48">
        <v>421644</v>
      </c>
      <c r="K17" s="48">
        <v>2198820</v>
      </c>
      <c r="L17" s="48">
        <v>14402</v>
      </c>
      <c r="M17" s="48">
        <v>91179</v>
      </c>
      <c r="N17" s="48">
        <v>940172</v>
      </c>
      <c r="O17" s="48">
        <v>1538381</v>
      </c>
      <c r="P17" s="48">
        <v>7606953</v>
      </c>
      <c r="Q17" s="49">
        <v>9536602</v>
      </c>
    </row>
    <row r="18" spans="2:17" ht="19.5" customHeight="1" x14ac:dyDescent="0.15">
      <c r="B18" s="50">
        <v>10</v>
      </c>
      <c r="C18" s="26" t="s">
        <v>16</v>
      </c>
      <c r="D18" s="48">
        <v>6</v>
      </c>
      <c r="E18" s="48" t="s">
        <v>8</v>
      </c>
      <c r="F18" s="48">
        <v>4543</v>
      </c>
      <c r="G18" s="48">
        <v>13178</v>
      </c>
      <c r="H18" s="48">
        <v>5615</v>
      </c>
      <c r="I18" s="48" t="s">
        <v>12</v>
      </c>
      <c r="J18" s="48" t="s">
        <v>12</v>
      </c>
      <c r="K18" s="48">
        <v>92897</v>
      </c>
      <c r="L18" s="48" t="s">
        <v>12</v>
      </c>
      <c r="M18" s="48" t="s">
        <v>12</v>
      </c>
      <c r="N18" s="48">
        <v>93194</v>
      </c>
      <c r="O18" s="48">
        <v>78621</v>
      </c>
      <c r="P18" s="48">
        <v>1599120</v>
      </c>
      <c r="Q18" s="49">
        <v>1596144</v>
      </c>
    </row>
    <row r="19" spans="2:17" ht="19.5" customHeight="1" x14ac:dyDescent="0.15">
      <c r="B19" s="50">
        <v>11</v>
      </c>
      <c r="C19" s="26" t="s">
        <v>17</v>
      </c>
      <c r="D19" s="48">
        <v>52</v>
      </c>
      <c r="E19" s="48" t="s">
        <v>12</v>
      </c>
      <c r="F19" s="48">
        <v>28001</v>
      </c>
      <c r="G19" s="48">
        <v>11044</v>
      </c>
      <c r="H19" s="48">
        <v>2882</v>
      </c>
      <c r="I19" s="48" t="s">
        <v>12</v>
      </c>
      <c r="J19" s="48">
        <v>10411</v>
      </c>
      <c r="K19" s="48">
        <v>39983</v>
      </c>
      <c r="L19" s="48" t="s">
        <v>8</v>
      </c>
      <c r="M19" s="48" t="s">
        <v>12</v>
      </c>
      <c r="N19" s="48">
        <v>25707</v>
      </c>
      <c r="O19" s="48">
        <v>127439</v>
      </c>
      <c r="P19" s="48">
        <v>202989</v>
      </c>
      <c r="Q19" s="49">
        <v>345892</v>
      </c>
    </row>
    <row r="20" spans="2:17" ht="19.5" customHeight="1" x14ac:dyDescent="0.15">
      <c r="B20" s="50">
        <v>12</v>
      </c>
      <c r="C20" s="26" t="s">
        <v>18</v>
      </c>
      <c r="D20" s="48">
        <v>20</v>
      </c>
      <c r="E20" s="48" t="s">
        <v>12</v>
      </c>
      <c r="F20" s="48" t="s">
        <v>12</v>
      </c>
      <c r="G20" s="48">
        <v>26146</v>
      </c>
      <c r="H20" s="48">
        <v>8922</v>
      </c>
      <c r="I20" s="48" t="s">
        <v>8</v>
      </c>
      <c r="J20" s="48" t="s">
        <v>8</v>
      </c>
      <c r="K20" s="48">
        <v>50132</v>
      </c>
      <c r="L20" s="48" t="s">
        <v>8</v>
      </c>
      <c r="M20" s="48">
        <v>3260</v>
      </c>
      <c r="N20" s="48">
        <v>94470</v>
      </c>
      <c r="O20" s="48">
        <v>326235</v>
      </c>
      <c r="P20" s="48">
        <v>801262</v>
      </c>
      <c r="Q20" s="49">
        <v>1079899</v>
      </c>
    </row>
    <row r="21" spans="2:17" ht="19.5" customHeight="1" x14ac:dyDescent="0.15">
      <c r="B21" s="50">
        <v>13</v>
      </c>
      <c r="C21" s="26" t="s">
        <v>19</v>
      </c>
      <c r="D21" s="48">
        <v>2</v>
      </c>
      <c r="E21" s="48" t="s">
        <v>8</v>
      </c>
      <c r="F21" s="48" t="s">
        <v>12</v>
      </c>
      <c r="G21" s="48" t="s">
        <v>12</v>
      </c>
      <c r="H21" s="48" t="s">
        <v>12</v>
      </c>
      <c r="I21" s="48" t="s">
        <v>8</v>
      </c>
      <c r="J21" s="48" t="s">
        <v>8</v>
      </c>
      <c r="K21" s="48" t="s">
        <v>12</v>
      </c>
      <c r="L21" s="48" t="s">
        <v>8</v>
      </c>
      <c r="M21" s="48" t="s">
        <v>12</v>
      </c>
      <c r="N21" s="48" t="s">
        <v>12</v>
      </c>
      <c r="O21" s="48" t="s">
        <v>12</v>
      </c>
      <c r="P21" s="48" t="s">
        <v>12</v>
      </c>
      <c r="Q21" s="49" t="s">
        <v>12</v>
      </c>
    </row>
    <row r="22" spans="2:17" ht="19.5" customHeight="1" x14ac:dyDescent="0.15">
      <c r="B22" s="50">
        <v>14</v>
      </c>
      <c r="C22" s="26" t="s">
        <v>20</v>
      </c>
      <c r="D22" s="48">
        <v>11</v>
      </c>
      <c r="E22" s="48" t="s">
        <v>8</v>
      </c>
      <c r="F22" s="48">
        <v>33335</v>
      </c>
      <c r="G22" s="48">
        <v>78711</v>
      </c>
      <c r="H22" s="48">
        <v>15120</v>
      </c>
      <c r="I22" s="48">
        <v>51629</v>
      </c>
      <c r="J22" s="48">
        <v>53282</v>
      </c>
      <c r="K22" s="48">
        <v>125513</v>
      </c>
      <c r="L22" s="48" t="s">
        <v>12</v>
      </c>
      <c r="M22" s="48" t="s">
        <v>12</v>
      </c>
      <c r="N22" s="48">
        <v>224831</v>
      </c>
      <c r="O22" s="48">
        <v>235912</v>
      </c>
      <c r="P22" s="48">
        <v>1672616</v>
      </c>
      <c r="Q22" s="49">
        <v>1801084</v>
      </c>
    </row>
    <row r="23" spans="2:17" ht="19.5" customHeight="1" x14ac:dyDescent="0.15">
      <c r="B23" s="50">
        <v>15</v>
      </c>
      <c r="C23" s="26" t="s">
        <v>21</v>
      </c>
      <c r="D23" s="48">
        <v>16</v>
      </c>
      <c r="E23" s="48" t="s">
        <v>12</v>
      </c>
      <c r="F23" s="48">
        <v>3993</v>
      </c>
      <c r="G23" s="48">
        <v>75054</v>
      </c>
      <c r="H23" s="48">
        <v>11233</v>
      </c>
      <c r="I23" s="48">
        <v>376598</v>
      </c>
      <c r="J23" s="48" t="s">
        <v>12</v>
      </c>
      <c r="K23" s="48">
        <v>449311</v>
      </c>
      <c r="L23" s="48" t="s">
        <v>12</v>
      </c>
      <c r="M23" s="48">
        <v>5268</v>
      </c>
      <c r="N23" s="48">
        <v>128370</v>
      </c>
      <c r="O23" s="48">
        <v>247520</v>
      </c>
      <c r="P23" s="48">
        <v>764012</v>
      </c>
      <c r="Q23" s="49">
        <v>967494</v>
      </c>
    </row>
    <row r="24" spans="2:17" ht="19.5" customHeight="1" x14ac:dyDescent="0.15">
      <c r="B24" s="50">
        <v>16</v>
      </c>
      <c r="C24" s="26" t="s">
        <v>22</v>
      </c>
      <c r="D24" s="48">
        <v>9</v>
      </c>
      <c r="E24" s="48" t="s">
        <v>12</v>
      </c>
      <c r="F24" s="48" t="s">
        <v>12</v>
      </c>
      <c r="G24" s="48">
        <v>144000</v>
      </c>
      <c r="H24" s="48">
        <v>39347</v>
      </c>
      <c r="I24" s="48">
        <v>374629</v>
      </c>
      <c r="J24" s="48">
        <v>301470</v>
      </c>
      <c r="K24" s="48">
        <v>358353</v>
      </c>
      <c r="L24" s="48" t="s">
        <v>12</v>
      </c>
      <c r="M24" s="48">
        <v>11007</v>
      </c>
      <c r="N24" s="48">
        <v>331112</v>
      </c>
      <c r="O24" s="48">
        <v>356817</v>
      </c>
      <c r="P24" s="48">
        <v>2778753</v>
      </c>
      <c r="Q24" s="49">
        <v>3076326</v>
      </c>
    </row>
    <row r="25" spans="2:17" ht="19.5" customHeight="1" x14ac:dyDescent="0.15">
      <c r="B25" s="50">
        <v>17</v>
      </c>
      <c r="C25" s="26" t="s">
        <v>23</v>
      </c>
      <c r="D25" s="48" t="s">
        <v>8</v>
      </c>
      <c r="E25" s="48" t="s">
        <v>8</v>
      </c>
      <c r="F25" s="48" t="s">
        <v>8</v>
      </c>
      <c r="G25" s="48" t="s">
        <v>8</v>
      </c>
      <c r="H25" s="48" t="s">
        <v>8</v>
      </c>
      <c r="I25" s="48" t="s">
        <v>8</v>
      </c>
      <c r="J25" s="48" t="s">
        <v>8</v>
      </c>
      <c r="K25" s="48" t="s">
        <v>8</v>
      </c>
      <c r="L25" s="48" t="s">
        <v>8</v>
      </c>
      <c r="M25" s="48" t="s">
        <v>8</v>
      </c>
      <c r="N25" s="48" t="s">
        <v>61</v>
      </c>
      <c r="O25" s="48" t="s">
        <v>8</v>
      </c>
      <c r="P25" s="48" t="s">
        <v>8</v>
      </c>
      <c r="Q25" s="49" t="s">
        <v>8</v>
      </c>
    </row>
    <row r="26" spans="2:17" ht="19.5" customHeight="1" x14ac:dyDescent="0.15">
      <c r="B26" s="50">
        <v>18</v>
      </c>
      <c r="C26" s="28" t="s">
        <v>24</v>
      </c>
      <c r="D26" s="48">
        <v>36</v>
      </c>
      <c r="E26" s="48" t="s">
        <v>12</v>
      </c>
      <c r="F26" s="48" t="s">
        <v>12</v>
      </c>
      <c r="G26" s="48">
        <v>369416</v>
      </c>
      <c r="H26" s="48">
        <v>78472</v>
      </c>
      <c r="I26" s="48">
        <v>247993</v>
      </c>
      <c r="J26" s="48">
        <v>328924</v>
      </c>
      <c r="K26" s="48">
        <v>569732</v>
      </c>
      <c r="L26" s="48" t="s">
        <v>8</v>
      </c>
      <c r="M26" s="48">
        <v>77481</v>
      </c>
      <c r="N26" s="48">
        <v>245110</v>
      </c>
      <c r="O26" s="48">
        <v>428786</v>
      </c>
      <c r="P26" s="48">
        <v>1419009</v>
      </c>
      <c r="Q26" s="49">
        <v>2175867</v>
      </c>
    </row>
    <row r="27" spans="2:17" ht="19.5" customHeight="1" x14ac:dyDescent="0.15">
      <c r="B27" s="50">
        <v>19</v>
      </c>
      <c r="C27" s="26" t="s">
        <v>25</v>
      </c>
      <c r="D27" s="48">
        <v>5</v>
      </c>
      <c r="E27" s="48" t="s">
        <v>8</v>
      </c>
      <c r="F27" s="48" t="s">
        <v>12</v>
      </c>
      <c r="G27" s="48">
        <v>29506</v>
      </c>
      <c r="H27" s="48">
        <v>1355</v>
      </c>
      <c r="I27" s="48" t="s">
        <v>12</v>
      </c>
      <c r="J27" s="48" t="s">
        <v>12</v>
      </c>
      <c r="K27" s="48">
        <v>33094</v>
      </c>
      <c r="L27" s="48" t="s">
        <v>8</v>
      </c>
      <c r="M27" s="48" t="s">
        <v>12</v>
      </c>
      <c r="N27" s="48">
        <v>24883</v>
      </c>
      <c r="O27" s="48">
        <v>11184</v>
      </c>
      <c r="P27" s="48">
        <v>157360</v>
      </c>
      <c r="Q27" s="49">
        <v>176314</v>
      </c>
    </row>
    <row r="28" spans="2:17" ht="19.5" customHeight="1" x14ac:dyDescent="0.15">
      <c r="B28" s="50">
        <v>20</v>
      </c>
      <c r="C28" s="26" t="s">
        <v>26</v>
      </c>
      <c r="D28" s="48">
        <v>4</v>
      </c>
      <c r="E28" s="48" t="s">
        <v>8</v>
      </c>
      <c r="F28" s="48" t="s">
        <v>12</v>
      </c>
      <c r="G28" s="48" t="s">
        <v>12</v>
      </c>
      <c r="H28" s="48" t="s">
        <v>12</v>
      </c>
      <c r="I28" s="48" t="s">
        <v>8</v>
      </c>
      <c r="J28" s="48" t="s">
        <v>8</v>
      </c>
      <c r="K28" s="48" t="s">
        <v>12</v>
      </c>
      <c r="L28" s="48" t="s">
        <v>8</v>
      </c>
      <c r="M28" s="48" t="s">
        <v>12</v>
      </c>
      <c r="N28" s="48" t="s">
        <v>12</v>
      </c>
      <c r="O28" s="48" t="s">
        <v>12</v>
      </c>
      <c r="P28" s="48" t="s">
        <v>12</v>
      </c>
      <c r="Q28" s="49" t="s">
        <v>12</v>
      </c>
    </row>
    <row r="29" spans="2:17" ht="19.5" customHeight="1" x14ac:dyDescent="0.15">
      <c r="B29" s="50">
        <v>21</v>
      </c>
      <c r="C29" s="26" t="s">
        <v>27</v>
      </c>
      <c r="D29" s="48">
        <v>17</v>
      </c>
      <c r="E29" s="48" t="s">
        <v>12</v>
      </c>
      <c r="F29" s="48" t="s">
        <v>12</v>
      </c>
      <c r="G29" s="48">
        <v>151663</v>
      </c>
      <c r="H29" s="48">
        <v>15116</v>
      </c>
      <c r="I29" s="48">
        <v>464717</v>
      </c>
      <c r="J29" s="48">
        <v>204748</v>
      </c>
      <c r="K29" s="48">
        <v>495158</v>
      </c>
      <c r="L29" s="48" t="s">
        <v>12</v>
      </c>
      <c r="M29" s="48">
        <v>11746</v>
      </c>
      <c r="N29" s="48">
        <v>251467</v>
      </c>
      <c r="O29" s="48">
        <v>306821</v>
      </c>
      <c r="P29" s="48">
        <v>1311914</v>
      </c>
      <c r="Q29" s="49">
        <v>1590685</v>
      </c>
    </row>
    <row r="30" spans="2:17" ht="19.5" customHeight="1" x14ac:dyDescent="0.15">
      <c r="B30" s="50">
        <v>22</v>
      </c>
      <c r="C30" s="26" t="s">
        <v>28</v>
      </c>
      <c r="D30" s="48">
        <v>17</v>
      </c>
      <c r="E30" s="48" t="s">
        <v>12</v>
      </c>
      <c r="F30" s="48" t="s">
        <v>12</v>
      </c>
      <c r="G30" s="48">
        <v>213258</v>
      </c>
      <c r="H30" s="48">
        <v>31834</v>
      </c>
      <c r="I30" s="48">
        <v>201965</v>
      </c>
      <c r="J30" s="48">
        <v>245373</v>
      </c>
      <c r="K30" s="48">
        <v>252009</v>
      </c>
      <c r="L30" s="48" t="s">
        <v>12</v>
      </c>
      <c r="M30" s="48">
        <v>15099</v>
      </c>
      <c r="N30" s="48">
        <v>299385</v>
      </c>
      <c r="O30" s="48">
        <v>493195</v>
      </c>
      <c r="P30" s="48">
        <v>1968872</v>
      </c>
      <c r="Q30" s="49">
        <v>2440359</v>
      </c>
    </row>
    <row r="31" spans="2:17" ht="19.5" customHeight="1" x14ac:dyDescent="0.15">
      <c r="B31" s="50">
        <v>23</v>
      </c>
      <c r="C31" s="26" t="s">
        <v>29</v>
      </c>
      <c r="D31" s="48">
        <v>11</v>
      </c>
      <c r="E31" s="48" t="s">
        <v>12</v>
      </c>
      <c r="F31" s="48">
        <v>73718</v>
      </c>
      <c r="G31" s="48" t="s">
        <v>12</v>
      </c>
      <c r="H31" s="48">
        <v>22144</v>
      </c>
      <c r="I31" s="48">
        <v>69718</v>
      </c>
      <c r="J31" s="48">
        <v>58110</v>
      </c>
      <c r="K31" s="48">
        <v>165295</v>
      </c>
      <c r="L31" s="48" t="s">
        <v>8</v>
      </c>
      <c r="M31" s="48">
        <v>2445</v>
      </c>
      <c r="N31" s="48">
        <v>79422</v>
      </c>
      <c r="O31" s="48">
        <v>84532</v>
      </c>
      <c r="P31" s="48">
        <v>409725</v>
      </c>
      <c r="Q31" s="49">
        <v>566077</v>
      </c>
    </row>
    <row r="32" spans="2:17" ht="19.5" customHeight="1" x14ac:dyDescent="0.15">
      <c r="B32" s="50">
        <v>24</v>
      </c>
      <c r="C32" s="26" t="s">
        <v>30</v>
      </c>
      <c r="D32" s="48">
        <v>42</v>
      </c>
      <c r="E32" s="48">
        <v>160356</v>
      </c>
      <c r="F32" s="48">
        <v>244307</v>
      </c>
      <c r="G32" s="48">
        <v>138471</v>
      </c>
      <c r="H32" s="48">
        <v>66571</v>
      </c>
      <c r="I32" s="48">
        <v>157769</v>
      </c>
      <c r="J32" s="48">
        <v>196337</v>
      </c>
      <c r="K32" s="48">
        <v>571137</v>
      </c>
      <c r="L32" s="48">
        <v>9693</v>
      </c>
      <c r="M32" s="48">
        <v>62615</v>
      </c>
      <c r="N32" s="48">
        <v>278626</v>
      </c>
      <c r="O32" s="48">
        <v>820815</v>
      </c>
      <c r="P32" s="48">
        <v>1793879</v>
      </c>
      <c r="Q32" s="49">
        <v>2873465</v>
      </c>
    </row>
    <row r="33" spans="2:17" ht="19.5" customHeight="1" x14ac:dyDescent="0.15">
      <c r="B33" s="50">
        <v>25</v>
      </c>
      <c r="C33" s="26" t="s">
        <v>31</v>
      </c>
      <c r="D33" s="48">
        <v>15</v>
      </c>
      <c r="E33" s="48" t="s">
        <v>12</v>
      </c>
      <c r="F33" s="48">
        <v>435699</v>
      </c>
      <c r="G33" s="48" t="s">
        <v>12</v>
      </c>
      <c r="H33" s="48">
        <v>57092</v>
      </c>
      <c r="I33" s="48">
        <v>265835</v>
      </c>
      <c r="J33" s="48">
        <v>342813</v>
      </c>
      <c r="K33" s="48">
        <v>767325</v>
      </c>
      <c r="L33" s="48" t="s">
        <v>12</v>
      </c>
      <c r="M33" s="48">
        <v>14150</v>
      </c>
      <c r="N33" s="48">
        <v>281074</v>
      </c>
      <c r="O33" s="48">
        <v>479361</v>
      </c>
      <c r="P33" s="48">
        <v>1599442</v>
      </c>
      <c r="Q33" s="49">
        <v>2627879</v>
      </c>
    </row>
    <row r="34" spans="2:17" ht="19.5" customHeight="1" x14ac:dyDescent="0.15">
      <c r="B34" s="50">
        <v>26</v>
      </c>
      <c r="C34" s="26" t="s">
        <v>32</v>
      </c>
      <c r="D34" s="48">
        <v>60</v>
      </c>
      <c r="E34" s="48">
        <v>28533</v>
      </c>
      <c r="F34" s="48">
        <v>506808</v>
      </c>
      <c r="G34" s="48">
        <v>241893</v>
      </c>
      <c r="H34" s="48">
        <v>172254</v>
      </c>
      <c r="I34" s="48">
        <v>1026258</v>
      </c>
      <c r="J34" s="48">
        <v>404589</v>
      </c>
      <c r="K34" s="48">
        <v>1571157</v>
      </c>
      <c r="L34" s="48" t="s">
        <v>12</v>
      </c>
      <c r="M34" s="48" t="s">
        <v>12</v>
      </c>
      <c r="N34" s="48">
        <v>467638</v>
      </c>
      <c r="O34" s="48">
        <v>651311</v>
      </c>
      <c r="P34" s="48">
        <v>2570525</v>
      </c>
      <c r="Q34" s="49">
        <v>3617826</v>
      </c>
    </row>
    <row r="35" spans="2:17" ht="19.5" customHeight="1" x14ac:dyDescent="0.15">
      <c r="B35" s="50">
        <v>27</v>
      </c>
      <c r="C35" s="26" t="s">
        <v>33</v>
      </c>
      <c r="D35" s="48">
        <v>19</v>
      </c>
      <c r="E35" s="48" t="s">
        <v>12</v>
      </c>
      <c r="F35" s="48">
        <v>104148</v>
      </c>
      <c r="G35" s="48">
        <v>115249</v>
      </c>
      <c r="H35" s="48" t="s">
        <v>12</v>
      </c>
      <c r="I35" s="48">
        <v>12137</v>
      </c>
      <c r="J35" s="48">
        <v>96929</v>
      </c>
      <c r="K35" s="48">
        <v>164337</v>
      </c>
      <c r="L35" s="48" t="s">
        <v>8</v>
      </c>
      <c r="M35" s="48">
        <v>5158</v>
      </c>
      <c r="N35" s="48">
        <v>197543</v>
      </c>
      <c r="O35" s="48">
        <v>336603</v>
      </c>
      <c r="P35" s="48">
        <v>1076780</v>
      </c>
      <c r="Q35" s="49">
        <v>1459811</v>
      </c>
    </row>
    <row r="36" spans="2:17" ht="19.5" customHeight="1" x14ac:dyDescent="0.15">
      <c r="B36" s="50">
        <v>28</v>
      </c>
      <c r="C36" s="26" t="s">
        <v>34</v>
      </c>
      <c r="D36" s="48">
        <v>49</v>
      </c>
      <c r="E36" s="48" t="s">
        <v>12</v>
      </c>
      <c r="F36" s="48" t="s">
        <v>12</v>
      </c>
      <c r="G36" s="48">
        <v>1896639</v>
      </c>
      <c r="H36" s="48">
        <v>351150</v>
      </c>
      <c r="I36" s="48">
        <v>1859023</v>
      </c>
      <c r="J36" s="48">
        <v>1789224</v>
      </c>
      <c r="K36" s="48">
        <v>2617217</v>
      </c>
      <c r="L36" s="48" t="s">
        <v>12</v>
      </c>
      <c r="M36" s="48">
        <v>488458</v>
      </c>
      <c r="N36" s="48">
        <v>1863746</v>
      </c>
      <c r="O36" s="48">
        <v>811457</v>
      </c>
      <c r="P36" s="48">
        <v>6466762</v>
      </c>
      <c r="Q36" s="49">
        <v>7469698</v>
      </c>
    </row>
    <row r="37" spans="2:17" ht="19.5" customHeight="1" x14ac:dyDescent="0.15">
      <c r="B37" s="50">
        <v>29</v>
      </c>
      <c r="C37" s="26" t="s">
        <v>35</v>
      </c>
      <c r="D37" s="48">
        <v>27</v>
      </c>
      <c r="E37" s="48" t="s">
        <v>8</v>
      </c>
      <c r="F37" s="48">
        <v>33973</v>
      </c>
      <c r="G37" s="48">
        <v>144921</v>
      </c>
      <c r="H37" s="48">
        <v>28014</v>
      </c>
      <c r="I37" s="48">
        <v>91155</v>
      </c>
      <c r="J37" s="48">
        <v>81466</v>
      </c>
      <c r="K37" s="48">
        <v>216597</v>
      </c>
      <c r="L37" s="48" t="s">
        <v>12</v>
      </c>
      <c r="M37" s="48" t="s">
        <v>12</v>
      </c>
      <c r="N37" s="48">
        <v>189609</v>
      </c>
      <c r="O37" s="48">
        <v>303236</v>
      </c>
      <c r="P37" s="48">
        <v>1183291</v>
      </c>
      <c r="Q37" s="49">
        <v>1491190</v>
      </c>
    </row>
    <row r="38" spans="2:17" ht="19.5" customHeight="1" x14ac:dyDescent="0.15">
      <c r="B38" s="50">
        <v>30</v>
      </c>
      <c r="C38" s="26" t="s">
        <v>36</v>
      </c>
      <c r="D38" s="48">
        <v>15</v>
      </c>
      <c r="E38" s="48" t="s">
        <v>8</v>
      </c>
      <c r="F38" s="48">
        <v>34014</v>
      </c>
      <c r="G38" s="48">
        <v>32039</v>
      </c>
      <c r="H38" s="48">
        <v>14765</v>
      </c>
      <c r="I38" s="48" t="s">
        <v>12</v>
      </c>
      <c r="J38" s="48" t="s">
        <v>12</v>
      </c>
      <c r="K38" s="48">
        <v>80043</v>
      </c>
      <c r="L38" s="48" t="s">
        <v>8</v>
      </c>
      <c r="M38" s="48">
        <v>25025</v>
      </c>
      <c r="N38" s="48">
        <v>74086</v>
      </c>
      <c r="O38" s="48">
        <v>212760</v>
      </c>
      <c r="P38" s="48">
        <v>275612</v>
      </c>
      <c r="Q38" s="49">
        <v>470079</v>
      </c>
    </row>
    <row r="39" spans="2:17" ht="19.5" customHeight="1" x14ac:dyDescent="0.15">
      <c r="B39" s="50">
        <v>31</v>
      </c>
      <c r="C39" s="26" t="s">
        <v>37</v>
      </c>
      <c r="D39" s="48">
        <v>33</v>
      </c>
      <c r="E39" s="48" t="s">
        <v>12</v>
      </c>
      <c r="F39" s="48" t="s">
        <v>12</v>
      </c>
      <c r="G39" s="48">
        <v>1419282</v>
      </c>
      <c r="H39" s="48">
        <v>846849</v>
      </c>
      <c r="I39" s="48">
        <v>1153817</v>
      </c>
      <c r="J39" s="48">
        <v>1846186</v>
      </c>
      <c r="K39" s="48">
        <v>1722100</v>
      </c>
      <c r="L39" s="48" t="s">
        <v>12</v>
      </c>
      <c r="M39" s="48">
        <v>250120</v>
      </c>
      <c r="N39" s="48">
        <v>1136020</v>
      </c>
      <c r="O39" s="48">
        <v>1575332</v>
      </c>
      <c r="P39" s="48">
        <v>5966763</v>
      </c>
      <c r="Q39" s="49">
        <v>8562424</v>
      </c>
    </row>
    <row r="40" spans="2:17" ht="15.75" customHeight="1" x14ac:dyDescent="0.15">
      <c r="B40" s="51">
        <v>32</v>
      </c>
      <c r="C40" s="52" t="s">
        <v>38</v>
      </c>
      <c r="D40" s="53">
        <v>13</v>
      </c>
      <c r="E40" s="53">
        <v>1176</v>
      </c>
      <c r="F40" s="53">
        <v>50824</v>
      </c>
      <c r="G40" s="53">
        <v>166471</v>
      </c>
      <c r="H40" s="53">
        <v>54186</v>
      </c>
      <c r="I40" s="53" t="s">
        <v>12</v>
      </c>
      <c r="J40" s="53" t="s">
        <v>12</v>
      </c>
      <c r="K40" s="53">
        <v>276976</v>
      </c>
      <c r="L40" s="53" t="s">
        <v>8</v>
      </c>
      <c r="M40" s="53">
        <v>40086</v>
      </c>
      <c r="N40" s="53">
        <v>161772</v>
      </c>
      <c r="O40" s="53">
        <v>70519</v>
      </c>
      <c r="P40" s="53">
        <v>687772</v>
      </c>
      <c r="Q40" s="54">
        <v>829090</v>
      </c>
    </row>
  </sheetData>
  <mergeCells count="13">
    <mergeCell ref="E11:E12"/>
    <mergeCell ref="F11:H11"/>
    <mergeCell ref="B15:C15"/>
    <mergeCell ref="B9:C13"/>
    <mergeCell ref="D9:D13"/>
    <mergeCell ref="E9:Q9"/>
    <mergeCell ref="E10:H10"/>
    <mergeCell ref="I10:J11"/>
    <mergeCell ref="K10:K12"/>
    <mergeCell ref="L10:M11"/>
    <mergeCell ref="N10:N12"/>
    <mergeCell ref="O10:P11"/>
    <mergeCell ref="Q10:Q12"/>
  </mergeCells>
  <phoneticPr fontId="1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workbookViewId="0">
      <selection activeCell="I15" sqref="I15:J15"/>
    </sheetView>
  </sheetViews>
  <sheetFormatPr defaultRowHeight="11.25" x14ac:dyDescent="0.15"/>
  <cols>
    <col min="1" max="24" width="9.33203125" style="65"/>
  </cols>
  <sheetData>
    <row r="1" spans="1:22" x14ac:dyDescent="0.15">
      <c r="A1" s="65" t="s">
        <v>71</v>
      </c>
      <c r="C1" s="117" t="s">
        <v>62</v>
      </c>
      <c r="D1" s="198" t="s">
        <v>63</v>
      </c>
      <c r="E1" s="199"/>
      <c r="F1" s="199"/>
      <c r="G1" s="200"/>
      <c r="H1" s="201" t="s">
        <v>64</v>
      </c>
      <c r="I1" s="202"/>
      <c r="J1" s="124" t="s">
        <v>1</v>
      </c>
      <c r="K1" s="124" t="s">
        <v>69</v>
      </c>
      <c r="L1" s="124" t="s">
        <v>2</v>
      </c>
      <c r="M1" s="124" t="s">
        <v>3</v>
      </c>
      <c r="N1" s="186" t="s">
        <v>4</v>
      </c>
    </row>
    <row r="2" spans="1:22" ht="22.5" x14ac:dyDescent="0.15">
      <c r="C2" s="118"/>
      <c r="D2" s="66" t="s">
        <v>5</v>
      </c>
      <c r="E2" s="66" t="s">
        <v>65</v>
      </c>
      <c r="F2" s="66" t="s">
        <v>66</v>
      </c>
      <c r="G2" s="66" t="s">
        <v>38</v>
      </c>
      <c r="H2" s="67" t="s">
        <v>67</v>
      </c>
      <c r="I2" s="66" t="s">
        <v>68</v>
      </c>
      <c r="J2" s="185"/>
      <c r="K2" s="185"/>
      <c r="L2" s="185"/>
      <c r="M2" s="185"/>
      <c r="N2" s="187"/>
    </row>
    <row r="5" spans="1:22" ht="22.5" x14ac:dyDescent="0.15">
      <c r="A5" s="65" t="s">
        <v>72</v>
      </c>
      <c r="C5" s="175" t="s">
        <v>43</v>
      </c>
      <c r="D5" s="190" t="s">
        <v>44</v>
      </c>
      <c r="E5" s="191"/>
      <c r="F5" s="191"/>
      <c r="G5" s="191"/>
      <c r="H5" s="191"/>
      <c r="I5" s="192"/>
      <c r="J5" s="192"/>
      <c r="K5" s="192"/>
      <c r="L5" s="192"/>
      <c r="M5" s="192"/>
      <c r="N5" s="192"/>
      <c r="O5" s="192"/>
      <c r="P5" s="193"/>
    </row>
    <row r="6" spans="1:22" ht="12" x14ac:dyDescent="0.15">
      <c r="A6" s="65">
        <v>2020</v>
      </c>
      <c r="C6" s="188"/>
      <c r="D6" s="183" t="s">
        <v>45</v>
      </c>
      <c r="E6" s="183"/>
      <c r="F6" s="183"/>
      <c r="G6" s="183"/>
      <c r="H6" s="184" t="s">
        <v>46</v>
      </c>
      <c r="I6" s="194"/>
      <c r="J6" s="183" t="s">
        <v>47</v>
      </c>
      <c r="K6" s="184" t="s">
        <v>48</v>
      </c>
      <c r="L6" s="197"/>
      <c r="M6" s="183" t="s">
        <v>49</v>
      </c>
      <c r="N6" s="184" t="s">
        <v>50</v>
      </c>
      <c r="O6" s="194"/>
      <c r="P6" s="183" t="s">
        <v>51</v>
      </c>
    </row>
    <row r="7" spans="1:22" ht="12" x14ac:dyDescent="0.15">
      <c r="A7" s="65" t="s">
        <v>74</v>
      </c>
      <c r="C7" s="188"/>
      <c r="D7" s="183" t="s">
        <v>52</v>
      </c>
      <c r="E7" s="183" t="s">
        <v>53</v>
      </c>
      <c r="F7" s="183"/>
      <c r="G7" s="183"/>
      <c r="H7" s="195"/>
      <c r="I7" s="196"/>
      <c r="J7" s="183"/>
      <c r="K7" s="195"/>
      <c r="L7" s="196"/>
      <c r="M7" s="183"/>
      <c r="N7" s="195"/>
      <c r="O7" s="196"/>
      <c r="P7" s="183"/>
    </row>
    <row r="8" spans="1:22" ht="36" x14ac:dyDescent="0.15">
      <c r="C8" s="188"/>
      <c r="D8" s="175"/>
      <c r="E8" s="32" t="s">
        <v>54</v>
      </c>
      <c r="F8" s="64" t="s">
        <v>55</v>
      </c>
      <c r="G8" s="64" t="s">
        <v>38</v>
      </c>
      <c r="H8" s="64" t="s">
        <v>56</v>
      </c>
      <c r="I8" s="64" t="s">
        <v>57</v>
      </c>
      <c r="J8" s="175"/>
      <c r="K8" s="64" t="s">
        <v>52</v>
      </c>
      <c r="L8" s="64" t="s">
        <v>53</v>
      </c>
      <c r="M8" s="175"/>
      <c r="N8" s="64" t="s">
        <v>52</v>
      </c>
      <c r="O8" s="64" t="s">
        <v>53</v>
      </c>
      <c r="P8" s="175"/>
    </row>
    <row r="9" spans="1:22" ht="12" x14ac:dyDescent="0.15">
      <c r="C9" s="189"/>
      <c r="D9" s="68" t="s">
        <v>58</v>
      </c>
      <c r="E9" s="68" t="s">
        <v>58</v>
      </c>
      <c r="F9" s="68" t="s">
        <v>58</v>
      </c>
      <c r="G9" s="68" t="s">
        <v>58</v>
      </c>
      <c r="H9" s="68" t="s">
        <v>58</v>
      </c>
      <c r="I9" s="68" t="s">
        <v>58</v>
      </c>
      <c r="J9" s="68" t="s">
        <v>58</v>
      </c>
      <c r="K9" s="68" t="s">
        <v>58</v>
      </c>
      <c r="L9" s="68" t="s">
        <v>58</v>
      </c>
      <c r="M9" s="68" t="s">
        <v>58</v>
      </c>
      <c r="N9" s="68" t="s">
        <v>58</v>
      </c>
      <c r="O9" s="68" t="s">
        <v>58</v>
      </c>
      <c r="P9" s="68" t="s">
        <v>58</v>
      </c>
    </row>
    <row r="11" spans="1:22" ht="12" thickBot="1" x14ac:dyDescent="0.2"/>
    <row r="12" spans="1:22" ht="22.5" x14ac:dyDescent="0.15">
      <c r="A12" s="65" t="s">
        <v>73</v>
      </c>
      <c r="C12" s="203" t="s">
        <v>43</v>
      </c>
      <c r="D12" s="206" t="s">
        <v>44</v>
      </c>
      <c r="E12" s="207"/>
      <c r="F12" s="207"/>
      <c r="G12" s="207"/>
      <c r="H12" s="207"/>
      <c r="I12" s="207"/>
      <c r="J12" s="207"/>
      <c r="K12" s="207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</row>
    <row r="13" spans="1:22" ht="12" x14ac:dyDescent="0.15">
      <c r="A13" s="65" t="s">
        <v>74</v>
      </c>
      <c r="C13" s="204"/>
      <c r="D13" s="209" t="s">
        <v>45</v>
      </c>
      <c r="E13" s="210"/>
      <c r="F13" s="210"/>
      <c r="G13" s="210"/>
      <c r="H13" s="210"/>
      <c r="I13" s="210"/>
      <c r="J13" s="211"/>
      <c r="K13" s="209" t="s">
        <v>46</v>
      </c>
      <c r="L13" s="212"/>
      <c r="M13" s="215" t="s">
        <v>47</v>
      </c>
      <c r="N13" s="209" t="s">
        <v>48</v>
      </c>
      <c r="O13" s="211"/>
      <c r="P13" s="216" t="s">
        <v>75</v>
      </c>
      <c r="Q13" s="209" t="s">
        <v>50</v>
      </c>
      <c r="R13" s="210"/>
      <c r="S13" s="210"/>
      <c r="T13" s="210"/>
      <c r="U13" s="211"/>
      <c r="V13" s="209" t="s">
        <v>51</v>
      </c>
    </row>
    <row r="14" spans="1:22" ht="12" x14ac:dyDescent="0.15">
      <c r="C14" s="204"/>
      <c r="D14" s="224" t="s">
        <v>52</v>
      </c>
      <c r="E14" s="225" t="s">
        <v>76</v>
      </c>
      <c r="F14" s="226"/>
      <c r="G14" s="226"/>
      <c r="H14" s="226"/>
      <c r="I14" s="226"/>
      <c r="J14" s="227"/>
      <c r="K14" s="213"/>
      <c r="L14" s="214"/>
      <c r="M14" s="204"/>
      <c r="N14" s="213"/>
      <c r="O14" s="214"/>
      <c r="P14" s="217"/>
      <c r="Q14" s="221"/>
      <c r="R14" s="222"/>
      <c r="S14" s="222"/>
      <c r="T14" s="222"/>
      <c r="U14" s="223"/>
      <c r="V14" s="221"/>
    </row>
    <row r="15" spans="1:22" ht="12" x14ac:dyDescent="0.15">
      <c r="C15" s="204"/>
      <c r="D15" s="215"/>
      <c r="E15" s="228" t="s">
        <v>77</v>
      </c>
      <c r="F15" s="212"/>
      <c r="G15" s="228" t="s">
        <v>78</v>
      </c>
      <c r="H15" s="212"/>
      <c r="I15" s="229" t="s">
        <v>79</v>
      </c>
      <c r="J15" s="230"/>
      <c r="K15" s="215" t="s">
        <v>56</v>
      </c>
      <c r="L15" s="215" t="s">
        <v>57</v>
      </c>
      <c r="M15" s="204"/>
      <c r="N15" s="215" t="s">
        <v>52</v>
      </c>
      <c r="O15" s="215" t="s">
        <v>80</v>
      </c>
      <c r="P15" s="217"/>
      <c r="Q15" s="215" t="s">
        <v>52</v>
      </c>
      <c r="R15" s="218" t="s">
        <v>53</v>
      </c>
      <c r="S15" s="219"/>
      <c r="T15" s="219"/>
      <c r="U15" s="220"/>
      <c r="V15" s="221"/>
    </row>
    <row r="16" spans="1:22" ht="36" x14ac:dyDescent="0.15">
      <c r="C16" s="204"/>
      <c r="D16" s="69"/>
      <c r="E16" s="70"/>
      <c r="F16" s="71" t="s">
        <v>81</v>
      </c>
      <c r="G16" s="70"/>
      <c r="H16" s="71" t="s">
        <v>81</v>
      </c>
      <c r="I16" s="72"/>
      <c r="J16" s="71" t="s">
        <v>81</v>
      </c>
      <c r="K16" s="204"/>
      <c r="L16" s="204"/>
      <c r="M16" s="204"/>
      <c r="N16" s="204"/>
      <c r="O16" s="204"/>
      <c r="P16" s="217"/>
      <c r="Q16" s="204"/>
      <c r="R16" s="69" t="s">
        <v>82</v>
      </c>
      <c r="S16" s="69" t="s">
        <v>83</v>
      </c>
      <c r="T16" s="69" t="s">
        <v>84</v>
      </c>
      <c r="U16" s="69" t="s">
        <v>38</v>
      </c>
      <c r="V16" s="221"/>
    </row>
    <row r="17" spans="3:22" ht="24.75" thickBot="1" x14ac:dyDescent="0.2">
      <c r="C17" s="205"/>
      <c r="D17" s="73" t="s">
        <v>58</v>
      </c>
      <c r="E17" s="73" t="s">
        <v>85</v>
      </c>
      <c r="F17" s="73" t="s">
        <v>58</v>
      </c>
      <c r="G17" s="73" t="s">
        <v>85</v>
      </c>
      <c r="H17" s="73" t="s">
        <v>58</v>
      </c>
      <c r="I17" s="73"/>
      <c r="J17" s="73" t="s">
        <v>58</v>
      </c>
      <c r="K17" s="73" t="s">
        <v>58</v>
      </c>
      <c r="L17" s="73" t="s">
        <v>58</v>
      </c>
      <c r="M17" s="73" t="s">
        <v>58</v>
      </c>
      <c r="N17" s="73" t="s">
        <v>58</v>
      </c>
      <c r="O17" s="73" t="s">
        <v>58</v>
      </c>
      <c r="P17" s="73" t="s">
        <v>58</v>
      </c>
      <c r="Q17" s="73" t="s">
        <v>58</v>
      </c>
      <c r="R17" s="73" t="s">
        <v>58</v>
      </c>
      <c r="S17" s="73" t="s">
        <v>58</v>
      </c>
      <c r="T17" s="73" t="s">
        <v>58</v>
      </c>
      <c r="U17" s="73" t="s">
        <v>58</v>
      </c>
      <c r="V17" s="74" t="s">
        <v>58</v>
      </c>
    </row>
  </sheetData>
  <mergeCells count="39">
    <mergeCell ref="P6:P8"/>
    <mergeCell ref="D7:D8"/>
    <mergeCell ref="E7:G7"/>
    <mergeCell ref="D14:D15"/>
    <mergeCell ref="E14:J14"/>
    <mergeCell ref="E15:F15"/>
    <mergeCell ref="G15:H15"/>
    <mergeCell ref="I15:J15"/>
    <mergeCell ref="O15:O16"/>
    <mergeCell ref="C12:C17"/>
    <mergeCell ref="D12:V12"/>
    <mergeCell ref="D13:J13"/>
    <mergeCell ref="K13:L14"/>
    <mergeCell ref="M13:M16"/>
    <mergeCell ref="N13:O14"/>
    <mergeCell ref="P13:P16"/>
    <mergeCell ref="K15:K16"/>
    <mergeCell ref="L15:L16"/>
    <mergeCell ref="N15:N16"/>
    <mergeCell ref="Q15:Q16"/>
    <mergeCell ref="R15:U15"/>
    <mergeCell ref="Q13:U14"/>
    <mergeCell ref="V13:V16"/>
    <mergeCell ref="M1:M2"/>
    <mergeCell ref="N1:N2"/>
    <mergeCell ref="C5:C9"/>
    <mergeCell ref="D5:P5"/>
    <mergeCell ref="D6:G6"/>
    <mergeCell ref="H6:I7"/>
    <mergeCell ref="J6:J8"/>
    <mergeCell ref="K6:L7"/>
    <mergeCell ref="M6:M8"/>
    <mergeCell ref="N6:O7"/>
    <mergeCell ref="C1:C2"/>
    <mergeCell ref="D1:G1"/>
    <mergeCell ref="H1:I1"/>
    <mergeCell ref="J1:J2"/>
    <mergeCell ref="K1:K2"/>
    <mergeCell ref="L1:L2"/>
  </mergeCells>
  <phoneticPr fontId="1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09-06</vt:lpstr>
      <vt:lpstr>第6表</vt:lpstr>
      <vt:lpstr>もと第6表</vt:lpstr>
      <vt:lpstr>比較検討</vt:lpstr>
      <vt:lpstr>'09-06'!Print_Area</vt:lpstr>
      <vt:lpstr>もと第6表!Print_Area</vt:lpstr>
      <vt:lpstr>第6表!Print_Area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003170</cp:lastModifiedBy>
  <cp:lastPrinted>2023-03-30T23:40:22Z</cp:lastPrinted>
  <dcterms:created xsi:type="dcterms:W3CDTF">1997-12-11T01:56:16Z</dcterms:created>
  <dcterms:modified xsi:type="dcterms:W3CDTF">2023-04-17T22:09:33Z</dcterms:modified>
</cp:coreProperties>
</file>