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096"/>
  </bookViews>
  <sheets>
    <sheet name="17" sheetId="1" r:id="rId1"/>
    <sheet name="Sheet2" sheetId="3" r:id="rId2"/>
    <sheet name="Sheet1" sheetId="2" r:id="rId3"/>
  </sheets>
  <definedNames>
    <definedName name="_xlnm.Print_Area" localSheetId="0">'17'!$A$2:$AE$63</definedName>
    <definedName name="_xlnm.Print_Titles" localSheetId="0">'17'!$A:$B</definedName>
    <definedName name="外部項目CD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AH27" i="1" l="1"/>
  <c r="AH26" i="1"/>
  <c r="AF63" i="1" l="1"/>
  <c r="AF62" i="1"/>
  <c r="AF42" i="1"/>
  <c r="AF41" i="1"/>
  <c r="AF40" i="1"/>
  <c r="AF38" i="1"/>
  <c r="AF39" i="1"/>
  <c r="AF37" i="1"/>
  <c r="AD13" i="1" l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 l="1"/>
  <c r="AE8" i="1" l="1"/>
  <c r="AE61" i="1" l="1"/>
  <c r="AE60" i="1"/>
  <c r="AE59" i="1"/>
  <c r="AE57" i="1"/>
  <c r="AE55" i="1"/>
  <c r="AE53" i="1"/>
  <c r="AE51" i="1"/>
  <c r="AE49" i="1"/>
  <c r="AE47" i="1"/>
  <c r="AE45" i="1"/>
  <c r="AE43" i="1"/>
  <c r="AE31" i="1"/>
  <c r="AE30" i="1"/>
  <c r="AF26" i="1"/>
  <c r="AG26" i="1"/>
  <c r="AE17" i="1"/>
  <c r="AE16" i="1"/>
  <c r="AE15" i="1"/>
  <c r="AE14" i="1"/>
  <c r="AE12" i="1"/>
  <c r="AE11" i="1"/>
  <c r="AE13" i="1" s="1"/>
  <c r="AE10" i="1"/>
  <c r="AE9" i="1"/>
  <c r="AF58" i="1" l="1"/>
  <c r="AF50" i="1"/>
  <c r="AF56" i="1"/>
  <c r="AF48" i="1"/>
  <c r="AF54" i="1"/>
  <c r="AF46" i="1"/>
  <c r="AF52" i="1"/>
  <c r="AF44" i="1"/>
  <c r="C8" i="2"/>
  <c r="B8" i="2"/>
</calcChain>
</file>

<file path=xl/sharedStrings.xml><?xml version="1.0" encoding="utf-8"?>
<sst xmlns="http://schemas.openxmlformats.org/spreadsheetml/2006/main" count="294" uniqueCount="216">
  <si>
    <t>17　上水道の施設現況</t>
    <rPh sb="3" eb="6">
      <t>ジョウスイドウ</t>
    </rPh>
    <rPh sb="7" eb="9">
      <t>シセツ</t>
    </rPh>
    <rPh sb="9" eb="11">
      <t>ゲンキョウ</t>
    </rPh>
    <phoneticPr fontId="4"/>
  </si>
  <si>
    <t>事業主体名・番号</t>
    <rPh sb="0" eb="2">
      <t>ジギョウ</t>
    </rPh>
    <rPh sb="2" eb="4">
      <t>シュタイ</t>
    </rPh>
    <rPh sb="4" eb="5">
      <t>メイ</t>
    </rPh>
    <rPh sb="6" eb="8">
      <t>バンゴウ</t>
    </rPh>
    <phoneticPr fontId="4"/>
  </si>
  <si>
    <t>盛岡市</t>
    <phoneticPr fontId="4"/>
  </si>
  <si>
    <t>一関市</t>
    <rPh sb="0" eb="3">
      <t>イチノセキシ</t>
    </rPh>
    <phoneticPr fontId="4"/>
  </si>
  <si>
    <t>山田町</t>
  </si>
  <si>
    <t>宮古市</t>
  </si>
  <si>
    <t>大船渡市</t>
  </si>
  <si>
    <t>釜石市</t>
    <phoneticPr fontId="4"/>
  </si>
  <si>
    <t>奥州市</t>
    <rPh sb="0" eb="2">
      <t>オウシュウ</t>
    </rPh>
    <rPh sb="2" eb="3">
      <t>シ</t>
    </rPh>
    <phoneticPr fontId="4"/>
  </si>
  <si>
    <t>久慈市</t>
  </si>
  <si>
    <t>陸前高田市</t>
  </si>
  <si>
    <t>大槌町</t>
  </si>
  <si>
    <t>雫石町</t>
  </si>
  <si>
    <t>遠野市</t>
  </si>
  <si>
    <t>矢巾町</t>
  </si>
  <si>
    <t>岩手町</t>
  </si>
  <si>
    <t>平泉町</t>
  </si>
  <si>
    <t>九戸村</t>
  </si>
  <si>
    <t>滝沢市</t>
    <rPh sb="2" eb="3">
      <t>シ</t>
    </rPh>
    <phoneticPr fontId="4"/>
  </si>
  <si>
    <t>八幡平市</t>
    <rPh sb="0" eb="3">
      <t>ハチマンタイ</t>
    </rPh>
    <rPh sb="3" eb="4">
      <t>シ</t>
    </rPh>
    <phoneticPr fontId="4"/>
  </si>
  <si>
    <t>洋野町</t>
    <rPh sb="0" eb="2">
      <t>ヒロノ</t>
    </rPh>
    <phoneticPr fontId="4"/>
  </si>
  <si>
    <t>軽米町</t>
  </si>
  <si>
    <t>岩手中部
水道企業団</t>
    <rPh sb="0" eb="2">
      <t>イワテ</t>
    </rPh>
    <rPh sb="2" eb="4">
      <t>チュウブ</t>
    </rPh>
    <rPh sb="5" eb="7">
      <t>スイドウ</t>
    </rPh>
    <rPh sb="7" eb="9">
      <t>キギョウ</t>
    </rPh>
    <rPh sb="9" eb="10">
      <t>ダン</t>
    </rPh>
    <phoneticPr fontId="4"/>
  </si>
  <si>
    <t>合計</t>
    <rPh sb="0" eb="2">
      <t>ゴウケイ</t>
    </rPh>
    <phoneticPr fontId="4"/>
  </si>
  <si>
    <t>　項　目</t>
    <rPh sb="1" eb="2">
      <t>コウ</t>
    </rPh>
    <rPh sb="3" eb="4">
      <t>メ</t>
    </rPh>
    <phoneticPr fontId="4"/>
  </si>
  <si>
    <t>上水道事業の状況</t>
    <rPh sb="0" eb="3">
      <t>ジョウスイドウ</t>
    </rPh>
    <rPh sb="3" eb="5">
      <t>ジギョウ</t>
    </rPh>
    <rPh sb="6" eb="8">
      <t>ジョウキョウ</t>
    </rPh>
    <phoneticPr fontId="4"/>
  </si>
  <si>
    <t>　創設・竣工年月</t>
    <rPh sb="1" eb="2">
      <t>キズ</t>
    </rPh>
    <rPh sb="2" eb="3">
      <t>セツ</t>
    </rPh>
    <rPh sb="4" eb="6">
      <t>シュンコウ</t>
    </rPh>
    <rPh sb="6" eb="8">
      <t>ネンゲツ</t>
    </rPh>
    <phoneticPr fontId="4"/>
  </si>
  <si>
    <t>　計画目標年次</t>
    <rPh sb="1" eb="3">
      <t>ケイカク</t>
    </rPh>
    <rPh sb="3" eb="5">
      <t>モクヒョウ</t>
    </rPh>
    <rPh sb="5" eb="7">
      <t>ネンジ</t>
    </rPh>
    <phoneticPr fontId="4"/>
  </si>
  <si>
    <t>　最終認可年月日</t>
    <rPh sb="1" eb="3">
      <t>サイシュウ</t>
    </rPh>
    <rPh sb="3" eb="5">
      <t>ニンカ</t>
    </rPh>
    <rPh sb="5" eb="8">
      <t>ネンガッピ</t>
    </rPh>
    <phoneticPr fontId="4"/>
  </si>
  <si>
    <t>（人）</t>
    <rPh sb="1" eb="2">
      <t>ニン</t>
    </rPh>
    <phoneticPr fontId="4"/>
  </si>
  <si>
    <t>　給水区域内世帯数</t>
    <rPh sb="1" eb="3">
      <t>キュウスイ</t>
    </rPh>
    <rPh sb="3" eb="6">
      <t>クイキナイ</t>
    </rPh>
    <rPh sb="6" eb="9">
      <t>セタイスウ</t>
    </rPh>
    <phoneticPr fontId="4"/>
  </si>
  <si>
    <t>　計画給水人口　</t>
    <rPh sb="1" eb="3">
      <t>ケイカク</t>
    </rPh>
    <rPh sb="3" eb="5">
      <t>キュウスイ</t>
    </rPh>
    <rPh sb="5" eb="7">
      <t>ジンコウ</t>
    </rPh>
    <phoneticPr fontId="4"/>
  </si>
  <si>
    <t>　現在給水人口</t>
    <rPh sb="1" eb="3">
      <t>ゲンザイ</t>
    </rPh>
    <rPh sb="3" eb="5">
      <t>キュウスイ</t>
    </rPh>
    <rPh sb="5" eb="7">
      <t>ジンコウ</t>
    </rPh>
    <phoneticPr fontId="4"/>
  </si>
  <si>
    <t>　現在給水世帯数</t>
    <rPh sb="1" eb="3">
      <t>ゲンザイ</t>
    </rPh>
    <rPh sb="3" eb="5">
      <t>キュウスイ</t>
    </rPh>
    <rPh sb="5" eb="8">
      <t>セタイスウ</t>
    </rPh>
    <phoneticPr fontId="4"/>
  </si>
  <si>
    <t>　給水普及率</t>
    <rPh sb="1" eb="3">
      <t>キュウスイ</t>
    </rPh>
    <rPh sb="3" eb="5">
      <t>フキュウ</t>
    </rPh>
    <rPh sb="5" eb="6">
      <t>リツ</t>
    </rPh>
    <phoneticPr fontId="4"/>
  </si>
  <si>
    <t>　計画給水区域面積</t>
    <rPh sb="1" eb="3">
      <t>ケイカク</t>
    </rPh>
    <rPh sb="3" eb="5">
      <t>キュウスイ</t>
    </rPh>
    <rPh sb="5" eb="7">
      <t>クイキ</t>
    </rPh>
    <rPh sb="7" eb="9">
      <t>メンセキ</t>
    </rPh>
    <phoneticPr fontId="4"/>
  </si>
  <si>
    <t>　現在給水面積</t>
    <rPh sb="1" eb="3">
      <t>ゲンザイ</t>
    </rPh>
    <rPh sb="3" eb="5">
      <t>キュウスイ</t>
    </rPh>
    <rPh sb="5" eb="7">
      <t>メンセキ</t>
    </rPh>
    <phoneticPr fontId="4"/>
  </si>
  <si>
    <t>　現在施設能力</t>
    <rPh sb="1" eb="3">
      <t>ゲンザイ</t>
    </rPh>
    <rPh sb="3" eb="5">
      <t>シセツ</t>
    </rPh>
    <rPh sb="5" eb="7">
      <t>ノウリョク</t>
    </rPh>
    <phoneticPr fontId="4"/>
  </si>
  <si>
    <t>　原水の種別</t>
    <rPh sb="1" eb="3">
      <t>ゲンスイ</t>
    </rPh>
    <rPh sb="4" eb="6">
      <t>シュベツ</t>
    </rPh>
    <phoneticPr fontId="4"/>
  </si>
  <si>
    <t>ダム・表
浅・深・湧</t>
    <rPh sb="3" eb="4">
      <t>ヒョウ</t>
    </rPh>
    <rPh sb="5" eb="6">
      <t>アサ</t>
    </rPh>
    <rPh sb="7" eb="8">
      <t>フカ</t>
    </rPh>
    <rPh sb="9" eb="10">
      <t>ユウ</t>
    </rPh>
    <phoneticPr fontId="4"/>
  </si>
  <si>
    <t>表・浅・深</t>
    <rPh sb="0" eb="1">
      <t>ヒョウ</t>
    </rPh>
    <rPh sb="2" eb="3">
      <t>アサ</t>
    </rPh>
    <rPh sb="4" eb="5">
      <t>フカ</t>
    </rPh>
    <phoneticPr fontId="4"/>
  </si>
  <si>
    <t>表流水
浅井戸</t>
    <rPh sb="0" eb="1">
      <t>ヒョウ</t>
    </rPh>
    <rPh sb="1" eb="3">
      <t>リュウスイ</t>
    </rPh>
    <rPh sb="4" eb="7">
      <t>アサイド</t>
    </rPh>
    <phoneticPr fontId="4"/>
  </si>
  <si>
    <t>表・伏・浅
湧・受</t>
    <rPh sb="0" eb="1">
      <t>ヒョウ</t>
    </rPh>
    <rPh sb="2" eb="3">
      <t>フク</t>
    </rPh>
    <rPh sb="4" eb="5">
      <t>アサ</t>
    </rPh>
    <rPh sb="6" eb="7">
      <t>ユウ</t>
    </rPh>
    <rPh sb="8" eb="9">
      <t>ジュ</t>
    </rPh>
    <phoneticPr fontId="4"/>
  </si>
  <si>
    <t>浅井戸</t>
    <rPh sb="0" eb="1">
      <t>アサ</t>
    </rPh>
    <rPh sb="1" eb="3">
      <t>イド</t>
    </rPh>
    <phoneticPr fontId="4"/>
  </si>
  <si>
    <t>表流水</t>
    <rPh sb="0" eb="1">
      <t>ヒョウ</t>
    </rPh>
    <rPh sb="1" eb="3">
      <t>リュウスイ</t>
    </rPh>
    <phoneticPr fontId="4"/>
  </si>
  <si>
    <t>表流水
湧水</t>
    <rPh sb="0" eb="1">
      <t>ヒョウ</t>
    </rPh>
    <rPh sb="1" eb="3">
      <t>リュウスイ</t>
    </rPh>
    <rPh sb="4" eb="6">
      <t>ワキミズ</t>
    </rPh>
    <phoneticPr fontId="4"/>
  </si>
  <si>
    <t>表・浅・湧</t>
    <rPh sb="0" eb="1">
      <t>ヒョウ</t>
    </rPh>
    <rPh sb="2" eb="3">
      <t>アサ</t>
    </rPh>
    <rPh sb="4" eb="5">
      <t>ユウ</t>
    </rPh>
    <phoneticPr fontId="4"/>
  </si>
  <si>
    <t>表・深・湧</t>
    <rPh sb="0" eb="1">
      <t>ヒョウ</t>
    </rPh>
    <rPh sb="2" eb="3">
      <t>フカ</t>
    </rPh>
    <rPh sb="4" eb="5">
      <t>ユウ</t>
    </rPh>
    <phoneticPr fontId="4"/>
  </si>
  <si>
    <t>深井戸
湧水</t>
    <rPh sb="0" eb="3">
      <t>フカイド</t>
    </rPh>
    <rPh sb="4" eb="6">
      <t>ワキミズ</t>
    </rPh>
    <phoneticPr fontId="4"/>
  </si>
  <si>
    <t>湧水</t>
    <rPh sb="0" eb="1">
      <t>ユウ</t>
    </rPh>
    <rPh sb="1" eb="2">
      <t>ミズ</t>
    </rPh>
    <phoneticPr fontId="4"/>
  </si>
  <si>
    <t>　浄水方法の種別</t>
    <rPh sb="1" eb="3">
      <t>ジョウスイ</t>
    </rPh>
    <rPh sb="3" eb="5">
      <t>ホウホウ</t>
    </rPh>
    <rPh sb="6" eb="8">
      <t>シュベツ</t>
    </rPh>
    <phoneticPr fontId="4"/>
  </si>
  <si>
    <t>消毒・緩速
急速</t>
    <rPh sb="0" eb="2">
      <t>ショウドク</t>
    </rPh>
    <rPh sb="3" eb="5">
      <t>カンソク</t>
    </rPh>
    <rPh sb="6" eb="8">
      <t>キュウソク</t>
    </rPh>
    <phoneticPr fontId="4"/>
  </si>
  <si>
    <t>消毒
急速ろ過</t>
    <rPh sb="0" eb="2">
      <t>ショウドク</t>
    </rPh>
    <rPh sb="3" eb="5">
      <t>キュウソク</t>
    </rPh>
    <rPh sb="6" eb="7">
      <t>カ</t>
    </rPh>
    <phoneticPr fontId="4"/>
  </si>
  <si>
    <t>消毒
緩速ろ過</t>
    <rPh sb="0" eb="2">
      <t>ショウドク</t>
    </rPh>
    <rPh sb="3" eb="5">
      <t>カンソク</t>
    </rPh>
    <rPh sb="6" eb="7">
      <t>カ</t>
    </rPh>
    <phoneticPr fontId="4"/>
  </si>
  <si>
    <t>消毒のみ</t>
    <rPh sb="0" eb="2">
      <t>ショウドク</t>
    </rPh>
    <phoneticPr fontId="4"/>
  </si>
  <si>
    <t>消毒・急速
膜</t>
    <rPh sb="0" eb="2">
      <t>ショウドク</t>
    </rPh>
    <rPh sb="3" eb="5">
      <t>キュウソク</t>
    </rPh>
    <rPh sb="6" eb="7">
      <t>マク</t>
    </rPh>
    <phoneticPr fontId="4"/>
  </si>
  <si>
    <t>急速ろ過</t>
    <rPh sb="0" eb="2">
      <t>キュウソク</t>
    </rPh>
    <rPh sb="3" eb="4">
      <t>カ</t>
    </rPh>
    <phoneticPr fontId="4"/>
  </si>
  <si>
    <t>消毒・緩速
急速</t>
    <rPh sb="3" eb="4">
      <t>カン</t>
    </rPh>
    <rPh sb="4" eb="5">
      <t>ソク</t>
    </rPh>
    <rPh sb="6" eb="8">
      <t>キュウソク</t>
    </rPh>
    <phoneticPr fontId="4"/>
  </si>
  <si>
    <t>消毒・緩速
急速・膜</t>
    <rPh sb="0" eb="2">
      <t>ショウドク</t>
    </rPh>
    <rPh sb="3" eb="4">
      <t>カン</t>
    </rPh>
    <rPh sb="4" eb="5">
      <t>ソク</t>
    </rPh>
    <rPh sb="6" eb="8">
      <t>キュウソク</t>
    </rPh>
    <rPh sb="9" eb="10">
      <t>マク</t>
    </rPh>
    <phoneticPr fontId="4"/>
  </si>
  <si>
    <t>家庭用料金</t>
    <rPh sb="0" eb="3">
      <t>カテイヨウ</t>
    </rPh>
    <rPh sb="3" eb="5">
      <t>リョウキン</t>
    </rPh>
    <phoneticPr fontId="4"/>
  </si>
  <si>
    <t>　基本水量</t>
    <rPh sb="1" eb="3">
      <t>キホン</t>
    </rPh>
    <rPh sb="3" eb="5">
      <t>スイリョウ</t>
    </rPh>
    <phoneticPr fontId="4"/>
  </si>
  <si>
    <t>　基本料金</t>
    <rPh sb="1" eb="3">
      <t>キホン</t>
    </rPh>
    <rPh sb="3" eb="5">
      <t>リョウキン</t>
    </rPh>
    <phoneticPr fontId="4"/>
  </si>
  <si>
    <t>　超過料金</t>
    <rPh sb="1" eb="3">
      <t>チョウカ</t>
    </rPh>
    <rPh sb="3" eb="5">
      <t>リョウキン</t>
    </rPh>
    <phoneticPr fontId="4"/>
  </si>
  <si>
    <t>　メータ使用料　</t>
    <rPh sb="4" eb="7">
      <t>シヨウリョウ</t>
    </rPh>
    <phoneticPr fontId="4"/>
  </si>
  <si>
    <t>　料金体系</t>
    <rPh sb="1" eb="3">
      <t>リョウキン</t>
    </rPh>
    <rPh sb="3" eb="5">
      <t>タイケイ</t>
    </rPh>
    <phoneticPr fontId="4"/>
  </si>
  <si>
    <t>用途別
口径別</t>
  </si>
  <si>
    <t>用途別</t>
  </si>
  <si>
    <t>口径別</t>
    <rPh sb="0" eb="2">
      <t>コウケイ</t>
    </rPh>
    <rPh sb="2" eb="3">
      <t>ベツ</t>
    </rPh>
    <phoneticPr fontId="4"/>
  </si>
  <si>
    <t>専従職員数</t>
    <rPh sb="0" eb="2">
      <t>センジュウ</t>
    </rPh>
    <rPh sb="2" eb="5">
      <t>ショクインスウ</t>
    </rPh>
    <phoneticPr fontId="4"/>
  </si>
  <si>
    <t>（m）</t>
    <phoneticPr fontId="4"/>
  </si>
  <si>
    <t>経営分析</t>
    <rPh sb="0" eb="2">
      <t>ケイエイ</t>
    </rPh>
    <rPh sb="2" eb="4">
      <t>ブンセキ</t>
    </rPh>
    <phoneticPr fontId="4"/>
  </si>
  <si>
    <t>　負荷率</t>
    <rPh sb="1" eb="3">
      <t>フカ</t>
    </rPh>
    <rPh sb="3" eb="4">
      <t>リツ</t>
    </rPh>
    <phoneticPr fontId="4"/>
  </si>
  <si>
    <t>（％）</t>
    <phoneticPr fontId="4"/>
  </si>
  <si>
    <t>　施設利用率</t>
    <rPh sb="1" eb="3">
      <t>シセツ</t>
    </rPh>
    <rPh sb="3" eb="6">
      <t>リヨウリツ</t>
    </rPh>
    <phoneticPr fontId="4"/>
  </si>
  <si>
    <t>　稼働率</t>
    <rPh sb="1" eb="3">
      <t>カドウ</t>
    </rPh>
    <rPh sb="3" eb="4">
      <t>リツ</t>
    </rPh>
    <phoneticPr fontId="4"/>
  </si>
  <si>
    <t>　職員一人当たり給水人口</t>
    <rPh sb="1" eb="3">
      <t>ショクイン</t>
    </rPh>
    <rPh sb="3" eb="5">
      <t>ヒトリ</t>
    </rPh>
    <rPh sb="5" eb="6">
      <t>ア</t>
    </rPh>
    <rPh sb="8" eb="10">
      <t>キュウスイ</t>
    </rPh>
    <rPh sb="10" eb="12">
      <t>ジンコウ</t>
    </rPh>
    <phoneticPr fontId="4"/>
  </si>
  <si>
    <t>　職員一人当たり有収水量</t>
    <rPh sb="1" eb="3">
      <t>ショクイン</t>
    </rPh>
    <rPh sb="3" eb="5">
      <t>ヒトリ</t>
    </rPh>
    <rPh sb="5" eb="6">
      <t>ア</t>
    </rPh>
    <rPh sb="8" eb="9">
      <t>ユウ</t>
    </rPh>
    <rPh sb="9" eb="10">
      <t>シュウ</t>
    </rPh>
    <rPh sb="10" eb="12">
      <t>スイリョウ</t>
    </rPh>
    <phoneticPr fontId="4"/>
  </si>
  <si>
    <t>　職員一人当たり営業収益</t>
    <rPh sb="1" eb="3">
      <t>ショクイン</t>
    </rPh>
    <rPh sb="3" eb="5">
      <t>ヒトリ</t>
    </rPh>
    <rPh sb="5" eb="6">
      <t>ア</t>
    </rPh>
    <rPh sb="8" eb="10">
      <t>エイギョウ</t>
    </rPh>
    <rPh sb="10" eb="12">
      <t>シュウエキ</t>
    </rPh>
    <phoneticPr fontId="4"/>
  </si>
  <si>
    <t>（千円/人）</t>
    <rPh sb="1" eb="2">
      <t>セン</t>
    </rPh>
    <rPh sb="2" eb="3">
      <t>エン</t>
    </rPh>
    <rPh sb="4" eb="5">
      <t>ニン</t>
    </rPh>
    <phoneticPr fontId="4"/>
  </si>
  <si>
    <t>　年間有収水量</t>
    <rPh sb="1" eb="3">
      <t>ネンカン</t>
    </rPh>
    <rPh sb="3" eb="4">
      <t>ユウ</t>
    </rPh>
    <rPh sb="4" eb="5">
      <t>シュウ</t>
    </rPh>
    <rPh sb="5" eb="7">
      <t>スイリョウ</t>
    </rPh>
    <phoneticPr fontId="4"/>
  </si>
  <si>
    <t>　有収率</t>
    <rPh sb="1" eb="2">
      <t>ユウ</t>
    </rPh>
    <rPh sb="2" eb="3">
      <t>シュウ</t>
    </rPh>
    <rPh sb="3" eb="4">
      <t>リツ</t>
    </rPh>
    <phoneticPr fontId="4"/>
  </si>
  <si>
    <t>（％）</t>
    <phoneticPr fontId="4"/>
  </si>
  <si>
    <t>　　生活用水量</t>
    <rPh sb="2" eb="4">
      <t>セイカツ</t>
    </rPh>
    <rPh sb="4" eb="6">
      <t>ヨウスイ</t>
    </rPh>
    <rPh sb="6" eb="7">
      <t>リョウ</t>
    </rPh>
    <phoneticPr fontId="4"/>
  </si>
  <si>
    <t>　　生活用水量の率</t>
    <rPh sb="2" eb="4">
      <t>セイカツ</t>
    </rPh>
    <rPh sb="4" eb="6">
      <t>ヨウスイ</t>
    </rPh>
    <rPh sb="6" eb="7">
      <t>リョウ</t>
    </rPh>
    <rPh sb="8" eb="9">
      <t>リツ</t>
    </rPh>
    <phoneticPr fontId="4"/>
  </si>
  <si>
    <t>　　業務・営業用</t>
    <rPh sb="2" eb="4">
      <t>ギョウム</t>
    </rPh>
    <rPh sb="5" eb="8">
      <t>エイギョウヨウ</t>
    </rPh>
    <phoneticPr fontId="4"/>
  </si>
  <si>
    <t>　　業務・営業用の率</t>
    <rPh sb="2" eb="4">
      <t>ギョウム</t>
    </rPh>
    <rPh sb="5" eb="8">
      <t>エイギョウヨウ</t>
    </rPh>
    <rPh sb="9" eb="10">
      <t>リツ</t>
    </rPh>
    <phoneticPr fontId="4"/>
  </si>
  <si>
    <t>（％）</t>
  </si>
  <si>
    <t>　　工場用</t>
    <rPh sb="2" eb="5">
      <t>コウジョウヨウ</t>
    </rPh>
    <phoneticPr fontId="4"/>
  </si>
  <si>
    <t>　　工場用の率</t>
    <rPh sb="2" eb="5">
      <t>コウジョウヨウ</t>
    </rPh>
    <rPh sb="6" eb="7">
      <t>リツ</t>
    </rPh>
    <phoneticPr fontId="4"/>
  </si>
  <si>
    <t>　　その他</t>
    <rPh sb="4" eb="5">
      <t>タ</t>
    </rPh>
    <phoneticPr fontId="4"/>
  </si>
  <si>
    <t>　　その他の率</t>
    <rPh sb="4" eb="5">
      <t>タ</t>
    </rPh>
    <rPh sb="6" eb="7">
      <t>リツ</t>
    </rPh>
    <phoneticPr fontId="4"/>
  </si>
  <si>
    <t>　無収水量</t>
    <rPh sb="1" eb="2">
      <t>ム</t>
    </rPh>
    <rPh sb="2" eb="3">
      <t>シュウ</t>
    </rPh>
    <rPh sb="3" eb="5">
      <t>スイリョウ</t>
    </rPh>
    <phoneticPr fontId="4"/>
  </si>
  <si>
    <t>　無収率</t>
    <rPh sb="1" eb="2">
      <t>ム</t>
    </rPh>
    <rPh sb="2" eb="3">
      <t>シュウ</t>
    </rPh>
    <rPh sb="3" eb="4">
      <t>リツ</t>
    </rPh>
    <phoneticPr fontId="4"/>
  </si>
  <si>
    <t>　有効水量</t>
    <rPh sb="1" eb="3">
      <t>ユウコウ</t>
    </rPh>
    <rPh sb="3" eb="5">
      <t>スイリョウ</t>
    </rPh>
    <phoneticPr fontId="4"/>
  </si>
  <si>
    <t>　有効率</t>
    <rPh sb="1" eb="4">
      <t>ユウコウリツ</t>
    </rPh>
    <phoneticPr fontId="4"/>
  </si>
  <si>
    <t>　無効水量</t>
    <rPh sb="1" eb="3">
      <t>ムコウ</t>
    </rPh>
    <rPh sb="3" eb="5">
      <t>スイリョウ</t>
    </rPh>
    <phoneticPr fontId="4"/>
  </si>
  <si>
    <t>　無効率</t>
    <rPh sb="1" eb="3">
      <t>ムコウ</t>
    </rPh>
    <rPh sb="3" eb="4">
      <t>リツ</t>
    </rPh>
    <phoneticPr fontId="4"/>
  </si>
  <si>
    <t>　年間給水量</t>
    <rPh sb="1" eb="3">
      <t>ネンカン</t>
    </rPh>
    <rPh sb="3" eb="5">
      <t>キュウスイ</t>
    </rPh>
    <rPh sb="5" eb="6">
      <t>リョウ</t>
    </rPh>
    <phoneticPr fontId="4"/>
  </si>
  <si>
    <t>　一日最大給水量</t>
    <rPh sb="1" eb="3">
      <t>イチニチ</t>
    </rPh>
    <rPh sb="3" eb="5">
      <t>サイダイ</t>
    </rPh>
    <rPh sb="5" eb="7">
      <t>キュウスイ</t>
    </rPh>
    <rPh sb="7" eb="8">
      <t>リョウ</t>
    </rPh>
    <phoneticPr fontId="4"/>
  </si>
  <si>
    <t>　一日平均給水量</t>
    <rPh sb="1" eb="3">
      <t>イチニチ</t>
    </rPh>
    <rPh sb="3" eb="5">
      <t>ヘイキン</t>
    </rPh>
    <rPh sb="5" eb="7">
      <t>キュウスイ</t>
    </rPh>
    <rPh sb="7" eb="8">
      <t>リョウ</t>
    </rPh>
    <phoneticPr fontId="4"/>
  </si>
  <si>
    <t>　一人一日最大給水量</t>
    <rPh sb="1" eb="3">
      <t>ヒトリ</t>
    </rPh>
    <rPh sb="3" eb="5">
      <t>イチニチ</t>
    </rPh>
    <rPh sb="5" eb="7">
      <t>サイダイ</t>
    </rPh>
    <rPh sb="7" eb="9">
      <t>キュウスイ</t>
    </rPh>
    <rPh sb="9" eb="10">
      <t>リョウ</t>
    </rPh>
    <phoneticPr fontId="4"/>
  </si>
  <si>
    <t>　一人一日平均給水量</t>
    <rPh sb="1" eb="3">
      <t>ヒトリ</t>
    </rPh>
    <rPh sb="3" eb="5">
      <t>イチニチ</t>
    </rPh>
    <rPh sb="5" eb="7">
      <t>ヘイキン</t>
    </rPh>
    <rPh sb="7" eb="9">
      <t>キュウスイ</t>
    </rPh>
    <rPh sb="9" eb="10">
      <t>リョウ</t>
    </rPh>
    <phoneticPr fontId="4"/>
  </si>
  <si>
    <t>S25.11</t>
  </si>
  <si>
    <t>S27.06</t>
  </si>
  <si>
    <t>S29.04</t>
  </si>
  <si>
    <t>S32.05</t>
  </si>
  <si>
    <t>H20.04</t>
  </si>
  <si>
    <t>S30.12</t>
  </si>
  <si>
    <t>S36.04</t>
  </si>
  <si>
    <t>S39.04</t>
  </si>
  <si>
    <t>S38.12</t>
  </si>
  <si>
    <t>S41.03</t>
  </si>
  <si>
    <t>H20.07</t>
  </si>
  <si>
    <t>S33.11</t>
  </si>
  <si>
    <t>S43.07</t>
  </si>
  <si>
    <t>S41.01</t>
  </si>
  <si>
    <t>S49.04</t>
  </si>
  <si>
    <t>S50.04</t>
  </si>
  <si>
    <t>S36.07</t>
  </si>
  <si>
    <t>H01.04</t>
  </si>
  <si>
    <t>H07.04</t>
  </si>
  <si>
    <t>S47.10</t>
  </si>
  <si>
    <t>H26.04</t>
  </si>
  <si>
    <t>H28</t>
  </si>
  <si>
    <t>H27</t>
  </si>
  <si>
    <t>H24</t>
  </si>
  <si>
    <t>H29</t>
  </si>
  <si>
    <t>H21</t>
  </si>
  <si>
    <t>-</t>
  </si>
  <si>
    <t>　給水区域内現在人口</t>
    <rPh sb="1" eb="3">
      <t>キュウスイ</t>
    </rPh>
    <rPh sb="3" eb="6">
      <t>クイキナイ</t>
    </rPh>
    <rPh sb="6" eb="8">
      <t>ゲンザイ</t>
    </rPh>
    <rPh sb="8" eb="10">
      <t>ジンコウ</t>
    </rPh>
    <phoneticPr fontId="4"/>
  </si>
  <si>
    <t>H29.04</t>
    <phoneticPr fontId="4"/>
  </si>
  <si>
    <t>表・伏・浅
深・湧</t>
    <rPh sb="0" eb="1">
      <t>ヒョウ</t>
    </rPh>
    <rPh sb="2" eb="3">
      <t>フク</t>
    </rPh>
    <rPh sb="4" eb="5">
      <t>アサ</t>
    </rPh>
    <rPh sb="6" eb="7">
      <t>フカ</t>
    </rPh>
    <rPh sb="8" eb="9">
      <t>ユウ</t>
    </rPh>
    <phoneticPr fontId="4"/>
  </si>
  <si>
    <t>消毒・緩速
急速・膜</t>
    <rPh sb="0" eb="2">
      <t>ショウドク</t>
    </rPh>
    <rPh sb="3" eb="5">
      <t>カンソク</t>
    </rPh>
    <rPh sb="6" eb="8">
      <t>キュウソク</t>
    </rPh>
    <rPh sb="9" eb="10">
      <t>マク</t>
    </rPh>
    <phoneticPr fontId="4"/>
  </si>
  <si>
    <t>口径別</t>
    <rPh sb="0" eb="2">
      <t>コウケイ</t>
    </rPh>
    <rPh sb="2" eb="3">
      <t>ベツ</t>
    </rPh>
    <phoneticPr fontId="4"/>
  </si>
  <si>
    <t>口径別</t>
    <phoneticPr fontId="4"/>
  </si>
  <si>
    <t>用途別
口径別</t>
    <phoneticPr fontId="4"/>
  </si>
  <si>
    <t>用途別
口径別</t>
    <phoneticPr fontId="4"/>
  </si>
  <si>
    <t>用途別</t>
    <phoneticPr fontId="4"/>
  </si>
  <si>
    <t>用途別</t>
    <phoneticPr fontId="4"/>
  </si>
  <si>
    <t>緩速・急速
膜</t>
    <rPh sb="0" eb="2">
      <t>カンソク</t>
    </rPh>
    <rPh sb="3" eb="5">
      <t>キュウソク</t>
    </rPh>
    <rPh sb="6" eb="7">
      <t>マク</t>
    </rPh>
    <phoneticPr fontId="4"/>
  </si>
  <si>
    <t>ダム・表・伏
浅・湧</t>
    <rPh sb="3" eb="4">
      <t>ヒョウ</t>
    </rPh>
    <rPh sb="5" eb="6">
      <t>フ</t>
    </rPh>
    <rPh sb="7" eb="8">
      <t>アサ</t>
    </rPh>
    <rPh sb="9" eb="10">
      <t>ユウ</t>
    </rPh>
    <phoneticPr fontId="4"/>
  </si>
  <si>
    <t>葛巻町</t>
    <rPh sb="0" eb="3">
      <t>クズマキマチ</t>
    </rPh>
    <phoneticPr fontId="4"/>
  </si>
  <si>
    <t>H29.03</t>
    <phoneticPr fontId="4"/>
  </si>
  <si>
    <t>消毒・緩速
膜</t>
    <rPh sb="0" eb="2">
      <t>ショウドク</t>
    </rPh>
    <rPh sb="3" eb="5">
      <t>カンソク</t>
    </rPh>
    <rPh sb="6" eb="7">
      <t>マク</t>
    </rPh>
    <phoneticPr fontId="4"/>
  </si>
  <si>
    <t>用途別</t>
    <rPh sb="0" eb="2">
      <t>ヨウト</t>
    </rPh>
    <rPh sb="2" eb="3">
      <t>ベツ</t>
    </rPh>
    <phoneticPr fontId="4"/>
  </si>
  <si>
    <t>一戸町
（一戸）</t>
    <rPh sb="5" eb="7">
      <t>イチノヘ</t>
    </rPh>
    <phoneticPr fontId="4"/>
  </si>
  <si>
    <t>一戸町
（奥中山）</t>
    <phoneticPr fontId="4"/>
  </si>
  <si>
    <r>
      <t>　10ｍ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当たり料金</t>
    </r>
    <rPh sb="5" eb="6">
      <t>ア</t>
    </rPh>
    <rPh sb="8" eb="10">
      <t>リョウキン</t>
    </rPh>
    <phoneticPr fontId="4"/>
  </si>
  <si>
    <r>
      <t>　20ｍ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当たり料金</t>
    </r>
    <rPh sb="5" eb="6">
      <t>ア</t>
    </rPh>
    <rPh sb="8" eb="10">
      <t>リョウキン</t>
    </rPh>
    <phoneticPr fontId="4"/>
  </si>
  <si>
    <t>表・浅・受</t>
    <rPh sb="0" eb="1">
      <t>ヒョウ</t>
    </rPh>
    <rPh sb="2" eb="3">
      <t>アサ</t>
    </rPh>
    <rPh sb="4" eb="5">
      <t>ウ</t>
    </rPh>
    <phoneticPr fontId="4"/>
  </si>
  <si>
    <t>　給水原価(旧)</t>
    <rPh sb="1" eb="3">
      <t>キュウスイ</t>
    </rPh>
    <rPh sb="3" eb="5">
      <t>ゲンカ</t>
    </rPh>
    <rPh sb="6" eb="7">
      <t>キュウ</t>
    </rPh>
    <phoneticPr fontId="4"/>
  </si>
  <si>
    <t xml:space="preserve">          (新)</t>
    <rPh sb="11" eb="12">
      <t>シン</t>
    </rPh>
    <phoneticPr fontId="4"/>
  </si>
  <si>
    <t>-</t>
    <phoneticPr fontId="4"/>
  </si>
  <si>
    <t>　計画一日最大給水量</t>
    <rPh sb="1" eb="3">
      <t>ケイカク</t>
    </rPh>
    <rPh sb="3" eb="4">
      <t>イチ</t>
    </rPh>
    <rPh sb="4" eb="5">
      <t>ニチ</t>
    </rPh>
    <rPh sb="5" eb="7">
      <t>サイダイ</t>
    </rPh>
    <rPh sb="7" eb="9">
      <t>キュウスイ</t>
    </rPh>
    <rPh sb="9" eb="10">
      <t>リョウ</t>
    </rPh>
    <phoneticPr fontId="4"/>
  </si>
  <si>
    <t>表・浅・深・湧</t>
    <rPh sb="0" eb="1">
      <t>ヒョウ</t>
    </rPh>
    <rPh sb="2" eb="3">
      <t>アサ</t>
    </rPh>
    <rPh sb="4" eb="5">
      <t>フカ</t>
    </rPh>
    <rPh sb="6" eb="7">
      <t>ユウ</t>
    </rPh>
    <phoneticPr fontId="4"/>
  </si>
  <si>
    <t>西和賀町</t>
    <rPh sb="0" eb="4">
      <t>ニシワガマチ</t>
    </rPh>
    <phoneticPr fontId="4"/>
  </si>
  <si>
    <t>表・浅・湧</t>
    <rPh sb="0" eb="1">
      <t>ヒョウ</t>
    </rPh>
    <rPh sb="2" eb="3">
      <t>セン</t>
    </rPh>
    <phoneticPr fontId="4"/>
  </si>
  <si>
    <t>H30.04</t>
    <phoneticPr fontId="4"/>
  </si>
  <si>
    <t>　供給単価　</t>
    <rPh sb="1" eb="3">
      <t>キョウキュウ</t>
    </rPh>
    <rPh sb="3" eb="5">
      <t>タンカ</t>
    </rPh>
    <phoneticPr fontId="4"/>
  </si>
  <si>
    <t>S09.12</t>
    <phoneticPr fontId="4"/>
  </si>
  <si>
    <t>R11</t>
    <phoneticPr fontId="4"/>
  </si>
  <si>
    <t>口径別</t>
    <rPh sb="0" eb="2">
      <t>コウケイ</t>
    </rPh>
    <phoneticPr fontId="4"/>
  </si>
  <si>
    <t>R07</t>
    <phoneticPr fontId="4"/>
  </si>
  <si>
    <t>R07</t>
    <phoneticPr fontId="4"/>
  </si>
  <si>
    <t>伏流水
浅井戸</t>
    <rPh sb="0" eb="1">
      <t>フ</t>
    </rPh>
    <rPh sb="1" eb="3">
      <t>リュウスイ</t>
    </rPh>
    <rPh sb="4" eb="5">
      <t>アサ</t>
    </rPh>
    <rPh sb="5" eb="7">
      <t>イド</t>
    </rPh>
    <phoneticPr fontId="4"/>
  </si>
  <si>
    <t>表流水
深井戸</t>
    <rPh sb="0" eb="1">
      <t>ヒョウ</t>
    </rPh>
    <rPh sb="1" eb="3">
      <t>リュウスイ</t>
    </rPh>
    <rPh sb="4" eb="5">
      <t>フカ</t>
    </rPh>
    <rPh sb="5" eb="7">
      <t>イド</t>
    </rPh>
    <phoneticPr fontId="4"/>
  </si>
  <si>
    <t>R08</t>
    <phoneticPr fontId="4"/>
  </si>
  <si>
    <t>表・伏・浅
・湧</t>
    <rPh sb="0" eb="1">
      <t>ヒョウ</t>
    </rPh>
    <rPh sb="2" eb="3">
      <t>フク</t>
    </rPh>
    <rPh sb="4" eb="5">
      <t>アサ</t>
    </rPh>
    <rPh sb="7" eb="8">
      <t>ユウ</t>
    </rPh>
    <phoneticPr fontId="4"/>
  </si>
  <si>
    <t>最安</t>
    <rPh sb="0" eb="1">
      <t>サイ</t>
    </rPh>
    <rPh sb="1" eb="2">
      <t>ヤス</t>
    </rPh>
    <phoneticPr fontId="4"/>
  </si>
  <si>
    <t>最高</t>
    <rPh sb="0" eb="2">
      <t>サイコウ</t>
    </rPh>
    <phoneticPr fontId="4"/>
  </si>
  <si>
    <t>盛岡市</t>
    <rPh sb="0" eb="3">
      <t>モリオカシ</t>
    </rPh>
    <phoneticPr fontId="4"/>
  </si>
  <si>
    <t>前年度</t>
    <rPh sb="0" eb="2">
      <t>ゼンネン</t>
    </rPh>
    <rPh sb="2" eb="3">
      <t>ド</t>
    </rPh>
    <phoneticPr fontId="4"/>
  </si>
  <si>
    <t>当年度</t>
    <rPh sb="0" eb="3">
      <t>トウネンド</t>
    </rPh>
    <phoneticPr fontId="4"/>
  </si>
  <si>
    <t>R15</t>
    <phoneticPr fontId="4"/>
  </si>
  <si>
    <t>表・伏
浅・深</t>
    <rPh sb="0" eb="1">
      <t>ヒョウ</t>
    </rPh>
    <rPh sb="2" eb="3">
      <t>フ</t>
    </rPh>
    <rPh sb="4" eb="5">
      <t>アサ</t>
    </rPh>
    <rPh sb="6" eb="7">
      <t>フカ</t>
    </rPh>
    <phoneticPr fontId="4"/>
  </si>
  <si>
    <t>S29.04</t>
    <phoneticPr fontId="4"/>
  </si>
  <si>
    <t>R11</t>
    <phoneticPr fontId="4"/>
  </si>
  <si>
    <t>消毒
緩速・膜</t>
    <rPh sb="0" eb="2">
      <t>ショウドク</t>
    </rPh>
    <rPh sb="3" eb="5">
      <t>カンソク</t>
    </rPh>
    <rPh sb="6" eb="7">
      <t>マク</t>
    </rPh>
    <phoneticPr fontId="4"/>
  </si>
  <si>
    <t>表・浅・湧</t>
    <rPh sb="0" eb="1">
      <t>ヒョウ</t>
    </rPh>
    <rPh sb="2" eb="3">
      <t>アサ</t>
    </rPh>
    <rPh sb="4" eb="5">
      <t>ワ</t>
    </rPh>
    <phoneticPr fontId="4"/>
  </si>
  <si>
    <t>R05</t>
    <phoneticPr fontId="4"/>
  </si>
  <si>
    <t>R09</t>
    <phoneticPr fontId="4"/>
  </si>
  <si>
    <t>R06</t>
    <phoneticPr fontId="4"/>
  </si>
  <si>
    <t>R08</t>
    <phoneticPr fontId="4"/>
  </si>
  <si>
    <t>浅・深・湧</t>
    <rPh sb="0" eb="1">
      <t>アサ</t>
    </rPh>
    <rPh sb="2" eb="3">
      <t>フカ</t>
    </rPh>
    <rPh sb="4" eb="5">
      <t>ワ</t>
    </rPh>
    <phoneticPr fontId="4"/>
  </si>
  <si>
    <t>R05</t>
    <phoneticPr fontId="4"/>
  </si>
  <si>
    <t>R01</t>
    <phoneticPr fontId="4"/>
  </si>
  <si>
    <t>R12</t>
    <phoneticPr fontId="4"/>
  </si>
  <si>
    <t>R02</t>
    <phoneticPr fontId="4"/>
  </si>
  <si>
    <t>R10</t>
    <phoneticPr fontId="4"/>
  </si>
  <si>
    <t>岩泉町</t>
    <rPh sb="0" eb="2">
      <t>イワイズミ</t>
    </rPh>
    <rPh sb="2" eb="3">
      <t>チョウ</t>
    </rPh>
    <phoneticPr fontId="4"/>
  </si>
  <si>
    <t>28事業</t>
    <rPh sb="2" eb="4">
      <t>ジギョウ</t>
    </rPh>
    <phoneticPr fontId="4"/>
  </si>
  <si>
    <t>R02.04</t>
    <phoneticPr fontId="4"/>
  </si>
  <si>
    <t>R10</t>
    <phoneticPr fontId="4"/>
  </si>
  <si>
    <t>表・伏
浅・湧</t>
    <rPh sb="0" eb="1">
      <t>ヒョウ</t>
    </rPh>
    <rPh sb="2" eb="3">
      <t>フ</t>
    </rPh>
    <rPh sb="4" eb="5">
      <t>アサ</t>
    </rPh>
    <rPh sb="6" eb="7">
      <t>ワ</t>
    </rPh>
    <phoneticPr fontId="4"/>
  </si>
  <si>
    <t>消毒・緩速
急速</t>
    <rPh sb="0" eb="2">
      <t>ショウドク</t>
    </rPh>
    <rPh sb="3" eb="5">
      <t>カンソク</t>
    </rPh>
    <rPh sb="6" eb="8">
      <t>キュウソク</t>
    </rPh>
    <phoneticPr fontId="4"/>
  </si>
  <si>
    <t>用途別</t>
    <rPh sb="0" eb="2">
      <t>ヨウト</t>
    </rPh>
    <rPh sb="2" eb="3">
      <t>ベツ</t>
    </rPh>
    <phoneticPr fontId="4"/>
  </si>
  <si>
    <t>浅・深・湧</t>
    <rPh sb="0" eb="1">
      <t>セン</t>
    </rPh>
    <rPh sb="2" eb="3">
      <t>フカ</t>
    </rPh>
    <rPh sb="4" eb="5">
      <t>ユウ</t>
    </rPh>
    <phoneticPr fontId="4"/>
  </si>
  <si>
    <r>
      <t>（円/m</t>
    </r>
    <r>
      <rPr>
        <vertAlign val="superscript"/>
        <sz val="10"/>
        <color theme="1"/>
        <rFont val="ＭＳ 明朝"/>
        <family val="1"/>
        <charset val="128"/>
      </rPr>
      <t>3</t>
    </r>
    <r>
      <rPr>
        <sz val="10"/>
        <color theme="1"/>
        <rFont val="ＭＳ 明朝"/>
        <family val="1"/>
        <charset val="128"/>
      </rPr>
      <t>）</t>
    </r>
    <rPh sb="1" eb="2">
      <t>エン</t>
    </rPh>
    <phoneticPr fontId="4"/>
  </si>
  <si>
    <r>
      <t>（千m</t>
    </r>
    <r>
      <rPr>
        <vertAlign val="superscript"/>
        <sz val="10"/>
        <color theme="1"/>
        <rFont val="ＭＳ 明朝"/>
        <family val="1"/>
        <charset val="128"/>
      </rPr>
      <t>3</t>
    </r>
    <r>
      <rPr>
        <sz val="10"/>
        <color theme="1"/>
        <rFont val="ＭＳ 明朝"/>
        <family val="1"/>
        <charset val="128"/>
      </rPr>
      <t>/人）</t>
    </r>
    <rPh sb="1" eb="2">
      <t>セン</t>
    </rPh>
    <rPh sb="5" eb="6">
      <t>ニン</t>
    </rPh>
    <phoneticPr fontId="4"/>
  </si>
  <si>
    <t xml:space="preserve">管路総延長  </t>
    <rPh sb="0" eb="2">
      <t>カンロ</t>
    </rPh>
    <rPh sb="2" eb="5">
      <t>ソウエンチョウ</t>
    </rPh>
    <phoneticPr fontId="4"/>
  </si>
  <si>
    <t>二戸市</t>
    <phoneticPr fontId="4"/>
  </si>
  <si>
    <t>S41.04</t>
    <phoneticPr fontId="4"/>
  </si>
  <si>
    <t>金ケ崎町</t>
    <phoneticPr fontId="4"/>
  </si>
  <si>
    <t>R3の値↓</t>
    <rPh sb="3" eb="4">
      <t>アタイ</t>
    </rPh>
    <phoneticPr fontId="4"/>
  </si>
  <si>
    <t>12/13入力</t>
    <rPh sb="5" eb="7">
      <t>ニュウリョク</t>
    </rPh>
    <phoneticPr fontId="4"/>
  </si>
  <si>
    <r>
      <t>（円/m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rPh sb="1" eb="2">
      <t>エン</t>
    </rPh>
    <phoneticPr fontId="4"/>
  </si>
  <si>
    <t>小計</t>
    <rPh sb="0" eb="2">
      <t>ショウケイ</t>
    </rPh>
    <phoneticPr fontId="4"/>
  </si>
  <si>
    <r>
      <t>（m</t>
    </r>
    <r>
      <rPr>
        <vertAlign val="superscript"/>
        <sz val="10"/>
        <color theme="1"/>
        <rFont val="ＭＳ 明朝"/>
        <family val="1"/>
        <charset val="128"/>
      </rPr>
      <t>3</t>
    </r>
    <r>
      <rPr>
        <sz val="10"/>
        <color theme="1"/>
        <rFont val="ＭＳ 明朝"/>
        <family val="1"/>
        <charset val="128"/>
      </rPr>
      <t>）</t>
    </r>
    <phoneticPr fontId="4"/>
  </si>
  <si>
    <t>（円）</t>
    <rPh sb="1" eb="2">
      <t>エン</t>
    </rPh>
    <phoneticPr fontId="4"/>
  </si>
  <si>
    <r>
      <t>（千m</t>
    </r>
    <r>
      <rPr>
        <vertAlign val="superscript"/>
        <sz val="10"/>
        <color theme="1"/>
        <rFont val="ＭＳ 明朝"/>
        <family val="1"/>
        <charset val="128"/>
      </rPr>
      <t>3</t>
    </r>
    <r>
      <rPr>
        <sz val="10"/>
        <color theme="1"/>
        <rFont val="ＭＳ 明朝"/>
        <family val="1"/>
        <charset val="128"/>
      </rPr>
      <t>）</t>
    </r>
    <rPh sb="1" eb="2">
      <t>セン</t>
    </rPh>
    <phoneticPr fontId="4"/>
  </si>
  <si>
    <r>
      <t>（千m</t>
    </r>
    <r>
      <rPr>
        <vertAlign val="superscript"/>
        <sz val="10"/>
        <color theme="1"/>
        <rFont val="ＭＳ 明朝"/>
        <family val="1"/>
        <charset val="128"/>
      </rPr>
      <t>3</t>
    </r>
    <r>
      <rPr>
        <sz val="10"/>
        <color theme="1"/>
        <rFont val="ＭＳ 明朝"/>
        <family val="1"/>
        <charset val="128"/>
      </rPr>
      <t>）</t>
    </r>
    <phoneticPr fontId="4"/>
  </si>
  <si>
    <t>（ﾘｯﾄﾙ）</t>
    <phoneticPr fontId="4"/>
  </si>
  <si>
    <t>（戸）</t>
    <rPh sb="1" eb="2">
      <t>コ</t>
    </rPh>
    <phoneticPr fontId="4"/>
  </si>
  <si>
    <r>
      <t>（km</t>
    </r>
    <r>
      <rPr>
        <vertAlign val="superscript"/>
        <sz val="10"/>
        <color theme="1"/>
        <rFont val="ＭＳ 明朝"/>
        <family val="1"/>
        <charset val="128"/>
      </rPr>
      <t>2</t>
    </r>
    <r>
      <rPr>
        <sz val="10"/>
        <color theme="1"/>
        <rFont val="ＭＳ 明朝"/>
        <family val="1"/>
        <charset val="128"/>
      </rPr>
      <t>）</t>
    </r>
    <phoneticPr fontId="4"/>
  </si>
  <si>
    <r>
      <t>（m</t>
    </r>
    <r>
      <rPr>
        <vertAlign val="superscript"/>
        <sz val="10"/>
        <color theme="1"/>
        <rFont val="ＭＳ 明朝"/>
        <family val="1"/>
        <charset val="128"/>
      </rPr>
      <t>3</t>
    </r>
    <r>
      <rPr>
        <sz val="10"/>
        <color theme="1"/>
        <rFont val="ＭＳ 明朝"/>
        <family val="1"/>
        <charset val="128"/>
      </rPr>
      <t>/日）</t>
    </r>
    <rPh sb="4" eb="5">
      <t>ニチ</t>
    </rPh>
    <phoneticPr fontId="4"/>
  </si>
  <si>
    <t>消毒・膜</t>
    <rPh sb="0" eb="2">
      <t>ショウドク</t>
    </rPh>
    <rPh sb="3" eb="4">
      <t>マク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</si>
</sst>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.000;[Red]\-#,##0.000"/>
    <numFmt numFmtId="177" formatCode="#,##0.0;[Red]\-#,##0.0"/>
    <numFmt numFmtId="178" formatCode="0.0"/>
    <numFmt numFmtId="179" formatCode="0.0;[Red]0.0"/>
    <numFmt numFmtId="180" formatCode="gee\.mm\.dd"/>
  </numFmts>
  <fonts count="3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vertAlign val="superscript"/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8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9">
    <xf numFmtId="0" fontId="0" fillId="0" borderId="0"/>
    <xf numFmtId="38" fontId="2" fillId="0" borderId="0" applyFont="0" applyFill="0" applyBorder="0" applyAlignment="0" applyProtection="0"/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2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5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38" fontId="5" fillId="0" borderId="0" xfId="1" applyFont="1" applyAlignment="1">
      <alignment vertical="center"/>
    </xf>
    <xf numFmtId="0" fontId="0" fillId="33" borderId="0" xfId="0" applyFill="1"/>
    <xf numFmtId="0" fontId="5" fillId="33" borderId="0" xfId="0" applyFont="1" applyFill="1" applyAlignment="1">
      <alignment vertical="center"/>
    </xf>
    <xf numFmtId="38" fontId="5" fillId="35" borderId="0" xfId="1" applyFont="1" applyFill="1" applyAlignment="1">
      <alignment vertical="center"/>
    </xf>
    <xf numFmtId="0" fontId="26" fillId="0" borderId="0" xfId="0" applyFont="1" applyAlignment="1">
      <alignment vertical="center"/>
    </xf>
    <xf numFmtId="49" fontId="25" fillId="33" borderId="14" xfId="0" applyNumberFormat="1" applyFont="1" applyFill="1" applyBorder="1" applyAlignment="1">
      <alignment horizontal="center" vertical="center" wrapText="1"/>
    </xf>
    <xf numFmtId="49" fontId="25" fillId="33" borderId="14" xfId="0" applyNumberFormat="1" applyFont="1" applyFill="1" applyBorder="1" applyAlignment="1">
      <alignment horizontal="center" vertical="center"/>
    </xf>
    <xf numFmtId="0" fontId="25" fillId="33" borderId="14" xfId="0" applyFont="1" applyFill="1" applyBorder="1" applyAlignment="1">
      <alignment vertical="center"/>
    </xf>
    <xf numFmtId="49" fontId="25" fillId="0" borderId="14" xfId="0" applyNumberFormat="1" applyFont="1" applyBorder="1" applyAlignment="1">
      <alignment horizontal="center" vertical="center"/>
    </xf>
    <xf numFmtId="49" fontId="25" fillId="0" borderId="14" xfId="0" applyNumberFormat="1" applyFont="1" applyBorder="1" applyAlignment="1">
      <alignment horizontal="center" vertical="center" wrapText="1"/>
    </xf>
    <xf numFmtId="0" fontId="25" fillId="0" borderId="14" xfId="0" applyFont="1" applyBorder="1" applyAlignment="1">
      <alignment vertical="center"/>
    </xf>
    <xf numFmtId="0" fontId="25" fillId="34" borderId="14" xfId="0" applyNumberFormat="1" applyFont="1" applyFill="1" applyBorder="1" applyAlignment="1">
      <alignment horizontal="right" vertical="center"/>
    </xf>
    <xf numFmtId="38" fontId="25" fillId="34" borderId="14" xfId="1" applyFont="1" applyFill="1" applyBorder="1" applyAlignment="1">
      <alignment horizontal="right" vertical="center"/>
    </xf>
    <xf numFmtId="38" fontId="25" fillId="0" borderId="14" xfId="1" applyFont="1" applyBorder="1" applyAlignment="1">
      <alignment vertical="center"/>
    </xf>
    <xf numFmtId="38" fontId="25" fillId="35" borderId="14" xfId="1" applyFont="1" applyFill="1" applyBorder="1" applyAlignment="1">
      <alignment horizontal="center" vertical="center" wrapText="1"/>
    </xf>
    <xf numFmtId="38" fontId="25" fillId="35" borderId="14" xfId="1" applyFont="1" applyFill="1" applyBorder="1" applyAlignment="1">
      <alignment vertical="center"/>
    </xf>
    <xf numFmtId="38" fontId="25" fillId="0" borderId="14" xfId="1" applyFont="1" applyBorder="1" applyAlignment="1">
      <alignment horizontal="center" vertical="center" wrapText="1"/>
    </xf>
    <xf numFmtId="0" fontId="25" fillId="34" borderId="14" xfId="0" applyFont="1" applyFill="1" applyBorder="1" applyAlignment="1">
      <alignment horizontal="right" vertical="center"/>
    </xf>
    <xf numFmtId="0" fontId="25" fillId="34" borderId="13" xfId="0" applyFont="1" applyFill="1" applyBorder="1" applyAlignment="1">
      <alignment horizontal="right" vertical="center"/>
    </xf>
    <xf numFmtId="38" fontId="25" fillId="34" borderId="14" xfId="1" applyFont="1" applyFill="1" applyBorder="1" applyAlignment="1">
      <alignment horizontal="center"/>
    </xf>
    <xf numFmtId="180" fontId="25" fillId="34" borderId="14" xfId="1" applyNumberFormat="1" applyFont="1" applyFill="1" applyBorder="1" applyAlignment="1">
      <alignment horizontal="center"/>
    </xf>
    <xf numFmtId="3" fontId="0" fillId="0" borderId="0" xfId="0" applyNumberFormat="1"/>
    <xf numFmtId="38" fontId="25" fillId="0" borderId="14" xfId="1" applyFont="1" applyFill="1" applyBorder="1" applyAlignment="1">
      <alignment horizontal="right" vertical="center"/>
    </xf>
    <xf numFmtId="38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0" fillId="0" borderId="0" xfId="0" applyFill="1"/>
    <xf numFmtId="0" fontId="5" fillId="0" borderId="0" xfId="0" applyFont="1" applyFill="1" applyAlignment="1">
      <alignment vertical="center"/>
    </xf>
    <xf numFmtId="38" fontId="25" fillId="0" borderId="14" xfId="1" applyFont="1" applyFill="1" applyBorder="1" applyAlignment="1">
      <alignment vertical="center"/>
    </xf>
    <xf numFmtId="0" fontId="25" fillId="0" borderId="11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49" fontId="25" fillId="0" borderId="16" xfId="0" applyNumberFormat="1" applyFont="1" applyBorder="1" applyAlignment="1">
      <alignment horizontal="center" vertical="center"/>
    </xf>
    <xf numFmtId="40" fontId="25" fillId="34" borderId="14" xfId="1" applyNumberFormat="1" applyFont="1" applyFill="1" applyBorder="1" applyAlignment="1">
      <alignment horizontal="right" vertical="center"/>
    </xf>
    <xf numFmtId="40" fontId="25" fillId="0" borderId="14" xfId="1" applyNumberFormat="1" applyFont="1" applyFill="1" applyBorder="1" applyAlignment="1">
      <alignment vertical="center"/>
    </xf>
    <xf numFmtId="49" fontId="28" fillId="33" borderId="14" xfId="0" applyNumberFormat="1" applyFont="1" applyFill="1" applyBorder="1" applyAlignment="1">
      <alignment horizontal="center" vertical="center" wrapText="1"/>
    </xf>
    <xf numFmtId="38" fontId="25" fillId="0" borderId="16" xfId="1" applyFont="1" applyFill="1" applyBorder="1" applyAlignment="1">
      <alignment horizontal="right" vertical="center"/>
    </xf>
    <xf numFmtId="38" fontId="25" fillId="34" borderId="16" xfId="1" applyFont="1" applyFill="1" applyBorder="1" applyAlignment="1">
      <alignment horizontal="right" vertical="center"/>
    </xf>
    <xf numFmtId="0" fontId="5" fillId="0" borderId="15" xfId="0" applyFont="1" applyBorder="1" applyAlignment="1">
      <alignment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38" fontId="25" fillId="34" borderId="16" xfId="1" applyFont="1" applyFill="1" applyBorder="1" applyAlignment="1">
      <alignment horizontal="center"/>
    </xf>
    <xf numFmtId="180" fontId="25" fillId="34" borderId="16" xfId="1" applyNumberFormat="1" applyFont="1" applyFill="1" applyBorder="1" applyAlignment="1">
      <alignment horizontal="center"/>
    </xf>
    <xf numFmtId="40" fontId="25" fillId="34" borderId="16" xfId="1" applyNumberFormat="1" applyFont="1" applyFill="1" applyBorder="1" applyAlignment="1">
      <alignment horizontal="right" vertical="center"/>
    </xf>
    <xf numFmtId="49" fontId="25" fillId="33" borderId="16" xfId="0" applyNumberFormat="1" applyFont="1" applyFill="1" applyBorder="1" applyAlignment="1">
      <alignment horizontal="center" vertical="center" wrapText="1"/>
    </xf>
    <xf numFmtId="0" fontId="25" fillId="34" borderId="16" xfId="0" applyNumberFormat="1" applyFont="1" applyFill="1" applyBorder="1" applyAlignment="1">
      <alignment horizontal="right" vertical="center"/>
    </xf>
    <xf numFmtId="38" fontId="25" fillId="35" borderId="16" xfId="1" applyFont="1" applyFill="1" applyBorder="1" applyAlignment="1">
      <alignment horizontal="center" vertical="center" wrapText="1"/>
    </xf>
    <xf numFmtId="38" fontId="25" fillId="0" borderId="16" xfId="1" applyFont="1" applyBorder="1" applyAlignment="1">
      <alignment horizontal="center" vertical="center" wrapText="1"/>
    </xf>
    <xf numFmtId="0" fontId="25" fillId="34" borderId="16" xfId="0" applyFont="1" applyFill="1" applyBorder="1" applyAlignment="1">
      <alignment horizontal="right" vertical="center"/>
    </xf>
    <xf numFmtId="0" fontId="25" fillId="34" borderId="12" xfId="0" applyFont="1" applyFill="1" applyBorder="1" applyAlignment="1">
      <alignment horizontal="right" vertical="center"/>
    </xf>
    <xf numFmtId="49" fontId="23" fillId="0" borderId="17" xfId="0" applyNumberFormat="1" applyFont="1" applyBorder="1" applyAlignment="1">
      <alignment horizontal="center" vertical="center"/>
    </xf>
    <xf numFmtId="49" fontId="25" fillId="0" borderId="18" xfId="0" applyNumberFormat="1" applyFont="1" applyBorder="1" applyAlignment="1">
      <alignment horizontal="right" vertical="top"/>
    </xf>
    <xf numFmtId="49" fontId="23" fillId="0" borderId="19" xfId="0" applyNumberFormat="1" applyFont="1" applyBorder="1" applyAlignment="1">
      <alignment horizontal="left" vertical="center"/>
    </xf>
    <xf numFmtId="49" fontId="25" fillId="0" borderId="20" xfId="0" applyNumberFormat="1" applyFont="1" applyBorder="1" applyAlignment="1">
      <alignment horizontal="center" vertical="center"/>
    </xf>
    <xf numFmtId="49" fontId="23" fillId="0" borderId="21" xfId="0" applyNumberFormat="1" applyFont="1" applyBorder="1" applyAlignment="1">
      <alignment horizontal="left" vertical="center"/>
    </xf>
    <xf numFmtId="49" fontId="25" fillId="0" borderId="22" xfId="0" applyNumberFormat="1" applyFont="1" applyBorder="1" applyAlignment="1">
      <alignment horizontal="center" vertical="center"/>
    </xf>
    <xf numFmtId="49" fontId="23" fillId="0" borderId="23" xfId="0" applyNumberFormat="1" applyFont="1" applyBorder="1" applyAlignment="1">
      <alignment horizontal="left" vertical="center"/>
    </xf>
    <xf numFmtId="49" fontId="25" fillId="0" borderId="24" xfId="0" applyNumberFormat="1" applyFont="1" applyBorder="1" applyAlignment="1">
      <alignment horizontal="center" vertical="center"/>
    </xf>
    <xf numFmtId="49" fontId="23" fillId="0" borderId="23" xfId="0" applyNumberFormat="1" applyFont="1" applyFill="1" applyBorder="1" applyAlignment="1">
      <alignment horizontal="left" vertical="center"/>
    </xf>
    <xf numFmtId="38" fontId="23" fillId="0" borderId="23" xfId="1" applyFont="1" applyBorder="1" applyAlignment="1">
      <alignment vertical="center"/>
    </xf>
    <xf numFmtId="0" fontId="23" fillId="0" borderId="23" xfId="0" applyFont="1" applyBorder="1" applyAlignment="1">
      <alignment vertical="center"/>
    </xf>
    <xf numFmtId="49" fontId="23" fillId="0" borderId="23" xfId="0" applyNumberFormat="1" applyFont="1" applyBorder="1" applyAlignment="1">
      <alignment vertical="center"/>
    </xf>
    <xf numFmtId="49" fontId="23" fillId="33" borderId="23" xfId="0" applyNumberFormat="1" applyFont="1" applyFill="1" applyBorder="1" applyAlignment="1">
      <alignment vertical="center"/>
    </xf>
    <xf numFmtId="49" fontId="25" fillId="33" borderId="24" xfId="0" applyNumberFormat="1" applyFont="1" applyFill="1" applyBorder="1" applyAlignment="1">
      <alignment horizontal="center" vertical="center"/>
    </xf>
    <xf numFmtId="38" fontId="23" fillId="35" borderId="23" xfId="1" applyFont="1" applyFill="1" applyBorder="1" applyAlignment="1">
      <alignment vertical="center"/>
    </xf>
    <xf numFmtId="49" fontId="23" fillId="34" borderId="23" xfId="0" applyNumberFormat="1" applyFont="1" applyFill="1" applyBorder="1" applyAlignment="1">
      <alignment vertical="center"/>
    </xf>
    <xf numFmtId="49" fontId="23" fillId="34" borderId="25" xfId="0" applyNumberFormat="1" applyFont="1" applyFill="1" applyBorder="1" applyAlignment="1">
      <alignment vertical="center"/>
    </xf>
    <xf numFmtId="178" fontId="0" fillId="0" borderId="0" xfId="0" applyNumberFormat="1" applyFill="1"/>
    <xf numFmtId="0" fontId="29" fillId="0" borderId="0" xfId="0" applyFont="1"/>
    <xf numFmtId="0" fontId="25" fillId="0" borderId="24" xfId="0" applyFont="1" applyFill="1" applyBorder="1" applyAlignment="1">
      <alignment horizontal="center" vertical="center"/>
    </xf>
    <xf numFmtId="38" fontId="25" fillId="0" borderId="24" xfId="1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38" fontId="25" fillId="35" borderId="24" xfId="1" applyFont="1" applyFill="1" applyBorder="1" applyAlignment="1">
      <alignment horizontal="center" vertical="center"/>
    </xf>
    <xf numFmtId="49" fontId="25" fillId="0" borderId="26" xfId="0" applyNumberFormat="1" applyFont="1" applyBorder="1" applyAlignment="1">
      <alignment horizontal="center" vertical="center"/>
    </xf>
    <xf numFmtId="38" fontId="23" fillId="0" borderId="23" xfId="1" applyFont="1" applyFill="1" applyBorder="1" applyAlignment="1">
      <alignment vertical="center"/>
    </xf>
    <xf numFmtId="38" fontId="25" fillId="0" borderId="24" xfId="1" applyFont="1" applyFill="1" applyBorder="1" applyAlignment="1">
      <alignment horizontal="center" vertical="center"/>
    </xf>
    <xf numFmtId="49" fontId="23" fillId="0" borderId="23" xfId="0" applyNumberFormat="1" applyFont="1" applyFill="1" applyBorder="1" applyAlignment="1">
      <alignment vertical="center"/>
    </xf>
    <xf numFmtId="49" fontId="25" fillId="0" borderId="24" xfId="0" applyNumberFormat="1" applyFont="1" applyFill="1" applyBorder="1" applyAlignment="1">
      <alignment horizontal="center" vertical="center"/>
    </xf>
    <xf numFmtId="177" fontId="25" fillId="0" borderId="16" xfId="1" applyNumberFormat="1" applyFont="1" applyFill="1" applyBorder="1" applyAlignment="1">
      <alignment horizontal="right" vertical="center"/>
    </xf>
    <xf numFmtId="177" fontId="25" fillId="0" borderId="14" xfId="1" applyNumberFormat="1" applyFont="1" applyFill="1" applyBorder="1" applyAlignment="1">
      <alignment horizontal="right" vertical="center"/>
    </xf>
    <xf numFmtId="177" fontId="25" fillId="0" borderId="14" xfId="1" applyNumberFormat="1" applyFont="1" applyFill="1" applyBorder="1" applyAlignment="1">
      <alignment vertical="center"/>
    </xf>
    <xf numFmtId="38" fontId="25" fillId="0" borderId="16" xfId="1" applyFont="1" applyFill="1" applyBorder="1" applyAlignment="1">
      <alignment vertical="center"/>
    </xf>
    <xf numFmtId="38" fontId="25" fillId="0" borderId="14" xfId="1" applyFont="1" applyFill="1" applyBorder="1" applyAlignment="1">
      <alignment vertical="center" shrinkToFit="1"/>
    </xf>
    <xf numFmtId="178" fontId="25" fillId="0" borderId="16" xfId="0" applyNumberFormat="1" applyFont="1" applyFill="1" applyBorder="1" applyAlignment="1">
      <alignment horizontal="right" vertical="center"/>
    </xf>
    <xf numFmtId="178" fontId="25" fillId="0" borderId="14" xfId="0" applyNumberFormat="1" applyFont="1" applyFill="1" applyBorder="1" applyAlignment="1">
      <alignment horizontal="right" vertical="center"/>
    </xf>
    <xf numFmtId="0" fontId="30" fillId="0" borderId="0" xfId="0" applyFont="1" applyFill="1"/>
    <xf numFmtId="49" fontId="23" fillId="0" borderId="24" xfId="0" applyNumberFormat="1" applyFont="1" applyFill="1" applyBorder="1" applyAlignment="1">
      <alignment horizontal="center" vertical="center"/>
    </xf>
    <xf numFmtId="178" fontId="0" fillId="0" borderId="0" xfId="0" applyNumberFormat="1" applyFont="1" applyFill="1"/>
    <xf numFmtId="0" fontId="0" fillId="0" borderId="0" xfId="0" applyFont="1" applyFill="1"/>
    <xf numFmtId="179" fontId="25" fillId="0" borderId="14" xfId="0" applyNumberFormat="1" applyFont="1" applyFill="1" applyBorder="1" applyAlignment="1">
      <alignment horizontal="right" vertical="center"/>
    </xf>
    <xf numFmtId="38" fontId="2" fillId="0" borderId="0" xfId="1" applyFont="1" applyFill="1" applyAlignment="1">
      <alignment vertical="center"/>
    </xf>
    <xf numFmtId="0" fontId="25" fillId="0" borderId="16" xfId="1" applyNumberFormat="1" applyFont="1" applyFill="1" applyBorder="1" applyAlignment="1">
      <alignment horizontal="right" vertical="center"/>
    </xf>
    <xf numFmtId="178" fontId="2" fillId="0" borderId="0" xfId="0" applyNumberFormat="1" applyFont="1" applyFill="1"/>
    <xf numFmtId="0" fontId="25" fillId="0" borderId="14" xfId="1" applyNumberFormat="1" applyFont="1" applyFill="1" applyBorder="1" applyAlignment="1">
      <alignment horizontal="right" vertical="center"/>
    </xf>
    <xf numFmtId="49" fontId="3" fillId="0" borderId="0" xfId="0" applyNumberFormat="1" applyFont="1" applyFill="1" applyAlignment="1">
      <alignment vertical="top"/>
    </xf>
    <xf numFmtId="49" fontId="5" fillId="0" borderId="0" xfId="0" applyNumberFormat="1" applyFont="1" applyFill="1" applyAlignment="1">
      <alignment horizontal="center" vertical="center"/>
    </xf>
    <xf numFmtId="0" fontId="5" fillId="0" borderId="15" xfId="0" applyFont="1" applyFill="1" applyBorder="1" applyAlignment="1">
      <alignment vertical="center"/>
    </xf>
    <xf numFmtId="0" fontId="25" fillId="0" borderId="10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 shrinkToFit="1"/>
    </xf>
    <xf numFmtId="178" fontId="25" fillId="0" borderId="14" xfId="0" applyNumberFormat="1" applyFont="1" applyFill="1" applyBorder="1" applyAlignment="1">
      <alignment vertical="center"/>
    </xf>
    <xf numFmtId="1" fontId="25" fillId="0" borderId="14" xfId="0" applyNumberFormat="1" applyFont="1" applyFill="1" applyBorder="1" applyAlignment="1">
      <alignment vertical="center"/>
    </xf>
    <xf numFmtId="1" fontId="25" fillId="0" borderId="13" xfId="0" applyNumberFormat="1" applyFont="1" applyFill="1" applyBorder="1" applyAlignment="1">
      <alignment vertical="center"/>
    </xf>
  </cellXfs>
  <cellStyles count="49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桁区切り 3" xfId="35"/>
    <cellStyle name="桁区切り 4" xfId="48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3" xfId="45"/>
    <cellStyle name="標準 4" xfId="47"/>
    <cellStyle name="良い 2" xfId="46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2</xdr:col>
      <xdr:colOff>0</xdr:colOff>
      <xdr:row>2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381000"/>
          <a:ext cx="2436495" cy="476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AI27051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4.4" x14ac:dyDescent="0.2"/>
  <cols>
    <col min="1" max="1" width="24.6640625" style="1" customWidth="1"/>
    <col min="2" max="2" width="9.33203125" style="2" customWidth="1"/>
    <col min="3" max="3" width="11.109375" style="40" customWidth="1"/>
    <col min="4" max="31" width="11.109375" style="1" customWidth="1"/>
    <col min="32" max="34" width="8.88671875" customWidth="1"/>
    <col min="35" max="16384" width="9" style="1"/>
  </cols>
  <sheetData>
    <row r="1" spans="1:35" s="29" customFormat="1" ht="24" customHeight="1" thickBot="1" x14ac:dyDescent="0.25">
      <c r="A1" s="96" t="s">
        <v>0</v>
      </c>
      <c r="B1" s="97"/>
      <c r="C1" s="98"/>
      <c r="AF1" s="28"/>
      <c r="AG1" s="28"/>
      <c r="AH1" s="28"/>
    </row>
    <row r="2" spans="1:35" s="2" customFormat="1" ht="24" x14ac:dyDescent="0.2">
      <c r="A2" s="52"/>
      <c r="B2" s="53" t="s">
        <v>1</v>
      </c>
      <c r="C2" s="99" t="s">
        <v>2</v>
      </c>
      <c r="D2" s="31" t="s">
        <v>4</v>
      </c>
      <c r="E2" s="31" t="s">
        <v>5</v>
      </c>
      <c r="F2" s="31" t="s">
        <v>6</v>
      </c>
      <c r="G2" s="100" t="s">
        <v>7</v>
      </c>
      <c r="H2" s="100" t="s">
        <v>8</v>
      </c>
      <c r="I2" s="31" t="s">
        <v>9</v>
      </c>
      <c r="J2" s="31" t="s">
        <v>10</v>
      </c>
      <c r="K2" s="31" t="s">
        <v>11</v>
      </c>
      <c r="L2" s="31" t="s">
        <v>12</v>
      </c>
      <c r="M2" s="100" t="s">
        <v>145</v>
      </c>
      <c r="N2" s="31" t="s">
        <v>13</v>
      </c>
      <c r="O2" s="31" t="s">
        <v>200</v>
      </c>
      <c r="P2" s="31" t="s">
        <v>14</v>
      </c>
      <c r="Q2" s="31" t="s">
        <v>202</v>
      </c>
      <c r="R2" s="31" t="s">
        <v>15</v>
      </c>
      <c r="S2" s="31" t="s">
        <v>16</v>
      </c>
      <c r="T2" s="31" t="s">
        <v>17</v>
      </c>
      <c r="U2" s="31" t="s">
        <v>18</v>
      </c>
      <c r="V2" s="31" t="s">
        <v>19</v>
      </c>
      <c r="W2" s="31" t="s">
        <v>20</v>
      </c>
      <c r="X2" s="31" t="s">
        <v>21</v>
      </c>
      <c r="Y2" s="100" t="s">
        <v>146</v>
      </c>
      <c r="Z2" s="101" t="s">
        <v>22</v>
      </c>
      <c r="AA2" s="31" t="s">
        <v>3</v>
      </c>
      <c r="AB2" s="101" t="s">
        <v>141</v>
      </c>
      <c r="AC2" s="101" t="s">
        <v>155</v>
      </c>
      <c r="AD2" s="101" t="s">
        <v>189</v>
      </c>
      <c r="AE2" s="31" t="s">
        <v>23</v>
      </c>
    </row>
    <row r="3" spans="1:35" s="2" customFormat="1" x14ac:dyDescent="0.2">
      <c r="A3" s="54" t="s">
        <v>24</v>
      </c>
      <c r="B3" s="55"/>
      <c r="C3" s="41">
        <v>1</v>
      </c>
      <c r="D3" s="32">
        <v>4</v>
      </c>
      <c r="E3" s="32">
        <v>5</v>
      </c>
      <c r="F3" s="32">
        <v>6</v>
      </c>
      <c r="G3" s="32">
        <v>7</v>
      </c>
      <c r="H3" s="32">
        <v>9</v>
      </c>
      <c r="I3" s="32">
        <v>10</v>
      </c>
      <c r="J3" s="32">
        <v>12</v>
      </c>
      <c r="K3" s="32">
        <v>13</v>
      </c>
      <c r="L3" s="32">
        <v>15</v>
      </c>
      <c r="M3" s="32">
        <v>16</v>
      </c>
      <c r="N3" s="32">
        <v>18</v>
      </c>
      <c r="O3" s="32">
        <v>19</v>
      </c>
      <c r="P3" s="32">
        <v>21</v>
      </c>
      <c r="Q3" s="32">
        <v>22</v>
      </c>
      <c r="R3" s="32">
        <v>23</v>
      </c>
      <c r="S3" s="32">
        <v>27</v>
      </c>
      <c r="T3" s="32">
        <v>28</v>
      </c>
      <c r="U3" s="32">
        <v>30</v>
      </c>
      <c r="V3" s="32">
        <v>35</v>
      </c>
      <c r="W3" s="32">
        <v>39</v>
      </c>
      <c r="X3" s="32">
        <v>42</v>
      </c>
      <c r="Y3" s="32">
        <v>43</v>
      </c>
      <c r="Z3" s="32">
        <v>45</v>
      </c>
      <c r="AA3" s="32">
        <v>46</v>
      </c>
      <c r="AB3" s="32">
        <v>47</v>
      </c>
      <c r="AC3" s="32">
        <v>48</v>
      </c>
      <c r="AD3" s="32">
        <v>49</v>
      </c>
      <c r="AE3" s="32" t="s">
        <v>190</v>
      </c>
    </row>
    <row r="4" spans="1:35" s="2" customFormat="1" x14ac:dyDescent="0.2">
      <c r="A4" s="56" t="s">
        <v>25</v>
      </c>
      <c r="B4" s="57"/>
      <c r="C4" s="42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</row>
    <row r="5" spans="1:35" s="2" customFormat="1" ht="15.75" customHeight="1" x14ac:dyDescent="0.15">
      <c r="A5" s="58" t="s">
        <v>26</v>
      </c>
      <c r="B5" s="59"/>
      <c r="C5" s="43" t="s">
        <v>159</v>
      </c>
      <c r="D5" s="22" t="s">
        <v>102</v>
      </c>
      <c r="E5" s="22" t="s">
        <v>103</v>
      </c>
      <c r="F5" s="22" t="s">
        <v>175</v>
      </c>
      <c r="G5" s="22" t="s">
        <v>105</v>
      </c>
      <c r="H5" s="22" t="s">
        <v>106</v>
      </c>
      <c r="I5" s="22" t="s">
        <v>107</v>
      </c>
      <c r="J5" s="22" t="s">
        <v>104</v>
      </c>
      <c r="K5" s="22" t="s">
        <v>108</v>
      </c>
      <c r="L5" s="22" t="s">
        <v>109</v>
      </c>
      <c r="M5" s="22" t="s">
        <v>110</v>
      </c>
      <c r="N5" s="22" t="s">
        <v>111</v>
      </c>
      <c r="O5" s="22" t="s">
        <v>112</v>
      </c>
      <c r="P5" s="22" t="s">
        <v>201</v>
      </c>
      <c r="Q5" s="22" t="s">
        <v>113</v>
      </c>
      <c r="R5" s="22" t="s">
        <v>114</v>
      </c>
      <c r="S5" s="22" t="s">
        <v>115</v>
      </c>
      <c r="T5" s="22" t="s">
        <v>116</v>
      </c>
      <c r="U5" s="22" t="s">
        <v>117</v>
      </c>
      <c r="V5" s="22" t="s">
        <v>118</v>
      </c>
      <c r="W5" s="22" t="s">
        <v>119</v>
      </c>
      <c r="X5" s="22" t="s">
        <v>120</v>
      </c>
      <c r="Y5" s="22" t="s">
        <v>121</v>
      </c>
      <c r="Z5" s="22" t="s">
        <v>122</v>
      </c>
      <c r="AA5" s="22" t="s">
        <v>130</v>
      </c>
      <c r="AB5" s="22" t="s">
        <v>142</v>
      </c>
      <c r="AC5" s="22" t="s">
        <v>157</v>
      </c>
      <c r="AD5" s="22" t="s">
        <v>191</v>
      </c>
      <c r="AE5" s="33"/>
    </row>
    <row r="6" spans="1:35" s="2" customFormat="1" ht="15.75" customHeight="1" x14ac:dyDescent="0.15">
      <c r="A6" s="58" t="s">
        <v>27</v>
      </c>
      <c r="B6" s="59"/>
      <c r="C6" s="43" t="s">
        <v>160</v>
      </c>
      <c r="D6" s="22" t="s">
        <v>181</v>
      </c>
      <c r="E6" s="22" t="s">
        <v>173</v>
      </c>
      <c r="F6" s="22" t="s">
        <v>124</v>
      </c>
      <c r="G6" s="22" t="s">
        <v>180</v>
      </c>
      <c r="H6" s="22" t="s">
        <v>179</v>
      </c>
      <c r="I6" s="22" t="s">
        <v>176</v>
      </c>
      <c r="J6" s="22" t="s">
        <v>160</v>
      </c>
      <c r="K6" s="22" t="s">
        <v>162</v>
      </c>
      <c r="L6" s="22" t="s">
        <v>162</v>
      </c>
      <c r="M6" s="22" t="s">
        <v>125</v>
      </c>
      <c r="N6" s="22" t="s">
        <v>163</v>
      </c>
      <c r="O6" s="22" t="s">
        <v>126</v>
      </c>
      <c r="P6" s="22" t="s">
        <v>182</v>
      </c>
      <c r="Q6" s="22" t="s">
        <v>184</v>
      </c>
      <c r="R6" s="22" t="s">
        <v>184</v>
      </c>
      <c r="S6" s="22" t="s">
        <v>127</v>
      </c>
      <c r="T6" s="22" t="s">
        <v>123</v>
      </c>
      <c r="U6" s="22" t="s">
        <v>185</v>
      </c>
      <c r="V6" s="22" t="s">
        <v>166</v>
      </c>
      <c r="W6" s="22" t="s">
        <v>166</v>
      </c>
      <c r="X6" s="22" t="s">
        <v>186</v>
      </c>
      <c r="Y6" s="22" t="s">
        <v>187</v>
      </c>
      <c r="Z6" s="22" t="s">
        <v>188</v>
      </c>
      <c r="AA6" s="22" t="s">
        <v>166</v>
      </c>
      <c r="AB6" s="22" t="s">
        <v>162</v>
      </c>
      <c r="AC6" s="22" t="s">
        <v>180</v>
      </c>
      <c r="AD6" s="22" t="s">
        <v>192</v>
      </c>
      <c r="AE6" s="33"/>
    </row>
    <row r="7" spans="1:35" s="2" customFormat="1" ht="15.75" customHeight="1" x14ac:dyDescent="0.15">
      <c r="A7" s="58" t="s">
        <v>28</v>
      </c>
      <c r="B7" s="59"/>
      <c r="C7" s="44">
        <v>43914</v>
      </c>
      <c r="D7" s="23">
        <v>42095</v>
      </c>
      <c r="E7" s="23">
        <v>43913</v>
      </c>
      <c r="F7" s="23">
        <v>41722</v>
      </c>
      <c r="G7" s="23">
        <v>43279</v>
      </c>
      <c r="H7" s="23">
        <v>42529</v>
      </c>
      <c r="I7" s="23">
        <v>43917</v>
      </c>
      <c r="J7" s="23">
        <v>39191</v>
      </c>
      <c r="K7" s="23">
        <v>42457</v>
      </c>
      <c r="L7" s="23">
        <v>42817</v>
      </c>
      <c r="M7" s="23">
        <v>37705</v>
      </c>
      <c r="N7" s="23">
        <v>43913</v>
      </c>
      <c r="O7" s="23">
        <v>39644</v>
      </c>
      <c r="P7" s="23">
        <v>42822</v>
      </c>
      <c r="Q7" s="23">
        <v>39891</v>
      </c>
      <c r="R7" s="23">
        <v>42340</v>
      </c>
      <c r="S7" s="23">
        <v>36977</v>
      </c>
      <c r="T7" s="23">
        <v>39003</v>
      </c>
      <c r="U7" s="23">
        <v>43185</v>
      </c>
      <c r="V7" s="23">
        <v>42825</v>
      </c>
      <c r="W7" s="23">
        <v>42821</v>
      </c>
      <c r="X7" s="23">
        <v>42825</v>
      </c>
      <c r="Y7" s="23">
        <v>40759</v>
      </c>
      <c r="Z7" s="23">
        <v>44266</v>
      </c>
      <c r="AA7" s="23">
        <v>42794</v>
      </c>
      <c r="AB7" s="23">
        <v>42817</v>
      </c>
      <c r="AC7" s="23">
        <v>43182</v>
      </c>
      <c r="AD7" s="23">
        <v>44258</v>
      </c>
      <c r="AE7" s="33"/>
    </row>
    <row r="8" spans="1:35" s="26" customFormat="1" ht="15.75" customHeight="1" x14ac:dyDescent="0.2">
      <c r="A8" s="60" t="s">
        <v>129</v>
      </c>
      <c r="B8" s="71" t="s">
        <v>29</v>
      </c>
      <c r="C8" s="38">
        <v>281082</v>
      </c>
      <c r="D8" s="25">
        <v>14550</v>
      </c>
      <c r="E8" s="25">
        <v>48342</v>
      </c>
      <c r="F8" s="25">
        <v>28307</v>
      </c>
      <c r="G8" s="25">
        <v>30858</v>
      </c>
      <c r="H8" s="25">
        <v>112478</v>
      </c>
      <c r="I8" s="15">
        <v>32216</v>
      </c>
      <c r="J8" s="25">
        <v>17481</v>
      </c>
      <c r="K8" s="25">
        <v>10869</v>
      </c>
      <c r="L8" s="15">
        <v>15738</v>
      </c>
      <c r="M8" s="25">
        <v>6687</v>
      </c>
      <c r="N8" s="15">
        <v>24602</v>
      </c>
      <c r="O8" s="25">
        <v>21290</v>
      </c>
      <c r="P8" s="15">
        <v>27000</v>
      </c>
      <c r="Q8" s="25">
        <v>14999</v>
      </c>
      <c r="R8" s="25">
        <v>9240</v>
      </c>
      <c r="S8" s="15">
        <v>4921</v>
      </c>
      <c r="T8" s="15">
        <v>5191</v>
      </c>
      <c r="U8" s="15">
        <v>52218</v>
      </c>
      <c r="V8" s="25">
        <v>24080</v>
      </c>
      <c r="W8" s="25">
        <v>14568</v>
      </c>
      <c r="X8" s="25">
        <v>8228</v>
      </c>
      <c r="Y8" s="15">
        <v>4589</v>
      </c>
      <c r="Z8" s="15">
        <v>216789</v>
      </c>
      <c r="AA8" s="15">
        <v>105700</v>
      </c>
      <c r="AB8" s="25">
        <v>5362</v>
      </c>
      <c r="AC8" s="25">
        <v>5163</v>
      </c>
      <c r="AD8" s="25">
        <v>7214</v>
      </c>
      <c r="AE8" s="16">
        <f>SUM(C8:AD8)</f>
        <v>1149762</v>
      </c>
    </row>
    <row r="9" spans="1:35" s="3" customFormat="1" ht="15.75" customHeight="1" x14ac:dyDescent="0.2">
      <c r="A9" s="61" t="s">
        <v>30</v>
      </c>
      <c r="B9" s="72" t="s">
        <v>212</v>
      </c>
      <c r="C9" s="38">
        <v>136234</v>
      </c>
      <c r="D9" s="15">
        <v>6470</v>
      </c>
      <c r="E9" s="15">
        <v>23049</v>
      </c>
      <c r="F9" s="15">
        <v>12479</v>
      </c>
      <c r="G9" s="15">
        <v>15752</v>
      </c>
      <c r="H9" s="25">
        <v>46127</v>
      </c>
      <c r="I9" s="15">
        <v>15069</v>
      </c>
      <c r="J9" s="15">
        <v>7289</v>
      </c>
      <c r="K9" s="15">
        <v>5173</v>
      </c>
      <c r="L9" s="15">
        <v>6212</v>
      </c>
      <c r="M9" s="15">
        <v>3170</v>
      </c>
      <c r="N9" s="15">
        <v>9497</v>
      </c>
      <c r="O9" s="15">
        <v>9850</v>
      </c>
      <c r="P9" s="15">
        <v>10976</v>
      </c>
      <c r="Q9" s="15">
        <v>6070</v>
      </c>
      <c r="R9" s="15">
        <v>4203</v>
      </c>
      <c r="S9" s="15">
        <v>1867</v>
      </c>
      <c r="T9" s="15">
        <v>2072</v>
      </c>
      <c r="U9" s="15">
        <v>22498</v>
      </c>
      <c r="V9" s="15">
        <v>10515</v>
      </c>
      <c r="W9" s="15">
        <v>6769</v>
      </c>
      <c r="X9" s="15">
        <v>3607</v>
      </c>
      <c r="Y9" s="15">
        <v>2086</v>
      </c>
      <c r="Z9" s="15">
        <v>91150</v>
      </c>
      <c r="AA9" s="15">
        <v>43333</v>
      </c>
      <c r="AB9" s="15">
        <v>2626</v>
      </c>
      <c r="AC9" s="15">
        <v>2251</v>
      </c>
      <c r="AD9" s="15">
        <v>3571</v>
      </c>
      <c r="AE9" s="30">
        <f>SUM(C9:AD9)</f>
        <v>509965</v>
      </c>
    </row>
    <row r="10" spans="1:35" s="3" customFormat="1" ht="15.75" customHeight="1" x14ac:dyDescent="0.2">
      <c r="A10" s="62" t="s">
        <v>31</v>
      </c>
      <c r="B10" s="73" t="s">
        <v>29</v>
      </c>
      <c r="C10" s="38">
        <v>283000</v>
      </c>
      <c r="D10" s="15">
        <v>15270</v>
      </c>
      <c r="E10" s="15">
        <v>50340</v>
      </c>
      <c r="F10" s="15">
        <v>36000</v>
      </c>
      <c r="G10" s="15">
        <v>33220</v>
      </c>
      <c r="H10" s="25">
        <v>111200</v>
      </c>
      <c r="I10" s="15">
        <v>32300</v>
      </c>
      <c r="J10" s="15">
        <v>17008</v>
      </c>
      <c r="K10" s="15">
        <v>10657</v>
      </c>
      <c r="L10" s="15">
        <v>14666</v>
      </c>
      <c r="M10" s="15">
        <v>10000</v>
      </c>
      <c r="N10" s="15">
        <v>24412</v>
      </c>
      <c r="O10" s="15">
        <v>24790</v>
      </c>
      <c r="P10" s="15">
        <v>30000</v>
      </c>
      <c r="Q10" s="15">
        <v>16450</v>
      </c>
      <c r="R10" s="15">
        <v>9454</v>
      </c>
      <c r="S10" s="15">
        <v>6200</v>
      </c>
      <c r="T10" s="15">
        <v>6370</v>
      </c>
      <c r="U10" s="15">
        <v>50750</v>
      </c>
      <c r="V10" s="15">
        <v>22105</v>
      </c>
      <c r="W10" s="15">
        <v>14200</v>
      </c>
      <c r="X10" s="15">
        <v>7050</v>
      </c>
      <c r="Y10" s="15">
        <v>5380</v>
      </c>
      <c r="Z10" s="15">
        <v>211000</v>
      </c>
      <c r="AA10" s="15">
        <v>105700</v>
      </c>
      <c r="AB10" s="15">
        <v>6240</v>
      </c>
      <c r="AC10" s="15">
        <v>5500</v>
      </c>
      <c r="AD10" s="15">
        <v>6450</v>
      </c>
      <c r="AE10" s="30">
        <f>SUM(C10:AD10)</f>
        <v>1165712</v>
      </c>
    </row>
    <row r="11" spans="1:35" s="26" customFormat="1" ht="15.75" customHeight="1" x14ac:dyDescent="0.2">
      <c r="A11" s="76" t="s">
        <v>32</v>
      </c>
      <c r="B11" s="77" t="s">
        <v>29</v>
      </c>
      <c r="C11" s="38">
        <v>279054</v>
      </c>
      <c r="D11" s="25">
        <v>13966</v>
      </c>
      <c r="E11" s="25">
        <v>48273</v>
      </c>
      <c r="F11" s="25">
        <v>26636</v>
      </c>
      <c r="G11" s="25">
        <v>30773</v>
      </c>
      <c r="H11" s="25">
        <v>104943</v>
      </c>
      <c r="I11" s="15">
        <v>31485</v>
      </c>
      <c r="J11" s="25">
        <v>17043</v>
      </c>
      <c r="K11" s="25">
        <v>8574</v>
      </c>
      <c r="L11" s="15">
        <v>13614</v>
      </c>
      <c r="M11" s="25">
        <v>5989</v>
      </c>
      <c r="N11" s="15">
        <v>23022</v>
      </c>
      <c r="O11" s="25">
        <v>20907</v>
      </c>
      <c r="P11" s="15">
        <v>26087</v>
      </c>
      <c r="Q11" s="25">
        <v>14933</v>
      </c>
      <c r="R11" s="25">
        <v>9189</v>
      </c>
      <c r="S11" s="15">
        <v>4863</v>
      </c>
      <c r="T11" s="15">
        <v>4924</v>
      </c>
      <c r="U11" s="15">
        <v>49964</v>
      </c>
      <c r="V11" s="25">
        <v>19954</v>
      </c>
      <c r="W11" s="25">
        <v>12405</v>
      </c>
      <c r="X11" s="25">
        <v>6704</v>
      </c>
      <c r="Y11" s="15">
        <v>3552</v>
      </c>
      <c r="Z11" s="15">
        <v>209952</v>
      </c>
      <c r="AA11" s="15">
        <v>97094</v>
      </c>
      <c r="AB11" s="25">
        <v>5362</v>
      </c>
      <c r="AC11" s="25">
        <v>5088</v>
      </c>
      <c r="AD11" s="25">
        <v>6416</v>
      </c>
      <c r="AE11" s="30">
        <f>SUM(C11:AD11)</f>
        <v>1100766</v>
      </c>
      <c r="AI11" s="27"/>
    </row>
    <row r="12" spans="1:35" s="3" customFormat="1" ht="15.75" customHeight="1" x14ac:dyDescent="0.2">
      <c r="A12" s="61" t="s">
        <v>33</v>
      </c>
      <c r="B12" s="72" t="s">
        <v>212</v>
      </c>
      <c r="C12" s="38">
        <v>135361</v>
      </c>
      <c r="D12" s="15">
        <v>6241</v>
      </c>
      <c r="E12" s="15">
        <v>22813</v>
      </c>
      <c r="F12" s="15">
        <v>11807</v>
      </c>
      <c r="G12" s="15">
        <v>14517</v>
      </c>
      <c r="H12" s="25">
        <v>43351</v>
      </c>
      <c r="I12" s="15">
        <v>14698</v>
      </c>
      <c r="J12" s="15">
        <v>7042</v>
      </c>
      <c r="K12" s="15">
        <v>4060</v>
      </c>
      <c r="L12" s="15">
        <v>5376</v>
      </c>
      <c r="M12" s="15">
        <v>2841</v>
      </c>
      <c r="N12" s="15">
        <v>9497</v>
      </c>
      <c r="O12" s="15">
        <v>9170</v>
      </c>
      <c r="P12" s="15">
        <v>10604</v>
      </c>
      <c r="Q12" s="15">
        <v>5848</v>
      </c>
      <c r="R12" s="15">
        <v>3725</v>
      </c>
      <c r="S12" s="15">
        <v>1845</v>
      </c>
      <c r="T12" s="15">
        <v>2015</v>
      </c>
      <c r="U12" s="15">
        <v>21527</v>
      </c>
      <c r="V12" s="15">
        <v>8679</v>
      </c>
      <c r="W12" s="15">
        <v>5437</v>
      </c>
      <c r="X12" s="15">
        <v>2462</v>
      </c>
      <c r="Y12" s="15">
        <v>1611</v>
      </c>
      <c r="Z12" s="15">
        <v>88654</v>
      </c>
      <c r="AA12" s="15">
        <v>40621</v>
      </c>
      <c r="AB12" s="15">
        <v>2626</v>
      </c>
      <c r="AC12" s="15">
        <v>2215</v>
      </c>
      <c r="AD12" s="15">
        <v>3506</v>
      </c>
      <c r="AE12" s="30">
        <f>SUM(C12:AD12)</f>
        <v>488149</v>
      </c>
    </row>
    <row r="13" spans="1:35" s="29" customFormat="1" ht="15.75" customHeight="1" x14ac:dyDescent="0.2">
      <c r="A13" s="78" t="s">
        <v>34</v>
      </c>
      <c r="B13" s="79" t="s">
        <v>72</v>
      </c>
      <c r="C13" s="80">
        <f t="shared" ref="C13:N13" si="0">C11/C8*100</f>
        <v>99.278502358742287</v>
      </c>
      <c r="D13" s="81">
        <f t="shared" si="0"/>
        <v>95.986254295532646</v>
      </c>
      <c r="E13" s="81">
        <f t="shared" si="0"/>
        <v>99.857266972818664</v>
      </c>
      <c r="F13" s="81">
        <f t="shared" si="0"/>
        <v>94.096866499452432</v>
      </c>
      <c r="G13" s="81">
        <f t="shared" si="0"/>
        <v>99.724544688573474</v>
      </c>
      <c r="H13" s="81">
        <f t="shared" si="0"/>
        <v>93.300912178381552</v>
      </c>
      <c r="I13" s="81">
        <f t="shared" si="0"/>
        <v>97.730941147256019</v>
      </c>
      <c r="J13" s="81">
        <f t="shared" si="0"/>
        <v>97.494422515874376</v>
      </c>
      <c r="K13" s="81">
        <f t="shared" si="0"/>
        <v>78.884902014904782</v>
      </c>
      <c r="L13" s="81">
        <f t="shared" si="0"/>
        <v>86.50400304994281</v>
      </c>
      <c r="M13" s="81">
        <f t="shared" si="0"/>
        <v>89.561836398983104</v>
      </c>
      <c r="N13" s="81">
        <f t="shared" si="0"/>
        <v>93.577757905861318</v>
      </c>
      <c r="O13" s="81">
        <f t="shared" ref="O13:AE13" si="1">O11/O8*100</f>
        <v>98.201033348990137</v>
      </c>
      <c r="P13" s="81">
        <f t="shared" si="1"/>
        <v>96.618518518518513</v>
      </c>
      <c r="Q13" s="81">
        <f t="shared" si="1"/>
        <v>99.559970664710988</v>
      </c>
      <c r="R13" s="81">
        <f t="shared" si="1"/>
        <v>99.448051948051955</v>
      </c>
      <c r="S13" s="81">
        <f t="shared" si="1"/>
        <v>98.821377768746189</v>
      </c>
      <c r="T13" s="81">
        <f t="shared" si="1"/>
        <v>94.856482373338466</v>
      </c>
      <c r="U13" s="81">
        <f t="shared" si="1"/>
        <v>95.683480792064032</v>
      </c>
      <c r="V13" s="81">
        <f t="shared" si="1"/>
        <v>82.865448504983391</v>
      </c>
      <c r="W13" s="81">
        <f t="shared" si="1"/>
        <v>85.152388797364083</v>
      </c>
      <c r="X13" s="81">
        <f t="shared" si="1"/>
        <v>81.477880408361685</v>
      </c>
      <c r="Y13" s="81">
        <f t="shared" si="1"/>
        <v>77.402484201351058</v>
      </c>
      <c r="Z13" s="81">
        <f t="shared" si="1"/>
        <v>96.846242198635537</v>
      </c>
      <c r="AA13" s="81">
        <f t="shared" si="1"/>
        <v>91.858088930936617</v>
      </c>
      <c r="AB13" s="81">
        <f t="shared" si="1"/>
        <v>100</v>
      </c>
      <c r="AC13" s="81">
        <f t="shared" si="1"/>
        <v>98.54735618826264</v>
      </c>
      <c r="AD13" s="81">
        <f t="shared" si="1"/>
        <v>88.938175769337406</v>
      </c>
      <c r="AE13" s="82">
        <f t="shared" si="1"/>
        <v>95.738596335589449</v>
      </c>
      <c r="AF13" s="28"/>
      <c r="AG13" s="28"/>
      <c r="AH13" s="28"/>
    </row>
    <row r="14" spans="1:35" ht="15.75" customHeight="1" x14ac:dyDescent="0.2">
      <c r="A14" s="63" t="s">
        <v>35</v>
      </c>
      <c r="B14" s="59" t="s">
        <v>213</v>
      </c>
      <c r="C14" s="45">
        <v>143.4</v>
      </c>
      <c r="D14" s="35">
        <v>28.67</v>
      </c>
      <c r="E14" s="35">
        <v>94.36</v>
      </c>
      <c r="F14" s="35">
        <v>120.9</v>
      </c>
      <c r="G14" s="35">
        <v>20.39</v>
      </c>
      <c r="H14" s="35">
        <v>618.11</v>
      </c>
      <c r="I14" s="35">
        <v>86.74</v>
      </c>
      <c r="J14" s="35">
        <v>56.5</v>
      </c>
      <c r="K14" s="35">
        <v>17.2</v>
      </c>
      <c r="L14" s="35">
        <v>91.65</v>
      </c>
      <c r="M14" s="35">
        <v>18.899999999999999</v>
      </c>
      <c r="N14" s="35">
        <v>107.65</v>
      </c>
      <c r="O14" s="35">
        <v>87.21</v>
      </c>
      <c r="P14" s="35">
        <v>64.23</v>
      </c>
      <c r="Q14" s="35">
        <v>70.44</v>
      </c>
      <c r="R14" s="35">
        <v>38.840000000000003</v>
      </c>
      <c r="S14" s="35">
        <v>11.21</v>
      </c>
      <c r="T14" s="35">
        <v>25.87</v>
      </c>
      <c r="U14" s="35">
        <v>67.14</v>
      </c>
      <c r="V14" s="35">
        <v>205.42</v>
      </c>
      <c r="W14" s="35">
        <v>94.72</v>
      </c>
      <c r="X14" s="35">
        <v>36.24</v>
      </c>
      <c r="Y14" s="35">
        <v>60.5</v>
      </c>
      <c r="Z14" s="35">
        <v>657.9</v>
      </c>
      <c r="AA14" s="35">
        <v>710.21</v>
      </c>
      <c r="AB14" s="35">
        <v>34.369999999999997</v>
      </c>
      <c r="AC14" s="35">
        <v>591</v>
      </c>
      <c r="AD14" s="35">
        <v>30.85</v>
      </c>
      <c r="AE14" s="36">
        <f>SUM(C14:AD14)</f>
        <v>4190.6200000000008</v>
      </c>
    </row>
    <row r="15" spans="1:35" ht="15.75" customHeight="1" x14ac:dyDescent="0.2">
      <c r="A15" s="63" t="s">
        <v>36</v>
      </c>
      <c r="B15" s="59" t="s">
        <v>213</v>
      </c>
      <c r="C15" s="45">
        <v>139.35</v>
      </c>
      <c r="D15" s="35">
        <v>27.41</v>
      </c>
      <c r="E15" s="35">
        <v>94.36</v>
      </c>
      <c r="F15" s="35">
        <v>22.23</v>
      </c>
      <c r="G15" s="35">
        <v>20.39</v>
      </c>
      <c r="H15" s="35">
        <v>618.11</v>
      </c>
      <c r="I15" s="35">
        <v>86.74</v>
      </c>
      <c r="J15" s="35">
        <v>56.5</v>
      </c>
      <c r="K15" s="35">
        <v>12.75</v>
      </c>
      <c r="L15" s="35">
        <v>39</v>
      </c>
      <c r="M15" s="35">
        <v>18.5</v>
      </c>
      <c r="N15" s="35">
        <v>107.65</v>
      </c>
      <c r="O15" s="35">
        <v>87.21</v>
      </c>
      <c r="P15" s="35">
        <v>53.81</v>
      </c>
      <c r="Q15" s="35">
        <v>56.7</v>
      </c>
      <c r="R15" s="35">
        <v>38.840000000000003</v>
      </c>
      <c r="S15" s="35">
        <v>10.25</v>
      </c>
      <c r="T15" s="35">
        <v>21.05</v>
      </c>
      <c r="U15" s="35">
        <v>67.14</v>
      </c>
      <c r="V15" s="35">
        <v>151.21</v>
      </c>
      <c r="W15" s="35">
        <v>94.72</v>
      </c>
      <c r="X15" s="35">
        <v>33.520000000000003</v>
      </c>
      <c r="Y15" s="35">
        <v>58.5</v>
      </c>
      <c r="Z15" s="35">
        <v>657.9</v>
      </c>
      <c r="AA15" s="35">
        <v>710.21</v>
      </c>
      <c r="AB15" s="35">
        <v>34.369999999999997</v>
      </c>
      <c r="AC15" s="35">
        <v>106.38</v>
      </c>
      <c r="AD15" s="35">
        <v>30.85</v>
      </c>
      <c r="AE15" s="36">
        <f>SUM(C15:AD15)</f>
        <v>3455.65</v>
      </c>
    </row>
    <row r="16" spans="1:35" s="3" customFormat="1" ht="15.75" customHeight="1" x14ac:dyDescent="0.2">
      <c r="A16" s="61" t="s">
        <v>153</v>
      </c>
      <c r="B16" s="59" t="s">
        <v>207</v>
      </c>
      <c r="C16" s="39">
        <v>99300</v>
      </c>
      <c r="D16" s="15">
        <v>7390</v>
      </c>
      <c r="E16" s="15">
        <v>25970</v>
      </c>
      <c r="F16" s="15">
        <v>19350</v>
      </c>
      <c r="G16" s="15">
        <v>15890</v>
      </c>
      <c r="H16" s="15">
        <v>46300</v>
      </c>
      <c r="I16" s="15">
        <v>14600</v>
      </c>
      <c r="J16" s="15">
        <v>8418</v>
      </c>
      <c r="K16" s="15">
        <v>5400</v>
      </c>
      <c r="L16" s="15">
        <v>8731</v>
      </c>
      <c r="M16" s="15">
        <v>4679</v>
      </c>
      <c r="N16" s="15">
        <v>14284</v>
      </c>
      <c r="O16" s="15">
        <v>10440</v>
      </c>
      <c r="P16" s="15">
        <v>13000</v>
      </c>
      <c r="Q16" s="15">
        <v>14840</v>
      </c>
      <c r="R16" s="15">
        <v>4118</v>
      </c>
      <c r="S16" s="15">
        <v>3800</v>
      </c>
      <c r="T16" s="15">
        <v>2660</v>
      </c>
      <c r="U16" s="15">
        <v>17310</v>
      </c>
      <c r="V16" s="15">
        <v>11463</v>
      </c>
      <c r="W16" s="15">
        <v>5920</v>
      </c>
      <c r="X16" s="15">
        <v>3579</v>
      </c>
      <c r="Y16" s="15">
        <v>2790</v>
      </c>
      <c r="Z16" s="15">
        <v>80100</v>
      </c>
      <c r="AA16" s="15">
        <v>45281</v>
      </c>
      <c r="AB16" s="15">
        <v>4570</v>
      </c>
      <c r="AC16" s="15">
        <v>2740</v>
      </c>
      <c r="AD16" s="15">
        <v>6044</v>
      </c>
      <c r="AE16" s="30">
        <f>SUM(C16:AD16)</f>
        <v>498967</v>
      </c>
    </row>
    <row r="17" spans="1:34" s="26" customFormat="1" ht="15.75" customHeight="1" x14ac:dyDescent="0.2">
      <c r="A17" s="76" t="s">
        <v>37</v>
      </c>
      <c r="B17" s="77" t="s">
        <v>214</v>
      </c>
      <c r="C17" s="38">
        <v>117247</v>
      </c>
      <c r="D17" s="25">
        <v>7451</v>
      </c>
      <c r="E17" s="25">
        <v>25970</v>
      </c>
      <c r="F17" s="25">
        <v>17018</v>
      </c>
      <c r="G17" s="25">
        <v>16462</v>
      </c>
      <c r="H17" s="25">
        <v>69471</v>
      </c>
      <c r="I17" s="25">
        <v>14880</v>
      </c>
      <c r="J17" s="25">
        <v>8418</v>
      </c>
      <c r="K17" s="25">
        <v>8411</v>
      </c>
      <c r="L17" s="25">
        <v>8731</v>
      </c>
      <c r="M17" s="25">
        <v>4679</v>
      </c>
      <c r="N17" s="25">
        <v>14284</v>
      </c>
      <c r="O17" s="25">
        <v>11350</v>
      </c>
      <c r="P17" s="25">
        <v>15510</v>
      </c>
      <c r="Q17" s="25">
        <v>14736</v>
      </c>
      <c r="R17" s="25">
        <v>5500</v>
      </c>
      <c r="S17" s="25">
        <v>3800</v>
      </c>
      <c r="T17" s="25">
        <v>4376</v>
      </c>
      <c r="U17" s="25">
        <v>17310</v>
      </c>
      <c r="V17" s="25">
        <v>11463</v>
      </c>
      <c r="W17" s="25">
        <v>7797</v>
      </c>
      <c r="X17" s="25">
        <v>3936</v>
      </c>
      <c r="Y17" s="25">
        <v>2790</v>
      </c>
      <c r="Z17" s="25">
        <v>97158</v>
      </c>
      <c r="AA17" s="25">
        <v>65626</v>
      </c>
      <c r="AB17" s="25">
        <v>4612</v>
      </c>
      <c r="AC17" s="25">
        <v>2937</v>
      </c>
      <c r="AD17" s="25">
        <v>6044</v>
      </c>
      <c r="AE17" s="30">
        <f>SUM(C17:AD17)</f>
        <v>587967</v>
      </c>
    </row>
    <row r="18" spans="1:34" s="5" customFormat="1" ht="29.1" customHeight="1" x14ac:dyDescent="0.2">
      <c r="A18" s="64" t="s">
        <v>38</v>
      </c>
      <c r="B18" s="65"/>
      <c r="C18" s="46" t="s">
        <v>39</v>
      </c>
      <c r="D18" s="8" t="s">
        <v>40</v>
      </c>
      <c r="E18" s="8" t="s">
        <v>174</v>
      </c>
      <c r="F18" s="8" t="s">
        <v>41</v>
      </c>
      <c r="G18" s="8" t="s">
        <v>41</v>
      </c>
      <c r="H18" s="8" t="s">
        <v>42</v>
      </c>
      <c r="I18" s="8" t="s">
        <v>196</v>
      </c>
      <c r="J18" s="9" t="s">
        <v>43</v>
      </c>
      <c r="K18" s="8" t="s">
        <v>41</v>
      </c>
      <c r="L18" s="8" t="s">
        <v>154</v>
      </c>
      <c r="M18" s="9" t="s">
        <v>44</v>
      </c>
      <c r="N18" s="9" t="s">
        <v>178</v>
      </c>
      <c r="O18" s="8" t="s">
        <v>45</v>
      </c>
      <c r="P18" s="8" t="s">
        <v>183</v>
      </c>
      <c r="Q18" s="8" t="s">
        <v>40</v>
      </c>
      <c r="R18" s="8" t="s">
        <v>165</v>
      </c>
      <c r="S18" s="8" t="s">
        <v>164</v>
      </c>
      <c r="T18" s="8" t="s">
        <v>46</v>
      </c>
      <c r="U18" s="9" t="s">
        <v>47</v>
      </c>
      <c r="V18" s="8" t="s">
        <v>48</v>
      </c>
      <c r="W18" s="8" t="s">
        <v>149</v>
      </c>
      <c r="X18" s="8" t="s">
        <v>40</v>
      </c>
      <c r="Y18" s="9" t="s">
        <v>49</v>
      </c>
      <c r="Z18" s="37" t="s">
        <v>140</v>
      </c>
      <c r="AA18" s="8" t="s">
        <v>131</v>
      </c>
      <c r="AB18" s="8" t="s">
        <v>156</v>
      </c>
      <c r="AC18" s="8" t="s">
        <v>167</v>
      </c>
      <c r="AD18" s="8" t="s">
        <v>193</v>
      </c>
      <c r="AE18" s="10"/>
      <c r="AF18" s="4"/>
      <c r="AG18" s="4"/>
      <c r="AH18" s="4"/>
    </row>
    <row r="19" spans="1:34" s="5" customFormat="1" ht="29.1" customHeight="1" x14ac:dyDescent="0.2">
      <c r="A19" s="64" t="s">
        <v>50</v>
      </c>
      <c r="B19" s="65"/>
      <c r="C19" s="46" t="s">
        <v>51</v>
      </c>
      <c r="D19" s="8" t="s">
        <v>53</v>
      </c>
      <c r="E19" s="8" t="s">
        <v>132</v>
      </c>
      <c r="F19" s="8" t="s">
        <v>53</v>
      </c>
      <c r="G19" s="8" t="s">
        <v>53</v>
      </c>
      <c r="H19" s="8" t="s">
        <v>55</v>
      </c>
      <c r="I19" s="8" t="s">
        <v>177</v>
      </c>
      <c r="J19" s="9" t="s">
        <v>215</v>
      </c>
      <c r="K19" s="8" t="s">
        <v>132</v>
      </c>
      <c r="L19" s="8" t="s">
        <v>52</v>
      </c>
      <c r="M19" s="9" t="s">
        <v>56</v>
      </c>
      <c r="N19" s="8" t="s">
        <v>132</v>
      </c>
      <c r="O19" s="8" t="s">
        <v>52</v>
      </c>
      <c r="P19" s="9" t="s">
        <v>56</v>
      </c>
      <c r="Q19" s="8" t="s">
        <v>52</v>
      </c>
      <c r="R19" s="9" t="s">
        <v>56</v>
      </c>
      <c r="S19" s="9" t="s">
        <v>56</v>
      </c>
      <c r="T19" s="8" t="s">
        <v>53</v>
      </c>
      <c r="U19" s="8" t="s">
        <v>52</v>
      </c>
      <c r="V19" s="9" t="s">
        <v>54</v>
      </c>
      <c r="W19" s="8" t="s">
        <v>57</v>
      </c>
      <c r="X19" s="8" t="s">
        <v>139</v>
      </c>
      <c r="Y19" s="9" t="s">
        <v>54</v>
      </c>
      <c r="Z19" s="8" t="s">
        <v>58</v>
      </c>
      <c r="AA19" s="8" t="s">
        <v>132</v>
      </c>
      <c r="AB19" s="8" t="s">
        <v>143</v>
      </c>
      <c r="AC19" s="8" t="s">
        <v>51</v>
      </c>
      <c r="AD19" s="8" t="s">
        <v>194</v>
      </c>
      <c r="AE19" s="10"/>
      <c r="AF19" s="4"/>
      <c r="AG19" s="4"/>
      <c r="AH19" s="4"/>
    </row>
    <row r="20" spans="1:34" ht="3.75" customHeight="1" x14ac:dyDescent="0.2">
      <c r="A20" s="63"/>
      <c r="B20" s="59"/>
      <c r="C20" s="34"/>
      <c r="D20" s="11"/>
      <c r="E20" s="12"/>
      <c r="F20" s="12"/>
      <c r="G20" s="11"/>
      <c r="H20" s="11"/>
      <c r="I20" s="12"/>
      <c r="J20" s="11"/>
      <c r="K20" s="12"/>
      <c r="L20" s="11"/>
      <c r="M20" s="11"/>
      <c r="N20" s="11"/>
      <c r="O20" s="11"/>
      <c r="P20" s="11"/>
      <c r="Q20" s="11"/>
      <c r="R20" s="11"/>
      <c r="S20" s="12"/>
      <c r="T20" s="12"/>
      <c r="U20" s="11"/>
      <c r="V20" s="11"/>
      <c r="W20" s="12"/>
      <c r="X20" s="11"/>
      <c r="Y20" s="12"/>
      <c r="Z20" s="12"/>
      <c r="AA20" s="12"/>
      <c r="AB20" s="12"/>
      <c r="AC20" s="12"/>
      <c r="AD20" s="12"/>
      <c r="AE20" s="13"/>
    </row>
    <row r="21" spans="1:34" ht="16.5" customHeight="1" x14ac:dyDescent="0.2">
      <c r="A21" s="63" t="s">
        <v>59</v>
      </c>
      <c r="B21" s="59"/>
      <c r="C21" s="34"/>
      <c r="D21" s="11"/>
      <c r="E21" s="12"/>
      <c r="F21" s="12"/>
      <c r="G21" s="11"/>
      <c r="H21" s="11"/>
      <c r="I21" s="12"/>
      <c r="J21" s="11"/>
      <c r="K21" s="12"/>
      <c r="L21" s="11"/>
      <c r="M21" s="11"/>
      <c r="N21" s="11"/>
      <c r="O21" s="11"/>
      <c r="P21" s="11"/>
      <c r="Q21" s="11"/>
      <c r="R21" s="11"/>
      <c r="S21" s="12"/>
      <c r="T21" s="12"/>
      <c r="U21" s="11"/>
      <c r="V21" s="11"/>
      <c r="W21" s="12"/>
      <c r="X21" s="11"/>
      <c r="Y21" s="12"/>
      <c r="Z21" s="12"/>
      <c r="AA21" s="12"/>
      <c r="AB21" s="12"/>
      <c r="AC21" s="12"/>
      <c r="AD21" s="12"/>
      <c r="AE21" s="13"/>
    </row>
    <row r="22" spans="1:34" ht="16.5" customHeight="1" x14ac:dyDescent="0.2">
      <c r="A22" s="63" t="s">
        <v>60</v>
      </c>
      <c r="B22" s="59" t="s">
        <v>207</v>
      </c>
      <c r="C22" s="47">
        <v>0</v>
      </c>
      <c r="D22" s="14">
        <v>10</v>
      </c>
      <c r="E22" s="14">
        <v>10</v>
      </c>
      <c r="F22" s="14">
        <v>10</v>
      </c>
      <c r="G22" s="14">
        <v>10</v>
      </c>
      <c r="H22" s="14">
        <v>0</v>
      </c>
      <c r="I22" s="14">
        <v>10</v>
      </c>
      <c r="J22" s="14">
        <v>5</v>
      </c>
      <c r="K22" s="14">
        <v>10</v>
      </c>
      <c r="L22" s="14">
        <v>10</v>
      </c>
      <c r="M22" s="14">
        <v>10</v>
      </c>
      <c r="N22" s="14">
        <v>10</v>
      </c>
      <c r="O22" s="14">
        <v>5</v>
      </c>
      <c r="P22" s="14">
        <v>0</v>
      </c>
      <c r="Q22" s="14">
        <v>10</v>
      </c>
      <c r="R22" s="14">
        <v>10</v>
      </c>
      <c r="S22" s="14">
        <v>10</v>
      </c>
      <c r="T22" s="14">
        <v>10</v>
      </c>
      <c r="U22" s="14">
        <v>5</v>
      </c>
      <c r="V22" s="14">
        <v>10</v>
      </c>
      <c r="W22" s="14">
        <v>10</v>
      </c>
      <c r="X22" s="14">
        <v>10</v>
      </c>
      <c r="Y22" s="14">
        <v>10</v>
      </c>
      <c r="Z22" s="14">
        <v>0</v>
      </c>
      <c r="AA22" s="14">
        <v>0</v>
      </c>
      <c r="AB22" s="14">
        <v>10</v>
      </c>
      <c r="AC22" s="14">
        <v>10</v>
      </c>
      <c r="AD22" s="14">
        <v>10</v>
      </c>
      <c r="AE22" s="13"/>
    </row>
    <row r="23" spans="1:34" s="3" customFormat="1" ht="16.5" customHeight="1" x14ac:dyDescent="0.2">
      <c r="A23" s="61" t="s">
        <v>61</v>
      </c>
      <c r="B23" s="72" t="s">
        <v>208</v>
      </c>
      <c r="C23" s="39">
        <v>990</v>
      </c>
      <c r="D23" s="15">
        <v>1573</v>
      </c>
      <c r="E23" s="15">
        <v>935</v>
      </c>
      <c r="F23" s="15">
        <v>1808</v>
      </c>
      <c r="G23" s="15">
        <v>1320</v>
      </c>
      <c r="H23" s="15">
        <v>935</v>
      </c>
      <c r="I23" s="15">
        <v>1815</v>
      </c>
      <c r="J23" s="15">
        <v>1430</v>
      </c>
      <c r="K23" s="15">
        <v>1540</v>
      </c>
      <c r="L23" s="15">
        <v>1441</v>
      </c>
      <c r="M23" s="15">
        <v>1914</v>
      </c>
      <c r="N23" s="15">
        <v>2400</v>
      </c>
      <c r="O23" s="15">
        <v>1276</v>
      </c>
      <c r="P23" s="15">
        <v>748</v>
      </c>
      <c r="Q23" s="15">
        <v>1210</v>
      </c>
      <c r="R23" s="15">
        <v>2032</v>
      </c>
      <c r="S23" s="15">
        <v>2123</v>
      </c>
      <c r="T23" s="15">
        <v>1794</v>
      </c>
      <c r="U23" s="15">
        <v>1088</v>
      </c>
      <c r="V23" s="15">
        <v>1617</v>
      </c>
      <c r="W23" s="15">
        <v>2090</v>
      </c>
      <c r="X23" s="15">
        <v>2266</v>
      </c>
      <c r="Y23" s="15">
        <v>1914</v>
      </c>
      <c r="Z23" s="15">
        <v>770</v>
      </c>
      <c r="AA23" s="15">
        <v>990</v>
      </c>
      <c r="AB23" s="15">
        <v>1760</v>
      </c>
      <c r="AC23" s="15">
        <v>1540</v>
      </c>
      <c r="AD23" s="15">
        <v>1950</v>
      </c>
      <c r="AE23" s="16"/>
    </row>
    <row r="24" spans="1:34" s="3" customFormat="1" ht="16.5" customHeight="1" x14ac:dyDescent="0.2">
      <c r="A24" s="61" t="s">
        <v>62</v>
      </c>
      <c r="B24" s="72" t="s">
        <v>197</v>
      </c>
      <c r="C24" s="39">
        <v>66</v>
      </c>
      <c r="D24" s="15">
        <v>181</v>
      </c>
      <c r="E24" s="15">
        <v>154</v>
      </c>
      <c r="F24" s="15">
        <v>220</v>
      </c>
      <c r="G24" s="15">
        <v>176</v>
      </c>
      <c r="H24" s="15">
        <v>104</v>
      </c>
      <c r="I24" s="15">
        <v>236</v>
      </c>
      <c r="J24" s="15">
        <v>165</v>
      </c>
      <c r="K24" s="15">
        <v>176</v>
      </c>
      <c r="L24" s="15">
        <v>159</v>
      </c>
      <c r="M24" s="15">
        <v>220</v>
      </c>
      <c r="N24" s="15">
        <v>220</v>
      </c>
      <c r="O24" s="15">
        <v>236</v>
      </c>
      <c r="P24" s="15">
        <v>115</v>
      </c>
      <c r="Q24" s="15">
        <v>126</v>
      </c>
      <c r="R24" s="15">
        <v>214</v>
      </c>
      <c r="S24" s="15">
        <v>265</v>
      </c>
      <c r="T24" s="15">
        <v>205</v>
      </c>
      <c r="U24" s="15">
        <v>154</v>
      </c>
      <c r="V24" s="15">
        <v>176</v>
      </c>
      <c r="W24" s="15">
        <v>242</v>
      </c>
      <c r="X24" s="15">
        <v>264</v>
      </c>
      <c r="Y24" s="15">
        <v>220</v>
      </c>
      <c r="Z24" s="15">
        <v>132</v>
      </c>
      <c r="AA24" s="15">
        <v>110</v>
      </c>
      <c r="AB24" s="15">
        <v>167</v>
      </c>
      <c r="AC24" s="15">
        <v>154</v>
      </c>
      <c r="AD24" s="15">
        <v>198</v>
      </c>
      <c r="AE24" s="16"/>
    </row>
    <row r="25" spans="1:34" s="3" customFormat="1" ht="16.5" customHeight="1" x14ac:dyDescent="0.2">
      <c r="A25" s="61" t="s">
        <v>63</v>
      </c>
      <c r="B25" s="72" t="s">
        <v>208</v>
      </c>
      <c r="C25" s="39">
        <v>0</v>
      </c>
      <c r="D25" s="15">
        <v>0</v>
      </c>
      <c r="E25" s="15">
        <v>0</v>
      </c>
      <c r="F25" s="15">
        <v>172</v>
      </c>
      <c r="G25" s="15">
        <v>0</v>
      </c>
      <c r="H25" s="15">
        <v>0</v>
      </c>
      <c r="I25" s="15">
        <v>0</v>
      </c>
      <c r="J25" s="15">
        <v>165</v>
      </c>
      <c r="K25" s="15">
        <v>176</v>
      </c>
      <c r="L25" s="15">
        <v>187</v>
      </c>
      <c r="M25" s="15">
        <v>165</v>
      </c>
      <c r="N25" s="15">
        <v>0</v>
      </c>
      <c r="O25" s="15">
        <v>209</v>
      </c>
      <c r="P25" s="15">
        <v>0</v>
      </c>
      <c r="Q25" s="15">
        <v>88</v>
      </c>
      <c r="R25" s="15">
        <v>0</v>
      </c>
      <c r="S25" s="15">
        <v>110</v>
      </c>
      <c r="T25" s="15">
        <v>176</v>
      </c>
      <c r="U25" s="15">
        <v>0</v>
      </c>
      <c r="V25" s="15">
        <v>0</v>
      </c>
      <c r="W25" s="15">
        <v>0</v>
      </c>
      <c r="X25" s="15">
        <v>198</v>
      </c>
      <c r="Y25" s="15">
        <v>165</v>
      </c>
      <c r="Z25" s="15">
        <v>0</v>
      </c>
      <c r="AA25" s="15">
        <v>0</v>
      </c>
      <c r="AB25" s="15">
        <v>0</v>
      </c>
      <c r="AC25" s="15">
        <v>165</v>
      </c>
      <c r="AD25" s="15">
        <v>0</v>
      </c>
      <c r="AE25" s="16"/>
      <c r="AF25" s="3" t="s">
        <v>168</v>
      </c>
      <c r="AG25" s="3" t="s">
        <v>169</v>
      </c>
      <c r="AH25" s="3" t="s">
        <v>206</v>
      </c>
    </row>
    <row r="26" spans="1:34" s="3" customFormat="1" ht="16.5" customHeight="1" x14ac:dyDescent="0.2">
      <c r="A26" s="61" t="s">
        <v>147</v>
      </c>
      <c r="B26" s="72" t="s">
        <v>208</v>
      </c>
      <c r="C26" s="39">
        <v>1650</v>
      </c>
      <c r="D26" s="15">
        <v>1573</v>
      </c>
      <c r="E26" s="15">
        <v>935</v>
      </c>
      <c r="F26" s="15">
        <v>1980</v>
      </c>
      <c r="G26" s="15">
        <v>1320</v>
      </c>
      <c r="H26" s="15">
        <v>1980</v>
      </c>
      <c r="I26" s="15">
        <v>1810</v>
      </c>
      <c r="J26" s="15">
        <v>2420</v>
      </c>
      <c r="K26" s="15">
        <v>1716</v>
      </c>
      <c r="L26" s="15">
        <v>1628</v>
      </c>
      <c r="M26" s="15">
        <v>2080</v>
      </c>
      <c r="N26" s="15">
        <v>2400</v>
      </c>
      <c r="O26" s="15">
        <v>2667</v>
      </c>
      <c r="P26" s="15">
        <v>1903</v>
      </c>
      <c r="Q26" s="15">
        <v>1298</v>
      </c>
      <c r="R26" s="15">
        <v>2032</v>
      </c>
      <c r="S26" s="15">
        <v>2233</v>
      </c>
      <c r="T26" s="15">
        <v>1970</v>
      </c>
      <c r="U26" s="15">
        <v>1858</v>
      </c>
      <c r="V26" s="15">
        <v>1617</v>
      </c>
      <c r="W26" s="15">
        <v>2090</v>
      </c>
      <c r="X26" s="15">
        <v>2464</v>
      </c>
      <c r="Y26" s="15">
        <v>2080</v>
      </c>
      <c r="Z26" s="15">
        <v>2090</v>
      </c>
      <c r="AA26" s="15">
        <v>2090</v>
      </c>
      <c r="AB26" s="15">
        <v>1760</v>
      </c>
      <c r="AC26" s="15">
        <v>1705</v>
      </c>
      <c r="AD26" s="15">
        <v>1950</v>
      </c>
      <c r="AE26" s="16"/>
      <c r="AF26" s="3">
        <f>MIN(C26:AD26)</f>
        <v>935</v>
      </c>
      <c r="AG26" s="3">
        <f>MAX(C26:AD26)</f>
        <v>2667</v>
      </c>
      <c r="AH26" s="3">
        <f>SUM(C26:AD26)</f>
        <v>53299</v>
      </c>
    </row>
    <row r="27" spans="1:34" s="3" customFormat="1" ht="16.5" customHeight="1" x14ac:dyDescent="0.2">
      <c r="A27" s="61" t="s">
        <v>148</v>
      </c>
      <c r="B27" s="72" t="s">
        <v>208</v>
      </c>
      <c r="C27" s="39">
        <v>2890</v>
      </c>
      <c r="D27" s="15">
        <v>3388</v>
      </c>
      <c r="E27" s="15">
        <v>2475</v>
      </c>
      <c r="F27" s="15">
        <v>4180</v>
      </c>
      <c r="G27" s="15">
        <v>3080</v>
      </c>
      <c r="H27" s="15">
        <v>3960</v>
      </c>
      <c r="I27" s="15">
        <v>4170</v>
      </c>
      <c r="J27" s="15">
        <v>4070</v>
      </c>
      <c r="K27" s="15">
        <v>3476</v>
      </c>
      <c r="L27" s="15">
        <v>3223</v>
      </c>
      <c r="M27" s="15">
        <v>4280</v>
      </c>
      <c r="N27" s="15">
        <v>4600</v>
      </c>
      <c r="O27" s="15">
        <v>5032</v>
      </c>
      <c r="P27" s="15">
        <v>3718</v>
      </c>
      <c r="Q27" s="15">
        <v>2563</v>
      </c>
      <c r="R27" s="15">
        <v>4172</v>
      </c>
      <c r="S27" s="15">
        <v>4884</v>
      </c>
      <c r="T27" s="15">
        <v>4020</v>
      </c>
      <c r="U27" s="15">
        <v>3398</v>
      </c>
      <c r="V27" s="15">
        <v>3377</v>
      </c>
      <c r="W27" s="15">
        <v>4510</v>
      </c>
      <c r="X27" s="15">
        <v>5104</v>
      </c>
      <c r="Y27" s="15">
        <v>4280</v>
      </c>
      <c r="Z27" s="15">
        <v>4015</v>
      </c>
      <c r="AA27" s="15">
        <v>4400</v>
      </c>
      <c r="AB27" s="15">
        <v>3430</v>
      </c>
      <c r="AC27" s="15">
        <v>3245</v>
      </c>
      <c r="AD27" s="15">
        <v>3930</v>
      </c>
      <c r="AE27" s="16"/>
      <c r="AH27" s="3">
        <f>SUM(C27:AD27)</f>
        <v>107870</v>
      </c>
    </row>
    <row r="28" spans="1:34" s="6" customFormat="1" ht="29.1" customHeight="1" x14ac:dyDescent="0.2">
      <c r="A28" s="66" t="s">
        <v>64</v>
      </c>
      <c r="B28" s="74"/>
      <c r="C28" s="48" t="s">
        <v>135</v>
      </c>
      <c r="D28" s="17" t="s">
        <v>66</v>
      </c>
      <c r="E28" s="17" t="s">
        <v>134</v>
      </c>
      <c r="F28" s="17" t="s">
        <v>135</v>
      </c>
      <c r="G28" s="17" t="s">
        <v>135</v>
      </c>
      <c r="H28" s="17" t="s">
        <v>67</v>
      </c>
      <c r="I28" s="17" t="s">
        <v>161</v>
      </c>
      <c r="J28" s="17" t="s">
        <v>65</v>
      </c>
      <c r="K28" s="17" t="s">
        <v>66</v>
      </c>
      <c r="L28" s="17" t="s">
        <v>66</v>
      </c>
      <c r="M28" s="17" t="s">
        <v>66</v>
      </c>
      <c r="N28" s="17" t="s">
        <v>136</v>
      </c>
      <c r="O28" s="17" t="s">
        <v>137</v>
      </c>
      <c r="P28" s="17" t="s">
        <v>137</v>
      </c>
      <c r="Q28" s="17" t="s">
        <v>65</v>
      </c>
      <c r="R28" s="17" t="s">
        <v>137</v>
      </c>
      <c r="S28" s="17" t="s">
        <v>66</v>
      </c>
      <c r="T28" s="17" t="s">
        <v>138</v>
      </c>
      <c r="U28" s="17" t="s">
        <v>67</v>
      </c>
      <c r="V28" s="17" t="s">
        <v>65</v>
      </c>
      <c r="W28" s="17" t="s">
        <v>161</v>
      </c>
      <c r="X28" s="17" t="s">
        <v>138</v>
      </c>
      <c r="Y28" s="17" t="s">
        <v>66</v>
      </c>
      <c r="Z28" s="17" t="s">
        <v>67</v>
      </c>
      <c r="AA28" s="17" t="s">
        <v>133</v>
      </c>
      <c r="AB28" s="17" t="s">
        <v>144</v>
      </c>
      <c r="AC28" s="17" t="s">
        <v>144</v>
      </c>
      <c r="AD28" s="17" t="s">
        <v>195</v>
      </c>
      <c r="AE28" s="18"/>
    </row>
    <row r="29" spans="1:34" s="3" customFormat="1" ht="3" customHeight="1" x14ac:dyDescent="0.2">
      <c r="A29" s="61"/>
      <c r="B29" s="72"/>
      <c r="C29" s="4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6"/>
    </row>
    <row r="30" spans="1:34" s="26" customFormat="1" ht="16.5" customHeight="1" x14ac:dyDescent="0.2">
      <c r="A30" s="76" t="s">
        <v>68</v>
      </c>
      <c r="B30" s="77" t="s">
        <v>29</v>
      </c>
      <c r="C30" s="38">
        <v>146</v>
      </c>
      <c r="D30" s="25">
        <v>7</v>
      </c>
      <c r="E30" s="25">
        <v>31</v>
      </c>
      <c r="F30" s="25">
        <v>17</v>
      </c>
      <c r="G30" s="25">
        <v>13</v>
      </c>
      <c r="H30" s="25">
        <v>29</v>
      </c>
      <c r="I30" s="25">
        <v>14</v>
      </c>
      <c r="J30" s="25">
        <v>7</v>
      </c>
      <c r="K30" s="25">
        <v>7</v>
      </c>
      <c r="L30" s="25">
        <v>7</v>
      </c>
      <c r="M30" s="25">
        <v>6</v>
      </c>
      <c r="N30" s="25">
        <v>8</v>
      </c>
      <c r="O30" s="25">
        <v>5</v>
      </c>
      <c r="P30" s="25">
        <v>13</v>
      </c>
      <c r="Q30" s="25">
        <v>6</v>
      </c>
      <c r="R30" s="25">
        <v>4</v>
      </c>
      <c r="S30" s="25">
        <v>2</v>
      </c>
      <c r="T30" s="25">
        <v>3</v>
      </c>
      <c r="U30" s="25">
        <v>20</v>
      </c>
      <c r="V30" s="25">
        <v>9</v>
      </c>
      <c r="W30" s="25">
        <v>6</v>
      </c>
      <c r="X30" s="25">
        <v>4</v>
      </c>
      <c r="Y30" s="25">
        <v>0</v>
      </c>
      <c r="Z30" s="25">
        <v>91</v>
      </c>
      <c r="AA30" s="25">
        <v>31</v>
      </c>
      <c r="AB30" s="25">
        <v>6</v>
      </c>
      <c r="AC30" s="25">
        <v>5</v>
      </c>
      <c r="AD30" s="25">
        <v>18</v>
      </c>
      <c r="AE30" s="30">
        <f>SUM(C30:AD30)</f>
        <v>515</v>
      </c>
    </row>
    <row r="31" spans="1:34" s="26" customFormat="1" ht="16.5" customHeight="1" x14ac:dyDescent="0.2">
      <c r="A31" s="76" t="s">
        <v>199</v>
      </c>
      <c r="B31" s="77" t="s">
        <v>69</v>
      </c>
      <c r="C31" s="83">
        <v>1613355</v>
      </c>
      <c r="D31" s="30">
        <v>176619</v>
      </c>
      <c r="E31" s="30">
        <v>651118</v>
      </c>
      <c r="F31" s="30">
        <v>290188</v>
      </c>
      <c r="G31" s="30">
        <v>334908</v>
      </c>
      <c r="H31" s="30">
        <v>1781739</v>
      </c>
      <c r="I31" s="25">
        <v>428907</v>
      </c>
      <c r="J31" s="30">
        <v>351117</v>
      </c>
      <c r="K31" s="30">
        <v>121803</v>
      </c>
      <c r="L31" s="30">
        <v>274695</v>
      </c>
      <c r="M31" s="30">
        <v>92950</v>
      </c>
      <c r="N31" s="30">
        <v>562967</v>
      </c>
      <c r="O31" s="30">
        <v>201683</v>
      </c>
      <c r="P31" s="30">
        <v>248732</v>
      </c>
      <c r="Q31" s="30">
        <v>242842</v>
      </c>
      <c r="R31" s="30">
        <v>114510</v>
      </c>
      <c r="S31" s="30">
        <v>70941</v>
      </c>
      <c r="T31" s="30">
        <v>92873</v>
      </c>
      <c r="U31" s="30">
        <v>389182</v>
      </c>
      <c r="V31" s="30">
        <v>434935</v>
      </c>
      <c r="W31" s="30">
        <v>336804</v>
      </c>
      <c r="X31" s="30">
        <v>193450</v>
      </c>
      <c r="Y31" s="30">
        <v>146811</v>
      </c>
      <c r="Z31" s="30">
        <v>2898792</v>
      </c>
      <c r="AA31" s="30">
        <v>2133271</v>
      </c>
      <c r="AB31" s="30">
        <v>153523</v>
      </c>
      <c r="AC31" s="30">
        <v>177872</v>
      </c>
      <c r="AD31" s="30">
        <v>166586</v>
      </c>
      <c r="AE31" s="84">
        <f>SUM(C31:AD31)</f>
        <v>14683173</v>
      </c>
    </row>
    <row r="32" spans="1:34" s="26" customFormat="1" ht="3" customHeight="1" x14ac:dyDescent="0.2">
      <c r="A32" s="76"/>
      <c r="B32" s="77"/>
      <c r="C32" s="83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4" s="26" customFormat="1" ht="16.5" customHeight="1" x14ac:dyDescent="0.2">
      <c r="A33" s="76" t="s">
        <v>70</v>
      </c>
      <c r="B33" s="77"/>
      <c r="C33" s="83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26" t="s">
        <v>203</v>
      </c>
    </row>
    <row r="34" spans="1:34" s="29" customFormat="1" ht="16.5" customHeight="1" x14ac:dyDescent="0.2">
      <c r="A34" s="78" t="s">
        <v>158</v>
      </c>
      <c r="B34" s="79" t="s">
        <v>197</v>
      </c>
      <c r="C34" s="85">
        <v>217.4</v>
      </c>
      <c r="D34" s="86">
        <v>197.8</v>
      </c>
      <c r="E34" s="86">
        <v>140.9</v>
      </c>
      <c r="F34" s="86">
        <v>244</v>
      </c>
      <c r="G34" s="86">
        <v>186</v>
      </c>
      <c r="H34" s="86">
        <v>210.7</v>
      </c>
      <c r="I34" s="86">
        <v>221.2</v>
      </c>
      <c r="J34" s="86">
        <v>218.9</v>
      </c>
      <c r="K34" s="86">
        <v>202.3</v>
      </c>
      <c r="L34" s="86">
        <v>183.4</v>
      </c>
      <c r="M34" s="86">
        <v>369.5</v>
      </c>
      <c r="N34" s="86">
        <v>251.4</v>
      </c>
      <c r="O34" s="86">
        <v>264.5</v>
      </c>
      <c r="P34" s="86">
        <v>240</v>
      </c>
      <c r="Q34" s="86">
        <v>132.4</v>
      </c>
      <c r="R34" s="86">
        <v>226.3</v>
      </c>
      <c r="S34" s="86">
        <v>270.2</v>
      </c>
      <c r="T34" s="86">
        <v>221</v>
      </c>
      <c r="U34" s="86">
        <v>178.3</v>
      </c>
      <c r="V34" s="86">
        <v>178.8</v>
      </c>
      <c r="W34" s="86">
        <v>233.1</v>
      </c>
      <c r="X34" s="86">
        <v>274.3</v>
      </c>
      <c r="Y34" s="86" t="s">
        <v>128</v>
      </c>
      <c r="Z34" s="86">
        <v>230</v>
      </c>
      <c r="AA34" s="86">
        <v>236</v>
      </c>
      <c r="AB34" s="86">
        <v>197.5</v>
      </c>
      <c r="AC34" s="86">
        <v>189.2</v>
      </c>
      <c r="AD34" s="86">
        <v>213.9</v>
      </c>
      <c r="AE34" s="82">
        <v>214.4</v>
      </c>
      <c r="AF34" s="28">
        <v>214.4</v>
      </c>
      <c r="AG34" s="87" t="s">
        <v>204</v>
      </c>
      <c r="AH34" s="28"/>
    </row>
    <row r="35" spans="1:34" s="29" customFormat="1" ht="16.5" customHeight="1" x14ac:dyDescent="0.2">
      <c r="A35" s="78" t="s">
        <v>150</v>
      </c>
      <c r="B35" s="79" t="s">
        <v>197</v>
      </c>
      <c r="C35" s="85">
        <v>189.8</v>
      </c>
      <c r="D35" s="86">
        <v>255.8</v>
      </c>
      <c r="E35" s="86">
        <v>245.9</v>
      </c>
      <c r="F35" s="86">
        <v>251.6</v>
      </c>
      <c r="G35" s="86">
        <v>178.2</v>
      </c>
      <c r="H35" s="86">
        <v>280.10000000000002</v>
      </c>
      <c r="I35" s="86">
        <v>298.3</v>
      </c>
      <c r="J35" s="86">
        <v>349.7</v>
      </c>
      <c r="K35" s="86">
        <v>294.7</v>
      </c>
      <c r="L35" s="86">
        <v>213.2</v>
      </c>
      <c r="M35" s="86">
        <v>364.8</v>
      </c>
      <c r="N35" s="86">
        <v>299.89999999999998</v>
      </c>
      <c r="O35" s="86">
        <v>338.8</v>
      </c>
      <c r="P35" s="86">
        <v>193.3</v>
      </c>
      <c r="Q35" s="86">
        <v>146.9</v>
      </c>
      <c r="R35" s="86">
        <v>291.60000000000002</v>
      </c>
      <c r="S35" s="86">
        <v>285.39999999999998</v>
      </c>
      <c r="T35" s="86">
        <v>197.5</v>
      </c>
      <c r="U35" s="86">
        <v>171.6</v>
      </c>
      <c r="V35" s="86">
        <v>211.3</v>
      </c>
      <c r="W35" s="86">
        <v>583.1</v>
      </c>
      <c r="X35" s="86">
        <v>530.29999999999995</v>
      </c>
      <c r="Y35" s="86" t="s">
        <v>128</v>
      </c>
      <c r="Z35" s="86">
        <v>257.2</v>
      </c>
      <c r="AA35" s="86">
        <v>339.1</v>
      </c>
      <c r="AB35" s="86">
        <v>340</v>
      </c>
      <c r="AC35" s="86">
        <v>681.5</v>
      </c>
      <c r="AD35" s="86">
        <v>654.20000000000005</v>
      </c>
      <c r="AE35" s="82">
        <v>251.7</v>
      </c>
      <c r="AF35" s="28">
        <v>251.7</v>
      </c>
      <c r="AG35" s="87" t="s">
        <v>204</v>
      </c>
      <c r="AH35" s="28"/>
    </row>
    <row r="36" spans="1:34" s="29" customFormat="1" ht="16.5" customHeight="1" x14ac:dyDescent="0.2">
      <c r="A36" s="78" t="s">
        <v>151</v>
      </c>
      <c r="B36" s="88" t="s">
        <v>205</v>
      </c>
      <c r="C36" s="85">
        <v>165.5</v>
      </c>
      <c r="D36" s="86">
        <v>196.4</v>
      </c>
      <c r="E36" s="86">
        <v>162</v>
      </c>
      <c r="F36" s="86">
        <v>231.5</v>
      </c>
      <c r="G36" s="86">
        <v>155.69999999999999</v>
      </c>
      <c r="H36" s="86">
        <v>255.3</v>
      </c>
      <c r="I36" s="86">
        <v>256.39999999999998</v>
      </c>
      <c r="J36" s="86">
        <v>243</v>
      </c>
      <c r="K36" s="86">
        <v>197.5</v>
      </c>
      <c r="L36" s="86">
        <v>177.4</v>
      </c>
      <c r="M36" s="86">
        <v>298.8</v>
      </c>
      <c r="N36" s="86">
        <v>259.5</v>
      </c>
      <c r="O36" s="86">
        <v>314.3</v>
      </c>
      <c r="P36" s="86">
        <v>175.1</v>
      </c>
      <c r="Q36" s="86">
        <v>139.30000000000001</v>
      </c>
      <c r="R36" s="86">
        <v>251.1</v>
      </c>
      <c r="S36" s="86">
        <v>263.89999999999998</v>
      </c>
      <c r="T36" s="86">
        <v>168.3</v>
      </c>
      <c r="U36" s="86">
        <v>152.4</v>
      </c>
      <c r="V36" s="86">
        <v>196.9</v>
      </c>
      <c r="W36" s="86">
        <v>400</v>
      </c>
      <c r="X36" s="86">
        <v>413.9</v>
      </c>
      <c r="Y36" s="86" t="s">
        <v>152</v>
      </c>
      <c r="Z36" s="86">
        <v>220.5</v>
      </c>
      <c r="AA36" s="86">
        <v>298.8</v>
      </c>
      <c r="AB36" s="86">
        <v>272.89999999999998</v>
      </c>
      <c r="AC36" s="86">
        <v>581.6</v>
      </c>
      <c r="AD36" s="86">
        <v>405.5</v>
      </c>
      <c r="AE36" s="82">
        <v>214.4</v>
      </c>
      <c r="AF36" s="89">
        <v>214.4</v>
      </c>
      <c r="AG36" s="87" t="s">
        <v>204</v>
      </c>
      <c r="AH36" s="90"/>
    </row>
    <row r="37" spans="1:34" s="29" customFormat="1" ht="16.5" customHeight="1" x14ac:dyDescent="0.2">
      <c r="A37" s="78" t="s">
        <v>71</v>
      </c>
      <c r="B37" s="79" t="s">
        <v>72</v>
      </c>
      <c r="C37" s="85">
        <v>91.6</v>
      </c>
      <c r="D37" s="86">
        <v>86.7</v>
      </c>
      <c r="E37" s="86">
        <v>83.6</v>
      </c>
      <c r="F37" s="86">
        <v>86.9</v>
      </c>
      <c r="G37" s="86">
        <v>94.5</v>
      </c>
      <c r="H37" s="86">
        <v>92.2</v>
      </c>
      <c r="I37" s="86">
        <v>77.599999999999994</v>
      </c>
      <c r="J37" s="86">
        <v>93.6</v>
      </c>
      <c r="K37" s="86">
        <v>72.900000000000006</v>
      </c>
      <c r="L37" s="86">
        <v>73.8</v>
      </c>
      <c r="M37" s="86">
        <v>80.599999999999994</v>
      </c>
      <c r="N37" s="86">
        <v>59.3</v>
      </c>
      <c r="O37" s="86">
        <v>82.3</v>
      </c>
      <c r="P37" s="86">
        <v>89.7</v>
      </c>
      <c r="Q37" s="86">
        <v>80.2</v>
      </c>
      <c r="R37" s="86">
        <v>83.2</v>
      </c>
      <c r="S37" s="86">
        <v>78.900000000000006</v>
      </c>
      <c r="T37" s="86">
        <v>85.6</v>
      </c>
      <c r="U37" s="86">
        <v>89.1</v>
      </c>
      <c r="V37" s="86">
        <v>96.3</v>
      </c>
      <c r="W37" s="86">
        <v>87.7</v>
      </c>
      <c r="X37" s="86">
        <v>73.3</v>
      </c>
      <c r="Y37" s="86">
        <v>86.1</v>
      </c>
      <c r="Z37" s="86">
        <v>90.3</v>
      </c>
      <c r="AA37" s="86">
        <v>80.5</v>
      </c>
      <c r="AB37" s="86">
        <v>92</v>
      </c>
      <c r="AC37" s="86">
        <v>97.5</v>
      </c>
      <c r="AD37" s="86">
        <v>86.1</v>
      </c>
      <c r="AE37" s="102">
        <v>86.9</v>
      </c>
      <c r="AF37" s="69">
        <f>AE61/AE60*100</f>
        <v>86.916802378763208</v>
      </c>
      <c r="AG37" s="28"/>
      <c r="AH37" s="28"/>
    </row>
    <row r="38" spans="1:34" s="29" customFormat="1" ht="16.5" customHeight="1" x14ac:dyDescent="0.2">
      <c r="A38" s="78" t="s">
        <v>73</v>
      </c>
      <c r="B38" s="79" t="s">
        <v>72</v>
      </c>
      <c r="C38" s="85">
        <v>70.2</v>
      </c>
      <c r="D38" s="86">
        <v>62.5</v>
      </c>
      <c r="E38" s="86">
        <v>72.900000000000006</v>
      </c>
      <c r="F38" s="86">
        <v>58.2</v>
      </c>
      <c r="G38" s="86">
        <v>71.2</v>
      </c>
      <c r="H38" s="86">
        <v>52.6</v>
      </c>
      <c r="I38" s="86">
        <v>74.7</v>
      </c>
      <c r="J38" s="86">
        <v>67</v>
      </c>
      <c r="K38" s="86">
        <v>46.4</v>
      </c>
      <c r="L38" s="86">
        <v>62.3</v>
      </c>
      <c r="M38" s="86">
        <v>50</v>
      </c>
      <c r="N38" s="86">
        <v>51.7</v>
      </c>
      <c r="O38" s="86">
        <v>55.3</v>
      </c>
      <c r="P38" s="86">
        <v>58.2</v>
      </c>
      <c r="Q38" s="86">
        <v>53</v>
      </c>
      <c r="R38" s="86">
        <v>50.8</v>
      </c>
      <c r="S38" s="86">
        <v>45.3</v>
      </c>
      <c r="T38" s="86">
        <v>44.3</v>
      </c>
      <c r="U38" s="86">
        <v>83.8</v>
      </c>
      <c r="V38" s="86">
        <v>66.099999999999994</v>
      </c>
      <c r="W38" s="86">
        <v>48.4</v>
      </c>
      <c r="X38" s="86">
        <v>63.8</v>
      </c>
      <c r="Y38" s="86">
        <v>53.8</v>
      </c>
      <c r="Z38" s="86">
        <v>67.5</v>
      </c>
      <c r="AA38" s="86">
        <v>51.2</v>
      </c>
      <c r="AB38" s="86">
        <v>53.4</v>
      </c>
      <c r="AC38" s="86">
        <v>90.4</v>
      </c>
      <c r="AD38" s="86">
        <v>70.400000000000006</v>
      </c>
      <c r="AE38" s="102">
        <v>62.5</v>
      </c>
      <c r="AF38" s="69">
        <f>AF37*AF39/100</f>
        <v>62.54177530371603</v>
      </c>
      <c r="AG38" s="28"/>
      <c r="AH38" s="28"/>
    </row>
    <row r="39" spans="1:34" s="29" customFormat="1" ht="16.5" customHeight="1" x14ac:dyDescent="0.2">
      <c r="A39" s="78" t="s">
        <v>74</v>
      </c>
      <c r="B39" s="79" t="s">
        <v>72</v>
      </c>
      <c r="C39" s="85">
        <v>76.599999999999994</v>
      </c>
      <c r="D39" s="86">
        <v>72.099999999999994</v>
      </c>
      <c r="E39" s="86">
        <v>87.2</v>
      </c>
      <c r="F39" s="86">
        <v>67</v>
      </c>
      <c r="G39" s="86">
        <v>75.3</v>
      </c>
      <c r="H39" s="86">
        <v>57</v>
      </c>
      <c r="I39" s="86">
        <v>96.2</v>
      </c>
      <c r="J39" s="86">
        <v>71.599999999999994</v>
      </c>
      <c r="K39" s="86">
        <v>63.6</v>
      </c>
      <c r="L39" s="86">
        <v>84.4</v>
      </c>
      <c r="M39" s="86">
        <v>62</v>
      </c>
      <c r="N39" s="86">
        <v>87.1</v>
      </c>
      <c r="O39" s="86">
        <v>67.2</v>
      </c>
      <c r="P39" s="86">
        <v>64.900000000000006</v>
      </c>
      <c r="Q39" s="86">
        <v>66</v>
      </c>
      <c r="R39" s="86">
        <v>61.1</v>
      </c>
      <c r="S39" s="86">
        <v>57.4</v>
      </c>
      <c r="T39" s="86">
        <v>51.7</v>
      </c>
      <c r="U39" s="86">
        <v>94</v>
      </c>
      <c r="V39" s="86">
        <v>68.7</v>
      </c>
      <c r="W39" s="86">
        <v>55.1</v>
      </c>
      <c r="X39" s="86">
        <v>87</v>
      </c>
      <c r="Y39" s="86">
        <v>62.5</v>
      </c>
      <c r="Z39" s="86">
        <v>74.7</v>
      </c>
      <c r="AA39" s="86">
        <v>63.6</v>
      </c>
      <c r="AB39" s="86">
        <v>58.1</v>
      </c>
      <c r="AC39" s="86">
        <v>92.7</v>
      </c>
      <c r="AD39" s="86">
        <v>81.8</v>
      </c>
      <c r="AE39" s="102">
        <v>72</v>
      </c>
      <c r="AF39" s="69">
        <f>AE60/AE17*100</f>
        <v>71.955909090136018</v>
      </c>
      <c r="AG39" s="28"/>
      <c r="AH39" s="28"/>
    </row>
    <row r="40" spans="1:34" s="26" customFormat="1" ht="16.5" customHeight="1" x14ac:dyDescent="0.2">
      <c r="A40" s="76" t="s">
        <v>75</v>
      </c>
      <c r="B40" s="77" t="s">
        <v>29</v>
      </c>
      <c r="C40" s="38">
        <v>1911</v>
      </c>
      <c r="D40" s="25">
        <v>1995</v>
      </c>
      <c r="E40" s="25">
        <v>1557</v>
      </c>
      <c r="F40" s="25">
        <v>1567</v>
      </c>
      <c r="G40" s="25">
        <v>2367</v>
      </c>
      <c r="H40" s="25">
        <v>3619</v>
      </c>
      <c r="I40" s="25">
        <v>2249</v>
      </c>
      <c r="J40" s="25">
        <v>2435</v>
      </c>
      <c r="K40" s="25">
        <v>1225</v>
      </c>
      <c r="L40" s="25">
        <v>1945</v>
      </c>
      <c r="M40" s="25">
        <v>998</v>
      </c>
      <c r="N40" s="25">
        <v>2878</v>
      </c>
      <c r="O40" s="25">
        <v>4181</v>
      </c>
      <c r="P40" s="25">
        <v>2007</v>
      </c>
      <c r="Q40" s="25">
        <v>2489</v>
      </c>
      <c r="R40" s="25">
        <v>2297</v>
      </c>
      <c r="S40" s="25">
        <v>2432</v>
      </c>
      <c r="T40" s="25">
        <v>1641</v>
      </c>
      <c r="U40" s="25">
        <v>2498</v>
      </c>
      <c r="V40" s="25">
        <v>2217</v>
      </c>
      <c r="W40" s="25">
        <v>2068</v>
      </c>
      <c r="X40" s="25">
        <v>1676</v>
      </c>
      <c r="Y40" s="91" t="s">
        <v>128</v>
      </c>
      <c r="Z40" s="25">
        <v>2307</v>
      </c>
      <c r="AA40" s="25">
        <v>3132</v>
      </c>
      <c r="AB40" s="25">
        <v>894</v>
      </c>
      <c r="AC40" s="25">
        <v>1018</v>
      </c>
      <c r="AD40" s="25">
        <v>356</v>
      </c>
      <c r="AE40" s="30">
        <v>2137</v>
      </c>
      <c r="AF40" s="92">
        <f>AE11/AE30</f>
        <v>2137.4097087378641</v>
      </c>
    </row>
    <row r="41" spans="1:34" s="29" customFormat="1" ht="16.5" customHeight="1" x14ac:dyDescent="0.2">
      <c r="A41" s="78" t="s">
        <v>76</v>
      </c>
      <c r="B41" s="79" t="s">
        <v>198</v>
      </c>
      <c r="C41" s="93">
        <v>192.5</v>
      </c>
      <c r="D41" s="91">
        <v>192.1</v>
      </c>
      <c r="E41" s="91">
        <v>176.3</v>
      </c>
      <c r="F41" s="91">
        <v>168</v>
      </c>
      <c r="G41" s="91">
        <v>262.60000000000002</v>
      </c>
      <c r="H41" s="91">
        <v>373.3</v>
      </c>
      <c r="I41" s="91">
        <v>222.9</v>
      </c>
      <c r="J41" s="91">
        <v>223</v>
      </c>
      <c r="K41" s="91">
        <v>144.69999999999999</v>
      </c>
      <c r="L41" s="91">
        <v>217.3</v>
      </c>
      <c r="M41" s="91">
        <v>124.3</v>
      </c>
      <c r="N41" s="91">
        <v>260.3</v>
      </c>
      <c r="O41" s="91">
        <v>366.2</v>
      </c>
      <c r="P41" s="91">
        <v>236.3</v>
      </c>
      <c r="Q41" s="91">
        <v>397</v>
      </c>
      <c r="R41" s="91">
        <v>206.3</v>
      </c>
      <c r="S41" s="91">
        <v>247</v>
      </c>
      <c r="T41" s="91">
        <v>170.3</v>
      </c>
      <c r="U41" s="91">
        <v>244</v>
      </c>
      <c r="V41" s="91">
        <v>238.8</v>
      </c>
      <c r="W41" s="91">
        <v>187.3</v>
      </c>
      <c r="X41" s="91">
        <v>149</v>
      </c>
      <c r="Y41" s="91" t="s">
        <v>128</v>
      </c>
      <c r="Z41" s="91">
        <v>229</v>
      </c>
      <c r="AA41" s="91">
        <v>318</v>
      </c>
      <c r="AB41" s="91">
        <v>91.8</v>
      </c>
      <c r="AC41" s="91">
        <v>118.6</v>
      </c>
      <c r="AD41" s="91">
        <v>36.9</v>
      </c>
      <c r="AE41" s="82">
        <v>219.2</v>
      </c>
      <c r="AF41" s="94">
        <f>AE43/AE30</f>
        <v>219.21165048543691</v>
      </c>
      <c r="AG41" s="28"/>
      <c r="AH41" s="28"/>
    </row>
    <row r="42" spans="1:34" s="26" customFormat="1" ht="16.5" customHeight="1" x14ac:dyDescent="0.2">
      <c r="A42" s="76" t="s">
        <v>77</v>
      </c>
      <c r="B42" s="77" t="s">
        <v>78</v>
      </c>
      <c r="C42" s="38">
        <v>42602</v>
      </c>
      <c r="D42" s="25">
        <v>38156</v>
      </c>
      <c r="E42" s="25">
        <v>26304</v>
      </c>
      <c r="F42" s="25">
        <v>43001</v>
      </c>
      <c r="G42" s="25">
        <v>48968</v>
      </c>
      <c r="H42" s="25">
        <v>79635</v>
      </c>
      <c r="I42" s="25">
        <v>50915</v>
      </c>
      <c r="J42" s="25">
        <v>50807</v>
      </c>
      <c r="K42" s="25">
        <v>30197</v>
      </c>
      <c r="L42" s="25">
        <v>42017</v>
      </c>
      <c r="M42" s="25">
        <v>46290</v>
      </c>
      <c r="N42" s="25">
        <v>67473</v>
      </c>
      <c r="O42" s="25">
        <v>98516</v>
      </c>
      <c r="P42" s="25">
        <v>59308</v>
      </c>
      <c r="Q42" s="25">
        <v>55744</v>
      </c>
      <c r="R42" s="25">
        <v>49513</v>
      </c>
      <c r="S42" s="25">
        <v>67763</v>
      </c>
      <c r="T42" s="25">
        <v>38547</v>
      </c>
      <c r="U42" s="25">
        <v>47741</v>
      </c>
      <c r="V42" s="25">
        <v>48785</v>
      </c>
      <c r="W42" s="25">
        <v>44173</v>
      </c>
      <c r="X42" s="25">
        <v>42653</v>
      </c>
      <c r="Y42" s="25" t="s">
        <v>128</v>
      </c>
      <c r="Z42" s="25">
        <v>58006</v>
      </c>
      <c r="AA42" s="25">
        <v>75435</v>
      </c>
      <c r="AB42" s="25">
        <v>18517</v>
      </c>
      <c r="AC42" s="25">
        <v>23237</v>
      </c>
      <c r="AD42" s="25">
        <v>8282</v>
      </c>
      <c r="AE42" s="30">
        <v>49012</v>
      </c>
      <c r="AF42" s="92">
        <f>25241050/515</f>
        <v>49011.747572815533</v>
      </c>
    </row>
    <row r="43" spans="1:34" s="26" customFormat="1" ht="16.5" customHeight="1" x14ac:dyDescent="0.2">
      <c r="A43" s="76" t="s">
        <v>79</v>
      </c>
      <c r="B43" s="77" t="s">
        <v>209</v>
      </c>
      <c r="C43" s="38">
        <v>28110</v>
      </c>
      <c r="D43" s="25">
        <v>1345</v>
      </c>
      <c r="E43" s="25">
        <v>5465</v>
      </c>
      <c r="F43" s="25">
        <v>2856</v>
      </c>
      <c r="G43" s="25">
        <v>3414</v>
      </c>
      <c r="H43" s="25">
        <v>10826</v>
      </c>
      <c r="I43" s="25">
        <v>3121</v>
      </c>
      <c r="J43" s="25">
        <v>1561</v>
      </c>
      <c r="K43" s="25">
        <v>1013</v>
      </c>
      <c r="L43" s="25">
        <v>1521</v>
      </c>
      <c r="M43" s="25">
        <v>746</v>
      </c>
      <c r="N43" s="25">
        <v>2082</v>
      </c>
      <c r="O43" s="25">
        <v>1831</v>
      </c>
      <c r="P43" s="25">
        <v>3072</v>
      </c>
      <c r="Q43" s="25">
        <v>2382</v>
      </c>
      <c r="R43" s="25">
        <v>825</v>
      </c>
      <c r="S43" s="25">
        <v>494</v>
      </c>
      <c r="T43" s="25">
        <v>511</v>
      </c>
      <c r="U43" s="25">
        <v>4879</v>
      </c>
      <c r="V43" s="25">
        <v>2149</v>
      </c>
      <c r="W43" s="25">
        <v>1124</v>
      </c>
      <c r="X43" s="25">
        <v>596</v>
      </c>
      <c r="Y43" s="25">
        <v>469</v>
      </c>
      <c r="Z43" s="25">
        <v>20836</v>
      </c>
      <c r="AA43" s="25">
        <v>9858</v>
      </c>
      <c r="AB43" s="25">
        <v>551</v>
      </c>
      <c r="AC43" s="25">
        <v>593</v>
      </c>
      <c r="AD43" s="25">
        <v>664</v>
      </c>
      <c r="AE43" s="30">
        <f>SUM(C43:AD43)</f>
        <v>112894</v>
      </c>
    </row>
    <row r="44" spans="1:34" s="29" customFormat="1" ht="16.5" customHeight="1" x14ac:dyDescent="0.2">
      <c r="A44" s="78" t="s">
        <v>80</v>
      </c>
      <c r="B44" s="79" t="s">
        <v>81</v>
      </c>
      <c r="C44" s="85">
        <v>93.6</v>
      </c>
      <c r="D44" s="86">
        <v>79.099999999999994</v>
      </c>
      <c r="E44" s="86">
        <v>79.099999999999994</v>
      </c>
      <c r="F44" s="86">
        <v>79</v>
      </c>
      <c r="G44" s="86">
        <v>79.8</v>
      </c>
      <c r="H44" s="86">
        <v>81.2</v>
      </c>
      <c r="I44" s="86">
        <v>77</v>
      </c>
      <c r="J44" s="86">
        <v>75.900000000000006</v>
      </c>
      <c r="K44" s="86">
        <v>71.2</v>
      </c>
      <c r="L44" s="86">
        <v>76.599999999999994</v>
      </c>
      <c r="M44" s="86">
        <v>87.4</v>
      </c>
      <c r="N44" s="86">
        <v>77.3</v>
      </c>
      <c r="O44" s="86">
        <v>80</v>
      </c>
      <c r="P44" s="86">
        <v>93.3</v>
      </c>
      <c r="Q44" s="86">
        <v>83.6</v>
      </c>
      <c r="R44" s="86">
        <v>80.900000000000006</v>
      </c>
      <c r="S44" s="86">
        <v>78.7</v>
      </c>
      <c r="T44" s="86">
        <v>72.3</v>
      </c>
      <c r="U44" s="86">
        <v>92.2</v>
      </c>
      <c r="V44" s="86">
        <v>77.7</v>
      </c>
      <c r="W44" s="86">
        <v>81.599999999999994</v>
      </c>
      <c r="X44" s="86">
        <v>65.099999999999994</v>
      </c>
      <c r="Y44" s="86">
        <v>85.6</v>
      </c>
      <c r="Z44" s="86">
        <v>87.1</v>
      </c>
      <c r="AA44" s="86">
        <v>80.400000000000006</v>
      </c>
      <c r="AB44" s="86">
        <v>61.3</v>
      </c>
      <c r="AC44" s="86">
        <v>61.2</v>
      </c>
      <c r="AD44" s="86">
        <v>42.8</v>
      </c>
      <c r="AE44" s="82">
        <v>84.1</v>
      </c>
      <c r="AF44" s="28">
        <f>ROUND(AE43/AE59,3)*100</f>
        <v>84.1</v>
      </c>
      <c r="AG44" s="28"/>
      <c r="AH44" s="28"/>
    </row>
    <row r="45" spans="1:34" s="26" customFormat="1" ht="16.5" customHeight="1" x14ac:dyDescent="0.2">
      <c r="A45" s="76" t="s">
        <v>82</v>
      </c>
      <c r="B45" s="77" t="s">
        <v>209</v>
      </c>
      <c r="C45" s="38">
        <v>24107</v>
      </c>
      <c r="D45" s="25">
        <v>1066</v>
      </c>
      <c r="E45" s="25">
        <v>0</v>
      </c>
      <c r="F45" s="25">
        <v>1923</v>
      </c>
      <c r="G45" s="25">
        <v>2457</v>
      </c>
      <c r="H45" s="25">
        <v>0</v>
      </c>
      <c r="I45" s="25">
        <v>0</v>
      </c>
      <c r="J45" s="25">
        <v>1208</v>
      </c>
      <c r="K45" s="25">
        <v>771</v>
      </c>
      <c r="L45" s="25">
        <v>1008</v>
      </c>
      <c r="M45" s="25">
        <v>390</v>
      </c>
      <c r="N45" s="25">
        <v>1581</v>
      </c>
      <c r="O45" s="25">
        <v>1208</v>
      </c>
      <c r="P45" s="25">
        <v>2113</v>
      </c>
      <c r="Q45" s="25">
        <v>1116</v>
      </c>
      <c r="R45" s="25">
        <v>564</v>
      </c>
      <c r="S45" s="25">
        <v>337</v>
      </c>
      <c r="T45" s="25">
        <v>321</v>
      </c>
      <c r="U45" s="25">
        <v>0</v>
      </c>
      <c r="V45" s="25">
        <v>2079</v>
      </c>
      <c r="W45" s="25">
        <v>0</v>
      </c>
      <c r="X45" s="25">
        <v>424</v>
      </c>
      <c r="Y45" s="25">
        <v>312</v>
      </c>
      <c r="Z45" s="25">
        <v>0</v>
      </c>
      <c r="AA45" s="25">
        <v>0</v>
      </c>
      <c r="AB45" s="25">
        <v>359</v>
      </c>
      <c r="AC45" s="25">
        <v>385</v>
      </c>
      <c r="AD45" s="25">
        <v>642</v>
      </c>
      <c r="AE45" s="30">
        <f>SUM(C45:AD45)</f>
        <v>44371</v>
      </c>
    </row>
    <row r="46" spans="1:34" s="29" customFormat="1" ht="16.5" customHeight="1" x14ac:dyDescent="0.2">
      <c r="A46" s="78" t="s">
        <v>83</v>
      </c>
      <c r="B46" s="79" t="s">
        <v>72</v>
      </c>
      <c r="C46" s="85">
        <v>80.3</v>
      </c>
      <c r="D46" s="86">
        <v>62.7</v>
      </c>
      <c r="E46" s="86">
        <v>0</v>
      </c>
      <c r="F46" s="86">
        <v>53.2</v>
      </c>
      <c r="G46" s="86">
        <v>57.4</v>
      </c>
      <c r="H46" s="86">
        <v>0</v>
      </c>
      <c r="I46" s="86">
        <v>0</v>
      </c>
      <c r="J46" s="86">
        <v>58.7</v>
      </c>
      <c r="K46" s="86">
        <v>54.2</v>
      </c>
      <c r="L46" s="86">
        <v>50.8</v>
      </c>
      <c r="M46" s="86">
        <v>45.7</v>
      </c>
      <c r="N46" s="86">
        <v>58.7</v>
      </c>
      <c r="O46" s="86">
        <v>52.8</v>
      </c>
      <c r="P46" s="86">
        <v>64.099999999999994</v>
      </c>
      <c r="Q46" s="86">
        <v>39.200000000000003</v>
      </c>
      <c r="R46" s="86">
        <v>55.3</v>
      </c>
      <c r="S46" s="86">
        <v>53.7</v>
      </c>
      <c r="T46" s="86">
        <v>45.4</v>
      </c>
      <c r="U46" s="86">
        <v>0</v>
      </c>
      <c r="V46" s="86">
        <v>75.2</v>
      </c>
      <c r="W46" s="86">
        <v>0</v>
      </c>
      <c r="X46" s="86">
        <v>46.3</v>
      </c>
      <c r="Y46" s="86">
        <v>56.9</v>
      </c>
      <c r="Z46" s="86">
        <v>0</v>
      </c>
      <c r="AA46" s="86">
        <v>0</v>
      </c>
      <c r="AB46" s="86">
        <v>39.9</v>
      </c>
      <c r="AC46" s="86">
        <v>39.700000000000003</v>
      </c>
      <c r="AD46" s="86">
        <v>41.3</v>
      </c>
      <c r="AE46" s="82">
        <v>33.1</v>
      </c>
      <c r="AF46" s="28">
        <f>ROUND(AE45/AE59,3)*100</f>
        <v>33.1</v>
      </c>
      <c r="AG46" s="28"/>
      <c r="AH46" s="28"/>
    </row>
    <row r="47" spans="1:34" s="26" customFormat="1" ht="16.5" customHeight="1" x14ac:dyDescent="0.2">
      <c r="A47" s="76" t="s">
        <v>84</v>
      </c>
      <c r="B47" s="77" t="s">
        <v>210</v>
      </c>
      <c r="C47" s="38">
        <v>3903</v>
      </c>
      <c r="D47" s="25">
        <v>175</v>
      </c>
      <c r="E47" s="25">
        <v>0</v>
      </c>
      <c r="F47" s="25">
        <v>738</v>
      </c>
      <c r="G47" s="25">
        <v>396</v>
      </c>
      <c r="H47" s="25">
        <v>0</v>
      </c>
      <c r="I47" s="25">
        <v>0</v>
      </c>
      <c r="J47" s="25">
        <v>314</v>
      </c>
      <c r="K47" s="25">
        <v>240</v>
      </c>
      <c r="L47" s="25">
        <v>405</v>
      </c>
      <c r="M47" s="25">
        <v>163</v>
      </c>
      <c r="N47" s="25">
        <v>250</v>
      </c>
      <c r="O47" s="25">
        <v>511</v>
      </c>
      <c r="P47" s="25">
        <v>954</v>
      </c>
      <c r="Q47" s="25">
        <v>230</v>
      </c>
      <c r="R47" s="25">
        <v>261</v>
      </c>
      <c r="S47" s="25">
        <v>157</v>
      </c>
      <c r="T47" s="25">
        <v>124</v>
      </c>
      <c r="U47" s="25">
        <v>0</v>
      </c>
      <c r="V47" s="25">
        <v>0</v>
      </c>
      <c r="W47" s="25">
        <v>0</v>
      </c>
      <c r="X47" s="25">
        <v>45</v>
      </c>
      <c r="Y47" s="25">
        <v>157</v>
      </c>
      <c r="Z47" s="25">
        <v>0</v>
      </c>
      <c r="AA47" s="25">
        <v>0</v>
      </c>
      <c r="AB47" s="25">
        <v>191</v>
      </c>
      <c r="AC47" s="25">
        <v>203</v>
      </c>
      <c r="AD47" s="25">
        <v>0</v>
      </c>
      <c r="AE47" s="30">
        <f>SUM(C47:AD47)</f>
        <v>9417</v>
      </c>
    </row>
    <row r="48" spans="1:34" s="29" customFormat="1" ht="16.5" customHeight="1" x14ac:dyDescent="0.2">
      <c r="A48" s="78" t="s">
        <v>85</v>
      </c>
      <c r="B48" s="79" t="s">
        <v>86</v>
      </c>
      <c r="C48" s="85">
        <v>13</v>
      </c>
      <c r="D48" s="86">
        <v>10.3</v>
      </c>
      <c r="E48" s="86">
        <v>0</v>
      </c>
      <c r="F48" s="86">
        <v>20.399999999999999</v>
      </c>
      <c r="G48" s="86">
        <v>9.3000000000000007</v>
      </c>
      <c r="H48" s="86">
        <v>0</v>
      </c>
      <c r="I48" s="86">
        <v>0</v>
      </c>
      <c r="J48" s="86">
        <v>15.3</v>
      </c>
      <c r="K48" s="86">
        <v>16.899999999999999</v>
      </c>
      <c r="L48" s="86">
        <v>20.399999999999999</v>
      </c>
      <c r="M48" s="86">
        <v>19.100000000000001</v>
      </c>
      <c r="N48" s="86">
        <v>9.3000000000000007</v>
      </c>
      <c r="O48" s="86">
        <v>22.3</v>
      </c>
      <c r="P48" s="86">
        <v>29</v>
      </c>
      <c r="Q48" s="86">
        <v>8.1</v>
      </c>
      <c r="R48" s="95">
        <v>25.6</v>
      </c>
      <c r="S48" s="86">
        <v>25</v>
      </c>
      <c r="T48" s="86">
        <v>17.5</v>
      </c>
      <c r="U48" s="86">
        <v>0</v>
      </c>
      <c r="V48" s="86">
        <v>0</v>
      </c>
      <c r="W48" s="86">
        <v>0</v>
      </c>
      <c r="X48" s="86">
        <v>4.9000000000000004</v>
      </c>
      <c r="Y48" s="86">
        <v>28.6</v>
      </c>
      <c r="Z48" s="86">
        <v>0</v>
      </c>
      <c r="AA48" s="86">
        <v>0</v>
      </c>
      <c r="AB48" s="86">
        <v>21.2</v>
      </c>
      <c r="AC48" s="86">
        <v>20.9</v>
      </c>
      <c r="AD48" s="86">
        <v>0</v>
      </c>
      <c r="AE48" s="82">
        <v>7</v>
      </c>
      <c r="AF48" s="69">
        <f>ROUND(AE47/AE59,3)*100</f>
        <v>7.0000000000000009</v>
      </c>
      <c r="AG48" s="28"/>
      <c r="AH48" s="28"/>
    </row>
    <row r="49" spans="1:34" s="26" customFormat="1" ht="16.5" customHeight="1" x14ac:dyDescent="0.2">
      <c r="A49" s="76" t="s">
        <v>87</v>
      </c>
      <c r="B49" s="77" t="s">
        <v>210</v>
      </c>
      <c r="C49" s="38">
        <v>91</v>
      </c>
      <c r="D49" s="25">
        <v>4</v>
      </c>
      <c r="E49" s="25">
        <v>0</v>
      </c>
      <c r="F49" s="25">
        <v>187</v>
      </c>
      <c r="G49" s="25">
        <v>3</v>
      </c>
      <c r="H49" s="25">
        <v>0</v>
      </c>
      <c r="I49" s="25">
        <v>0</v>
      </c>
      <c r="J49" s="25">
        <v>39</v>
      </c>
      <c r="K49" s="25">
        <v>0</v>
      </c>
      <c r="L49" s="25">
        <v>36</v>
      </c>
      <c r="M49" s="25">
        <v>193</v>
      </c>
      <c r="N49" s="25">
        <v>251</v>
      </c>
      <c r="O49" s="25">
        <v>101</v>
      </c>
      <c r="P49" s="25">
        <v>0</v>
      </c>
      <c r="Q49" s="25">
        <v>864</v>
      </c>
      <c r="R49" s="25">
        <v>0</v>
      </c>
      <c r="S49" s="25">
        <v>0</v>
      </c>
      <c r="T49" s="25">
        <v>65</v>
      </c>
      <c r="U49" s="25">
        <v>0</v>
      </c>
      <c r="V49" s="25">
        <v>0</v>
      </c>
      <c r="W49" s="25">
        <v>0</v>
      </c>
      <c r="X49" s="25">
        <v>31</v>
      </c>
      <c r="Y49" s="25">
        <v>0</v>
      </c>
      <c r="Z49" s="25">
        <v>0</v>
      </c>
      <c r="AA49" s="25">
        <v>0</v>
      </c>
      <c r="AB49" s="25">
        <v>1</v>
      </c>
      <c r="AC49" s="25">
        <v>0</v>
      </c>
      <c r="AD49" s="25">
        <v>22</v>
      </c>
      <c r="AE49" s="30">
        <f>SUM(C49:AD49)</f>
        <v>1888</v>
      </c>
    </row>
    <row r="50" spans="1:34" s="29" customFormat="1" ht="16.5" customHeight="1" x14ac:dyDescent="0.2">
      <c r="A50" s="78" t="s">
        <v>88</v>
      </c>
      <c r="B50" s="79" t="s">
        <v>86</v>
      </c>
      <c r="C50" s="85">
        <v>0.31019999999999998</v>
      </c>
      <c r="D50" s="86">
        <v>0.2</v>
      </c>
      <c r="E50" s="86">
        <v>0</v>
      </c>
      <c r="F50" s="86">
        <v>5.2</v>
      </c>
      <c r="G50" s="86">
        <v>0.1</v>
      </c>
      <c r="H50" s="86">
        <v>0</v>
      </c>
      <c r="I50" s="86">
        <v>0</v>
      </c>
      <c r="J50" s="86">
        <v>1.9</v>
      </c>
      <c r="K50" s="86">
        <v>0</v>
      </c>
      <c r="L50" s="86">
        <v>1.8</v>
      </c>
      <c r="M50" s="86">
        <v>22.6</v>
      </c>
      <c r="N50" s="86">
        <v>9.3000000000000007</v>
      </c>
      <c r="O50" s="86">
        <v>4.4000000000000004</v>
      </c>
      <c r="P50" s="86">
        <v>0</v>
      </c>
      <c r="Q50" s="86">
        <v>30.3</v>
      </c>
      <c r="R50" s="86">
        <v>0</v>
      </c>
      <c r="S50" s="86">
        <v>0</v>
      </c>
      <c r="T50" s="86">
        <v>9.1999999999999993</v>
      </c>
      <c r="U50" s="86">
        <v>0</v>
      </c>
      <c r="V50" s="86">
        <v>0</v>
      </c>
      <c r="W50" s="86">
        <v>0</v>
      </c>
      <c r="X50" s="86">
        <v>3.4</v>
      </c>
      <c r="Y50" s="86">
        <v>0</v>
      </c>
      <c r="Z50" s="86">
        <v>0</v>
      </c>
      <c r="AA50" s="86">
        <v>0</v>
      </c>
      <c r="AB50" s="86">
        <v>0.1</v>
      </c>
      <c r="AC50" s="86">
        <v>0</v>
      </c>
      <c r="AD50" s="86">
        <v>1.4</v>
      </c>
      <c r="AE50" s="82">
        <v>1.4</v>
      </c>
      <c r="AF50" s="28">
        <f>ROUND(AE49/AE59,3)*100</f>
        <v>1.4000000000000001</v>
      </c>
      <c r="AG50" s="28"/>
      <c r="AH50" s="28"/>
    </row>
    <row r="51" spans="1:34" s="26" customFormat="1" ht="16.5" customHeight="1" x14ac:dyDescent="0.2">
      <c r="A51" s="76" t="s">
        <v>89</v>
      </c>
      <c r="B51" s="77" t="s">
        <v>210</v>
      </c>
      <c r="C51" s="38">
        <v>9</v>
      </c>
      <c r="D51" s="25">
        <v>100</v>
      </c>
      <c r="E51" s="25">
        <v>0</v>
      </c>
      <c r="F51" s="25">
        <v>8</v>
      </c>
      <c r="G51" s="25">
        <v>558</v>
      </c>
      <c r="H51" s="25">
        <v>0</v>
      </c>
      <c r="I51" s="25">
        <v>0</v>
      </c>
      <c r="J51" s="25">
        <v>0</v>
      </c>
      <c r="K51" s="25">
        <v>2</v>
      </c>
      <c r="L51" s="25">
        <v>72</v>
      </c>
      <c r="M51" s="25">
        <v>0</v>
      </c>
      <c r="N51" s="25">
        <v>0</v>
      </c>
      <c r="O51" s="25">
        <v>11</v>
      </c>
      <c r="P51" s="25">
        <v>5</v>
      </c>
      <c r="Q51" s="25">
        <v>172</v>
      </c>
      <c r="R51" s="25">
        <v>0</v>
      </c>
      <c r="S51" s="25">
        <v>0</v>
      </c>
      <c r="T51" s="25">
        <v>1</v>
      </c>
      <c r="U51" s="25">
        <v>0</v>
      </c>
      <c r="V51" s="25">
        <v>70</v>
      </c>
      <c r="W51" s="25">
        <v>0</v>
      </c>
      <c r="X51" s="25">
        <v>96</v>
      </c>
      <c r="Y51" s="25">
        <v>0</v>
      </c>
      <c r="Z51" s="25">
        <v>0</v>
      </c>
      <c r="AA51" s="25">
        <v>0</v>
      </c>
      <c r="AB51" s="25">
        <v>0</v>
      </c>
      <c r="AC51" s="25">
        <v>5</v>
      </c>
      <c r="AD51" s="25">
        <v>0</v>
      </c>
      <c r="AE51" s="30">
        <f>SUM(C51:AD51)</f>
        <v>1109</v>
      </c>
    </row>
    <row r="52" spans="1:34" s="29" customFormat="1" ht="16.5" customHeight="1" x14ac:dyDescent="0.2">
      <c r="A52" s="78" t="s">
        <v>90</v>
      </c>
      <c r="B52" s="79" t="s">
        <v>86</v>
      </c>
      <c r="C52" s="85">
        <v>1.9800000000000002E-2</v>
      </c>
      <c r="D52" s="86">
        <v>5.9</v>
      </c>
      <c r="E52" s="86">
        <v>0</v>
      </c>
      <c r="F52" s="86">
        <v>0.2</v>
      </c>
      <c r="G52" s="86">
        <v>13</v>
      </c>
      <c r="H52" s="86">
        <v>0</v>
      </c>
      <c r="I52" s="86">
        <v>0</v>
      </c>
      <c r="J52" s="86">
        <v>0</v>
      </c>
      <c r="K52" s="86">
        <v>0.1</v>
      </c>
      <c r="L52" s="86">
        <v>3.6</v>
      </c>
      <c r="M52" s="86">
        <v>0</v>
      </c>
      <c r="N52" s="86">
        <v>0</v>
      </c>
      <c r="O52" s="86">
        <v>0.5</v>
      </c>
      <c r="P52" s="86">
        <v>0.2</v>
      </c>
      <c r="Q52" s="86">
        <v>6</v>
      </c>
      <c r="R52" s="86">
        <v>0</v>
      </c>
      <c r="S52" s="86">
        <v>0</v>
      </c>
      <c r="T52" s="86">
        <v>0.1</v>
      </c>
      <c r="U52" s="86">
        <v>0</v>
      </c>
      <c r="V52" s="86">
        <v>2.5</v>
      </c>
      <c r="W52" s="86">
        <v>0</v>
      </c>
      <c r="X52" s="86">
        <v>10.5</v>
      </c>
      <c r="Y52" s="86">
        <v>0</v>
      </c>
      <c r="Z52" s="86">
        <v>0</v>
      </c>
      <c r="AA52" s="86">
        <v>0</v>
      </c>
      <c r="AB52" s="86">
        <v>0</v>
      </c>
      <c r="AC52" s="86">
        <v>0.5</v>
      </c>
      <c r="AD52" s="86">
        <v>0</v>
      </c>
      <c r="AE52" s="82">
        <v>0.8</v>
      </c>
      <c r="AF52" s="28">
        <f>ROUND(AE51/AE59,3)*100</f>
        <v>0.8</v>
      </c>
      <c r="AG52" s="28"/>
      <c r="AH52" s="28"/>
    </row>
    <row r="53" spans="1:34" s="26" customFormat="1" ht="16.5" customHeight="1" x14ac:dyDescent="0.2">
      <c r="A53" s="76" t="s">
        <v>91</v>
      </c>
      <c r="B53" s="77" t="s">
        <v>210</v>
      </c>
      <c r="C53" s="38">
        <v>581</v>
      </c>
      <c r="D53" s="25">
        <v>66</v>
      </c>
      <c r="E53" s="25">
        <v>104</v>
      </c>
      <c r="F53" s="25">
        <v>101</v>
      </c>
      <c r="G53" s="25">
        <v>35</v>
      </c>
      <c r="H53" s="25">
        <v>350</v>
      </c>
      <c r="I53" s="25">
        <v>221</v>
      </c>
      <c r="J53" s="25">
        <v>26</v>
      </c>
      <c r="K53" s="25">
        <v>61</v>
      </c>
      <c r="L53" s="25">
        <v>28</v>
      </c>
      <c r="M53" s="25">
        <v>4</v>
      </c>
      <c r="N53" s="25">
        <v>66</v>
      </c>
      <c r="O53" s="25">
        <v>117</v>
      </c>
      <c r="P53" s="25">
        <v>2</v>
      </c>
      <c r="Q53" s="25">
        <v>0</v>
      </c>
      <c r="R53" s="25">
        <v>33</v>
      </c>
      <c r="S53" s="25">
        <v>3</v>
      </c>
      <c r="T53" s="25">
        <v>44</v>
      </c>
      <c r="U53" s="25">
        <v>99</v>
      </c>
      <c r="V53" s="25">
        <v>557</v>
      </c>
      <c r="W53" s="25">
        <v>248</v>
      </c>
      <c r="X53" s="25">
        <v>30</v>
      </c>
      <c r="Y53" s="25">
        <v>6</v>
      </c>
      <c r="Z53" s="25">
        <v>687</v>
      </c>
      <c r="AA53" s="25">
        <v>275</v>
      </c>
      <c r="AB53" s="25">
        <v>1</v>
      </c>
      <c r="AC53" s="25">
        <v>1</v>
      </c>
      <c r="AD53" s="25">
        <v>45</v>
      </c>
      <c r="AE53" s="30">
        <f>SUM(C53:AD53)</f>
        <v>3791</v>
      </c>
    </row>
    <row r="54" spans="1:34" s="29" customFormat="1" ht="16.5" customHeight="1" x14ac:dyDescent="0.2">
      <c r="A54" s="78" t="s">
        <v>92</v>
      </c>
      <c r="B54" s="79" t="s">
        <v>86</v>
      </c>
      <c r="C54" s="85">
        <v>1.9</v>
      </c>
      <c r="D54" s="86">
        <v>3.9</v>
      </c>
      <c r="E54" s="86">
        <v>1.5</v>
      </c>
      <c r="F54" s="86">
        <v>2.8</v>
      </c>
      <c r="G54" s="86">
        <v>0.8</v>
      </c>
      <c r="H54" s="86">
        <v>2.6</v>
      </c>
      <c r="I54" s="86">
        <v>5.5</v>
      </c>
      <c r="J54" s="86">
        <v>1.3</v>
      </c>
      <c r="K54" s="86">
        <v>4.3</v>
      </c>
      <c r="L54" s="86">
        <v>1.4</v>
      </c>
      <c r="M54" s="86">
        <v>0.5</v>
      </c>
      <c r="N54" s="86">
        <v>2.4</v>
      </c>
      <c r="O54" s="86">
        <v>5.0999999999999996</v>
      </c>
      <c r="P54" s="86">
        <v>0.1</v>
      </c>
      <c r="Q54" s="86">
        <v>0</v>
      </c>
      <c r="R54" s="86">
        <v>3.2</v>
      </c>
      <c r="S54" s="86">
        <v>0.5</v>
      </c>
      <c r="T54" s="86">
        <v>6.2</v>
      </c>
      <c r="U54" s="86">
        <v>1.9</v>
      </c>
      <c r="V54" s="86">
        <v>20.100000000000001</v>
      </c>
      <c r="W54" s="86">
        <v>18</v>
      </c>
      <c r="X54" s="86">
        <v>3.3</v>
      </c>
      <c r="Y54" s="86">
        <v>1.1000000000000001</v>
      </c>
      <c r="Z54" s="86">
        <v>2.9</v>
      </c>
      <c r="AA54" s="86">
        <v>2.2000000000000002</v>
      </c>
      <c r="AB54" s="86">
        <v>0.1</v>
      </c>
      <c r="AC54" s="86">
        <v>0.1</v>
      </c>
      <c r="AD54" s="86">
        <v>2.9</v>
      </c>
      <c r="AE54" s="82">
        <v>2.8</v>
      </c>
      <c r="AF54" s="28">
        <f>ROUND(AE53/AE59,3)*100</f>
        <v>2.8000000000000003</v>
      </c>
      <c r="AG54" s="28"/>
      <c r="AH54" s="28"/>
    </row>
    <row r="55" spans="1:34" s="26" customFormat="1" ht="16.5" customHeight="1" x14ac:dyDescent="0.2">
      <c r="A55" s="76" t="s">
        <v>93</v>
      </c>
      <c r="B55" s="77" t="s">
        <v>210</v>
      </c>
      <c r="C55" s="38">
        <v>28691</v>
      </c>
      <c r="D55" s="25">
        <v>1411</v>
      </c>
      <c r="E55" s="25">
        <v>5569</v>
      </c>
      <c r="F55" s="25">
        <v>2957</v>
      </c>
      <c r="G55" s="25">
        <v>3449</v>
      </c>
      <c r="H55" s="25">
        <v>11176</v>
      </c>
      <c r="I55" s="25">
        <v>3342</v>
      </c>
      <c r="J55" s="25">
        <v>1587</v>
      </c>
      <c r="K55" s="25">
        <v>1074</v>
      </c>
      <c r="L55" s="25">
        <v>1549</v>
      </c>
      <c r="M55" s="25">
        <v>750</v>
      </c>
      <c r="N55" s="25">
        <v>2148</v>
      </c>
      <c r="O55" s="25">
        <v>1948</v>
      </c>
      <c r="P55" s="25">
        <v>3074</v>
      </c>
      <c r="Q55" s="25">
        <v>2382</v>
      </c>
      <c r="R55" s="25">
        <v>858</v>
      </c>
      <c r="S55" s="25">
        <v>497</v>
      </c>
      <c r="T55" s="25">
        <v>555</v>
      </c>
      <c r="U55" s="25">
        <v>4978</v>
      </c>
      <c r="V55" s="25">
        <v>2706</v>
      </c>
      <c r="W55" s="25">
        <v>1372</v>
      </c>
      <c r="X55" s="25">
        <v>626</v>
      </c>
      <c r="Y55" s="25">
        <v>475</v>
      </c>
      <c r="Z55" s="25">
        <v>21523</v>
      </c>
      <c r="AA55" s="25">
        <v>10133</v>
      </c>
      <c r="AB55" s="25">
        <v>552</v>
      </c>
      <c r="AC55" s="25">
        <v>594</v>
      </c>
      <c r="AD55" s="25">
        <v>709</v>
      </c>
      <c r="AE55" s="30">
        <f>SUM(C55:AD55)</f>
        <v>116685</v>
      </c>
    </row>
    <row r="56" spans="1:34" s="29" customFormat="1" ht="16.5" customHeight="1" x14ac:dyDescent="0.2">
      <c r="A56" s="78" t="s">
        <v>94</v>
      </c>
      <c r="B56" s="79" t="s">
        <v>86</v>
      </c>
      <c r="C56" s="85">
        <v>95.6</v>
      </c>
      <c r="D56" s="86">
        <v>83</v>
      </c>
      <c r="E56" s="86">
        <v>80.599999999999994</v>
      </c>
      <c r="F56" s="86">
        <v>81.8</v>
      </c>
      <c r="G56" s="86">
        <v>80.599999999999994</v>
      </c>
      <c r="H56" s="86">
        <v>83.9</v>
      </c>
      <c r="I56" s="95">
        <v>82.4</v>
      </c>
      <c r="J56" s="86">
        <v>77.099999999999994</v>
      </c>
      <c r="K56" s="86">
        <v>75.5</v>
      </c>
      <c r="L56" s="86">
        <v>78</v>
      </c>
      <c r="M56" s="86">
        <v>87.8</v>
      </c>
      <c r="N56" s="86">
        <v>79.7</v>
      </c>
      <c r="O56" s="86">
        <v>85.1</v>
      </c>
      <c r="P56" s="86">
        <v>93.3</v>
      </c>
      <c r="Q56" s="86">
        <v>83.6</v>
      </c>
      <c r="R56" s="86">
        <v>84.1</v>
      </c>
      <c r="S56" s="86">
        <v>79.099999999999994</v>
      </c>
      <c r="T56" s="86">
        <v>78.5</v>
      </c>
      <c r="U56" s="86">
        <v>94.1</v>
      </c>
      <c r="V56" s="86">
        <v>97.8</v>
      </c>
      <c r="W56" s="86">
        <v>99.6</v>
      </c>
      <c r="X56" s="86">
        <v>68.3</v>
      </c>
      <c r="Y56" s="86">
        <v>86.7</v>
      </c>
      <c r="Z56" s="86">
        <v>89.9</v>
      </c>
      <c r="AA56" s="86">
        <v>82.7</v>
      </c>
      <c r="AB56" s="86">
        <v>61.4</v>
      </c>
      <c r="AC56" s="86">
        <v>61.3</v>
      </c>
      <c r="AD56" s="86">
        <v>45.7</v>
      </c>
      <c r="AE56" s="82">
        <v>86.9</v>
      </c>
      <c r="AF56" s="28">
        <f>ROUND(AE55/AE59,3)*100</f>
        <v>86.9</v>
      </c>
      <c r="AG56" s="28"/>
      <c r="AH56" s="28"/>
    </row>
    <row r="57" spans="1:34" s="26" customFormat="1" ht="16.5" customHeight="1" x14ac:dyDescent="0.2">
      <c r="A57" s="76" t="s">
        <v>95</v>
      </c>
      <c r="B57" s="77" t="s">
        <v>210</v>
      </c>
      <c r="C57" s="38">
        <v>1332</v>
      </c>
      <c r="D57" s="25">
        <v>290</v>
      </c>
      <c r="E57" s="25">
        <v>1341</v>
      </c>
      <c r="F57" s="25">
        <v>656</v>
      </c>
      <c r="G57" s="25">
        <v>828</v>
      </c>
      <c r="H57" s="25">
        <v>2151</v>
      </c>
      <c r="I57" s="25">
        <v>713</v>
      </c>
      <c r="J57" s="25">
        <v>471</v>
      </c>
      <c r="K57" s="25">
        <v>349</v>
      </c>
      <c r="L57" s="25">
        <v>436</v>
      </c>
      <c r="M57" s="25">
        <v>104</v>
      </c>
      <c r="N57" s="25">
        <v>546</v>
      </c>
      <c r="O57" s="25">
        <v>341</v>
      </c>
      <c r="P57" s="25">
        <v>220</v>
      </c>
      <c r="Q57" s="25">
        <v>466</v>
      </c>
      <c r="R57" s="25">
        <v>162</v>
      </c>
      <c r="S57" s="25">
        <v>131</v>
      </c>
      <c r="T57" s="25">
        <v>152</v>
      </c>
      <c r="U57" s="25">
        <v>314</v>
      </c>
      <c r="V57" s="25">
        <v>60</v>
      </c>
      <c r="W57" s="25">
        <v>5</v>
      </c>
      <c r="X57" s="25">
        <v>290</v>
      </c>
      <c r="Y57" s="25">
        <v>73</v>
      </c>
      <c r="Z57" s="25">
        <v>2411</v>
      </c>
      <c r="AA57" s="25">
        <v>2125</v>
      </c>
      <c r="AB57" s="25">
        <v>347</v>
      </c>
      <c r="AC57" s="25">
        <v>375</v>
      </c>
      <c r="AD57" s="25">
        <v>844</v>
      </c>
      <c r="AE57" s="30">
        <f>SUM(C57:AD57)</f>
        <v>17533</v>
      </c>
    </row>
    <row r="58" spans="1:34" s="29" customFormat="1" ht="16.5" customHeight="1" x14ac:dyDescent="0.2">
      <c r="A58" s="78" t="s">
        <v>96</v>
      </c>
      <c r="B58" s="79" t="s">
        <v>86</v>
      </c>
      <c r="C58" s="85">
        <v>4.4000000000000004</v>
      </c>
      <c r="D58" s="86">
        <v>17</v>
      </c>
      <c r="E58" s="95">
        <v>19.399999999999999</v>
      </c>
      <c r="F58" s="86">
        <v>18.2</v>
      </c>
      <c r="G58" s="86">
        <v>19.399999999999999</v>
      </c>
      <c r="H58" s="86">
        <v>16.100000000000001</v>
      </c>
      <c r="I58" s="86">
        <v>17.600000000000001</v>
      </c>
      <c r="J58" s="86">
        <v>22.9</v>
      </c>
      <c r="K58" s="86">
        <v>24.5</v>
      </c>
      <c r="L58" s="86">
        <v>22</v>
      </c>
      <c r="M58" s="86">
        <v>12.2</v>
      </c>
      <c r="N58" s="86">
        <v>20.3</v>
      </c>
      <c r="O58" s="86">
        <v>14.9</v>
      </c>
      <c r="P58" s="86">
        <v>6.7</v>
      </c>
      <c r="Q58" s="86">
        <v>16.399999999999999</v>
      </c>
      <c r="R58" s="95">
        <v>15.9</v>
      </c>
      <c r="S58" s="86">
        <v>20.9</v>
      </c>
      <c r="T58" s="86">
        <v>21.5</v>
      </c>
      <c r="U58" s="86">
        <v>5.9</v>
      </c>
      <c r="V58" s="86">
        <v>2.2000000000000002</v>
      </c>
      <c r="W58" s="86">
        <v>0.4</v>
      </c>
      <c r="X58" s="86">
        <v>31.7</v>
      </c>
      <c r="Y58" s="86">
        <v>13.3</v>
      </c>
      <c r="Z58" s="86">
        <v>10.1</v>
      </c>
      <c r="AA58" s="86">
        <v>17.3</v>
      </c>
      <c r="AB58" s="86">
        <v>38.6</v>
      </c>
      <c r="AC58" s="86">
        <v>38.700000000000003</v>
      </c>
      <c r="AD58" s="86">
        <v>54.3</v>
      </c>
      <c r="AE58" s="82">
        <v>13.1</v>
      </c>
      <c r="AF58" s="28">
        <f>ROUND(AE57/AE59,3)*100</f>
        <v>13.100000000000001</v>
      </c>
      <c r="AG58" s="28"/>
      <c r="AH58" s="28"/>
    </row>
    <row r="59" spans="1:34" s="26" customFormat="1" ht="16.5" customHeight="1" x14ac:dyDescent="0.2">
      <c r="A59" s="76" t="s">
        <v>97</v>
      </c>
      <c r="B59" s="77" t="s">
        <v>210</v>
      </c>
      <c r="C59" s="38">
        <v>30023</v>
      </c>
      <c r="D59" s="25">
        <v>1701</v>
      </c>
      <c r="E59" s="25">
        <v>6910</v>
      </c>
      <c r="F59" s="25">
        <v>3613</v>
      </c>
      <c r="G59" s="25">
        <v>4277</v>
      </c>
      <c r="H59" s="25">
        <v>13327</v>
      </c>
      <c r="I59" s="25">
        <v>4055</v>
      </c>
      <c r="J59" s="25">
        <v>2058</v>
      </c>
      <c r="K59" s="25">
        <v>1423</v>
      </c>
      <c r="L59" s="25">
        <v>1985</v>
      </c>
      <c r="M59" s="25">
        <v>854</v>
      </c>
      <c r="N59" s="25">
        <v>2694</v>
      </c>
      <c r="O59" s="25">
        <v>2289</v>
      </c>
      <c r="P59" s="25">
        <v>3294</v>
      </c>
      <c r="Q59" s="25">
        <v>2848</v>
      </c>
      <c r="R59" s="25">
        <v>1020</v>
      </c>
      <c r="S59" s="25">
        <v>628</v>
      </c>
      <c r="T59" s="25">
        <v>707</v>
      </c>
      <c r="U59" s="25">
        <v>5292</v>
      </c>
      <c r="V59" s="25">
        <v>2766</v>
      </c>
      <c r="W59" s="25">
        <v>1377</v>
      </c>
      <c r="X59" s="25">
        <v>916</v>
      </c>
      <c r="Y59" s="25">
        <v>548</v>
      </c>
      <c r="Z59" s="25">
        <v>23934</v>
      </c>
      <c r="AA59" s="25">
        <v>12258</v>
      </c>
      <c r="AB59" s="25">
        <v>899</v>
      </c>
      <c r="AC59" s="25">
        <v>969</v>
      </c>
      <c r="AD59" s="25">
        <v>1553</v>
      </c>
      <c r="AE59" s="30">
        <f>SUM(C59:AD59)</f>
        <v>134218</v>
      </c>
    </row>
    <row r="60" spans="1:34" s="26" customFormat="1" ht="16.5" customHeight="1" x14ac:dyDescent="0.2">
      <c r="A60" s="76" t="s">
        <v>98</v>
      </c>
      <c r="B60" s="77" t="s">
        <v>207</v>
      </c>
      <c r="C60" s="38">
        <v>89787</v>
      </c>
      <c r="D60" s="25">
        <v>5372</v>
      </c>
      <c r="E60" s="25">
        <v>22639</v>
      </c>
      <c r="F60" s="25">
        <v>11397</v>
      </c>
      <c r="G60" s="25">
        <v>12394</v>
      </c>
      <c r="H60" s="25">
        <v>39599</v>
      </c>
      <c r="I60" s="25">
        <v>14320</v>
      </c>
      <c r="J60" s="25">
        <v>6025</v>
      </c>
      <c r="K60" s="25">
        <v>5347</v>
      </c>
      <c r="L60" s="25">
        <v>7367</v>
      </c>
      <c r="M60" s="25">
        <v>2903</v>
      </c>
      <c r="N60" s="25">
        <v>12441</v>
      </c>
      <c r="O60" s="25">
        <v>7624</v>
      </c>
      <c r="P60" s="25">
        <v>10062</v>
      </c>
      <c r="Q60" s="25">
        <v>9726</v>
      </c>
      <c r="R60" s="25">
        <v>3360</v>
      </c>
      <c r="S60" s="25">
        <v>2182</v>
      </c>
      <c r="T60" s="25">
        <v>2264</v>
      </c>
      <c r="U60" s="25">
        <v>16280</v>
      </c>
      <c r="V60" s="25">
        <v>7870</v>
      </c>
      <c r="W60" s="25">
        <v>4300</v>
      </c>
      <c r="X60" s="25">
        <v>3425</v>
      </c>
      <c r="Y60" s="25">
        <v>1743</v>
      </c>
      <c r="Z60" s="25">
        <v>72591</v>
      </c>
      <c r="AA60" s="25">
        <v>41713</v>
      </c>
      <c r="AB60" s="25">
        <v>2678</v>
      </c>
      <c r="AC60" s="25">
        <v>2724</v>
      </c>
      <c r="AD60" s="25">
        <v>4944</v>
      </c>
      <c r="AE60" s="30">
        <f>SUM(C60:AD60)</f>
        <v>423077</v>
      </c>
    </row>
    <row r="61" spans="1:34" s="26" customFormat="1" ht="16.5" customHeight="1" x14ac:dyDescent="0.2">
      <c r="A61" s="76" t="s">
        <v>99</v>
      </c>
      <c r="B61" s="77" t="s">
        <v>207</v>
      </c>
      <c r="C61" s="38">
        <v>82255</v>
      </c>
      <c r="D61" s="25">
        <v>4660</v>
      </c>
      <c r="E61" s="25">
        <v>18932</v>
      </c>
      <c r="F61" s="25">
        <v>9899</v>
      </c>
      <c r="G61" s="25">
        <v>11718</v>
      </c>
      <c r="H61" s="25">
        <v>36512</v>
      </c>
      <c r="I61" s="25">
        <v>11110</v>
      </c>
      <c r="J61" s="25">
        <v>5638</v>
      </c>
      <c r="K61" s="25">
        <v>3899</v>
      </c>
      <c r="L61" s="25">
        <v>5438</v>
      </c>
      <c r="M61" s="25">
        <v>2340</v>
      </c>
      <c r="N61" s="25">
        <v>7381</v>
      </c>
      <c r="O61" s="25">
        <v>6271</v>
      </c>
      <c r="P61" s="25">
        <v>9025</v>
      </c>
      <c r="Q61" s="25">
        <v>7803</v>
      </c>
      <c r="R61" s="25">
        <v>2795</v>
      </c>
      <c r="S61" s="25">
        <v>1721</v>
      </c>
      <c r="T61" s="25">
        <v>1937</v>
      </c>
      <c r="U61" s="25">
        <v>14499</v>
      </c>
      <c r="V61" s="25">
        <v>7578</v>
      </c>
      <c r="W61" s="25">
        <v>3773</v>
      </c>
      <c r="X61" s="25">
        <v>2510</v>
      </c>
      <c r="Y61" s="25">
        <v>1501</v>
      </c>
      <c r="Z61" s="25">
        <v>65573</v>
      </c>
      <c r="AA61" s="25">
        <v>33584</v>
      </c>
      <c r="AB61" s="25">
        <v>2463</v>
      </c>
      <c r="AC61" s="25">
        <v>2655</v>
      </c>
      <c r="AD61" s="25">
        <v>4255</v>
      </c>
      <c r="AE61" s="30">
        <f>SUM(C61:AD61)</f>
        <v>367725</v>
      </c>
    </row>
    <row r="62" spans="1:34" ht="16.5" customHeight="1" x14ac:dyDescent="0.2">
      <c r="A62" s="67" t="s">
        <v>100</v>
      </c>
      <c r="B62" s="59" t="s">
        <v>211</v>
      </c>
      <c r="C62" s="50">
        <v>322</v>
      </c>
      <c r="D62" s="20">
        <v>385</v>
      </c>
      <c r="E62" s="20">
        <v>469</v>
      </c>
      <c r="F62" s="20">
        <v>428</v>
      </c>
      <c r="G62" s="20">
        <v>403</v>
      </c>
      <c r="H62" s="20">
        <v>377</v>
      </c>
      <c r="I62" s="20">
        <v>455</v>
      </c>
      <c r="J62" s="20">
        <v>354</v>
      </c>
      <c r="K62" s="20">
        <v>624</v>
      </c>
      <c r="L62" s="20">
        <v>541</v>
      </c>
      <c r="M62" s="20">
        <v>485</v>
      </c>
      <c r="N62" s="20">
        <v>540</v>
      </c>
      <c r="O62" s="20">
        <v>365</v>
      </c>
      <c r="P62" s="20">
        <v>386</v>
      </c>
      <c r="Q62" s="20">
        <v>651</v>
      </c>
      <c r="R62" s="20">
        <v>366</v>
      </c>
      <c r="S62" s="20">
        <v>449</v>
      </c>
      <c r="T62" s="20">
        <v>460</v>
      </c>
      <c r="U62" s="20">
        <v>326</v>
      </c>
      <c r="V62" s="20">
        <v>394</v>
      </c>
      <c r="W62" s="20">
        <v>347</v>
      </c>
      <c r="X62" s="20">
        <v>511</v>
      </c>
      <c r="Y62" s="20">
        <v>491</v>
      </c>
      <c r="Z62" s="20">
        <v>346</v>
      </c>
      <c r="AA62" s="20">
        <v>430</v>
      </c>
      <c r="AB62" s="20">
        <v>499</v>
      </c>
      <c r="AC62" s="20">
        <v>535</v>
      </c>
      <c r="AD62" s="20">
        <v>771</v>
      </c>
      <c r="AE62" s="103">
        <v>384</v>
      </c>
      <c r="AF62" s="70">
        <f>AE60/AE11*100</f>
        <v>38.434780870775441</v>
      </c>
    </row>
    <row r="63" spans="1:34" ht="16.5" customHeight="1" thickBot="1" x14ac:dyDescent="0.25">
      <c r="A63" s="68" t="s">
        <v>101</v>
      </c>
      <c r="B63" s="75" t="s">
        <v>211</v>
      </c>
      <c r="C63" s="51">
        <v>295</v>
      </c>
      <c r="D63" s="21">
        <v>334</v>
      </c>
      <c r="E63" s="21">
        <v>392</v>
      </c>
      <c r="F63" s="21">
        <v>372</v>
      </c>
      <c r="G63" s="21">
        <v>381</v>
      </c>
      <c r="H63" s="21">
        <v>348</v>
      </c>
      <c r="I63" s="21">
        <v>353</v>
      </c>
      <c r="J63" s="21">
        <v>331</v>
      </c>
      <c r="K63" s="21">
        <v>455</v>
      </c>
      <c r="L63" s="21">
        <v>399</v>
      </c>
      <c r="M63" s="21">
        <v>391</v>
      </c>
      <c r="N63" s="21">
        <v>321</v>
      </c>
      <c r="O63" s="21">
        <v>300</v>
      </c>
      <c r="P63" s="21">
        <v>346</v>
      </c>
      <c r="Q63" s="21">
        <v>523</v>
      </c>
      <c r="R63" s="21">
        <v>304</v>
      </c>
      <c r="S63" s="21">
        <v>354</v>
      </c>
      <c r="T63" s="21">
        <v>393</v>
      </c>
      <c r="U63" s="21">
        <v>290</v>
      </c>
      <c r="V63" s="21">
        <v>380</v>
      </c>
      <c r="W63" s="21">
        <v>304</v>
      </c>
      <c r="X63" s="21">
        <v>374</v>
      </c>
      <c r="Y63" s="21">
        <v>423</v>
      </c>
      <c r="Z63" s="21">
        <v>312</v>
      </c>
      <c r="AA63" s="21">
        <v>346</v>
      </c>
      <c r="AB63" s="21">
        <v>459</v>
      </c>
      <c r="AC63" s="21">
        <v>522</v>
      </c>
      <c r="AD63" s="21">
        <v>663</v>
      </c>
      <c r="AE63" s="104">
        <v>334</v>
      </c>
      <c r="AF63" s="70">
        <f>AE61/AE11*100</f>
        <v>33.406282534162571</v>
      </c>
    </row>
    <row r="64" spans="1:34" x14ac:dyDescent="0.2">
      <c r="AE64" s="7"/>
    </row>
    <row r="27051" spans="11:11" x14ac:dyDescent="0.2">
      <c r="K27051" s="1">
        <v>55</v>
      </c>
    </row>
  </sheetData>
  <phoneticPr fontId="4"/>
  <pageMargins left="0.78740157480314965" right="0.51181102362204722" top="0.78740157480314965" bottom="0.59055118110236227" header="0.51181102362204722" footer="0.19685039370078741"/>
  <pageSetup paperSize="9" scale="75" firstPageNumber="21" fitToWidth="0" orientation="portrait" useFirstPageNumber="1" r:id="rId1"/>
  <headerFooter alignWithMargins="0">
    <oddHeader>&amp;L&amp;"ＭＳ 明朝,標準"&amp;20 17　上水道の施設現況</oddHeader>
  </headerFooter>
  <colBreaks count="4" manualBreakCount="4">
    <brk id="8" min="1" max="62" man="1"/>
    <brk id="14" min="1" max="61" man="1"/>
    <brk id="20" min="1" max="61" man="1"/>
    <brk id="26" min="1" max="61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B3" sqref="B3"/>
    </sheetView>
  </sheetViews>
  <sheetFormatPr defaultRowHeight="13.2" x14ac:dyDescent="0.2"/>
  <cols>
    <col min="2" max="3" width="9.21875" bestFit="1" customWidth="1"/>
  </cols>
  <sheetData>
    <row r="2" spans="1:3" x14ac:dyDescent="0.2">
      <c r="B2" t="s">
        <v>171</v>
      </c>
      <c r="C2" t="s">
        <v>172</v>
      </c>
    </row>
    <row r="3" spans="1:3" x14ac:dyDescent="0.2">
      <c r="A3" t="s">
        <v>170</v>
      </c>
      <c r="B3" s="24">
        <v>17787</v>
      </c>
      <c r="C3" s="24">
        <v>17762</v>
      </c>
    </row>
    <row r="4" spans="1:3" x14ac:dyDescent="0.2">
      <c r="B4" s="24">
        <v>37705</v>
      </c>
      <c r="C4" s="24">
        <v>37705</v>
      </c>
    </row>
    <row r="5" spans="1:3" x14ac:dyDescent="0.2">
      <c r="B5" s="24">
        <v>75676</v>
      </c>
      <c r="C5" s="24">
        <v>76340</v>
      </c>
    </row>
    <row r="6" spans="1:3" x14ac:dyDescent="0.2">
      <c r="B6" s="24">
        <v>1465757</v>
      </c>
      <c r="C6" s="24">
        <v>1471735</v>
      </c>
    </row>
    <row r="8" spans="1:3" x14ac:dyDescent="0.2">
      <c r="B8" s="24">
        <f>SUM(B3:B7)</f>
        <v>1596925</v>
      </c>
      <c r="C8" s="24">
        <f>SUM(C3:C7)</f>
        <v>1603542</v>
      </c>
    </row>
  </sheetData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17</vt:lpstr>
      <vt:lpstr>Sheet2</vt:lpstr>
      <vt:lpstr>Sheet1</vt:lpstr>
      <vt:lpstr>'17'!Print_Area</vt:lpstr>
      <vt:lpstr>'17'!Print_Titles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2018-06-28T06:42:44Z</dcterms:created>
  <dcterms:modified xsi:type="dcterms:W3CDTF">2023-03-17T06:39:32Z</dcterms:modified>
</cp:coreProperties>
</file>