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9" sheetId="1" r:id="rId1"/>
  </sheets>
  <definedNames>
    <definedName name="_xlnm.Print_Area" localSheetId="0">'19'!$A$2:$AM$39</definedName>
    <definedName name="_xlnm.Print_Titles" localSheetId="0">'19'!$A:$B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P15" i="1" l="1"/>
  <c r="AP16" i="1" l="1"/>
  <c r="AM34" i="1" l="1"/>
  <c r="F34" i="1" l="1"/>
  <c r="C34" i="1" l="1"/>
  <c r="C31" i="1"/>
  <c r="N37" i="1" l="1"/>
  <c r="N34" i="1"/>
  <c r="N35" i="1" s="1"/>
  <c r="N33" i="1"/>
  <c r="N31" i="1"/>
  <c r="N19" i="1"/>
  <c r="C19" i="1" l="1"/>
  <c r="AM7" i="1" l="1"/>
  <c r="AO15" i="1" l="1"/>
  <c r="AN15" i="1"/>
  <c r="D19" i="1" l="1"/>
  <c r="E19" i="1"/>
  <c r="F19" i="1"/>
  <c r="G19" i="1"/>
  <c r="H19" i="1"/>
  <c r="I19" i="1"/>
  <c r="J19" i="1"/>
  <c r="K19" i="1"/>
  <c r="L19" i="1"/>
  <c r="M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V34" i="1" l="1"/>
  <c r="H34" i="1" l="1"/>
  <c r="AB37" i="1" l="1"/>
  <c r="V37" i="1"/>
  <c r="W37" i="1"/>
  <c r="X37" i="1"/>
  <c r="Y37" i="1"/>
  <c r="Z37" i="1"/>
  <c r="AA37" i="1"/>
  <c r="U37" i="1"/>
  <c r="T37" i="1"/>
  <c r="S37" i="1"/>
  <c r="R37" i="1"/>
  <c r="Q37" i="1"/>
  <c r="P37" i="1"/>
  <c r="O37" i="1"/>
  <c r="L37" i="1"/>
  <c r="M37" i="1"/>
  <c r="K37" i="1"/>
  <c r="J37" i="1"/>
  <c r="E37" i="1"/>
  <c r="F37" i="1"/>
  <c r="G37" i="1"/>
  <c r="H37" i="1"/>
  <c r="I37" i="1"/>
  <c r="D37" i="1"/>
  <c r="C37" i="1"/>
  <c r="AB33" i="1"/>
  <c r="V33" i="1"/>
  <c r="W33" i="1"/>
  <c r="X33" i="1"/>
  <c r="Y33" i="1"/>
  <c r="Z33" i="1"/>
  <c r="AA33" i="1"/>
  <c r="U33" i="1"/>
  <c r="T33" i="1"/>
  <c r="S33" i="1"/>
  <c r="R33" i="1"/>
  <c r="Q33" i="1"/>
  <c r="P33" i="1"/>
  <c r="O33" i="1"/>
  <c r="L33" i="1"/>
  <c r="M33" i="1"/>
  <c r="K33" i="1"/>
  <c r="J33" i="1"/>
  <c r="E33" i="1"/>
  <c r="F33" i="1"/>
  <c r="G33" i="1"/>
  <c r="H33" i="1"/>
  <c r="I33" i="1"/>
  <c r="D33" i="1"/>
  <c r="C33" i="1"/>
  <c r="AC31" i="1"/>
  <c r="AD31" i="1"/>
  <c r="AE31" i="1"/>
  <c r="AF31" i="1"/>
  <c r="AG31" i="1"/>
  <c r="AH31" i="1"/>
  <c r="AI31" i="1"/>
  <c r="AJ31" i="1"/>
  <c r="AK31" i="1"/>
  <c r="AL31" i="1"/>
  <c r="AB31" i="1"/>
  <c r="Z31" i="1"/>
  <c r="AA31" i="1"/>
  <c r="Y31" i="1"/>
  <c r="X31" i="1"/>
  <c r="V31" i="1"/>
  <c r="W31" i="1"/>
  <c r="U31" i="1"/>
  <c r="T31" i="1"/>
  <c r="S31" i="1"/>
  <c r="R31" i="1"/>
  <c r="Q31" i="1"/>
  <c r="P31" i="1"/>
  <c r="O31" i="1"/>
  <c r="L31" i="1"/>
  <c r="M31" i="1"/>
  <c r="K31" i="1"/>
  <c r="J31" i="1"/>
  <c r="E31" i="1"/>
  <c r="F31" i="1"/>
  <c r="G31" i="1"/>
  <c r="H31" i="1"/>
  <c r="I31" i="1"/>
  <c r="D31" i="1"/>
  <c r="O34" i="1" l="1"/>
  <c r="O35" i="1" s="1"/>
  <c r="M34" i="1"/>
  <c r="M35" i="1" s="1"/>
  <c r="L34" i="1"/>
  <c r="L35" i="1" s="1"/>
  <c r="K34" i="1" l="1"/>
  <c r="K35" i="1" s="1"/>
  <c r="J34" i="1"/>
  <c r="J35" i="1" s="1"/>
  <c r="AM38" i="1" l="1"/>
  <c r="AM36" i="1"/>
  <c r="AM32" i="1"/>
  <c r="AM30" i="1"/>
  <c r="AM29" i="1"/>
  <c r="AM27" i="1"/>
  <c r="AM25" i="1"/>
  <c r="AM24" i="1"/>
  <c r="AM23" i="1"/>
  <c r="AM22" i="1"/>
  <c r="AM21" i="1"/>
  <c r="AM18" i="1"/>
  <c r="AM17" i="1"/>
  <c r="AM8" i="1"/>
  <c r="AB34" i="1"/>
  <c r="AB35" i="1" s="1"/>
  <c r="AA34" i="1"/>
  <c r="AA35" i="1" s="1"/>
  <c r="Z34" i="1"/>
  <c r="Z35" i="1" s="1"/>
  <c r="Y34" i="1"/>
  <c r="Y35" i="1" s="1"/>
  <c r="X34" i="1"/>
  <c r="X35" i="1" s="1"/>
  <c r="W34" i="1"/>
  <c r="W35" i="1" s="1"/>
  <c r="V35" i="1"/>
  <c r="U34" i="1"/>
  <c r="U35" i="1" s="1"/>
  <c r="T34" i="1"/>
  <c r="T35" i="1" s="1"/>
  <c r="S34" i="1"/>
  <c r="S35" i="1" s="1"/>
  <c r="R34" i="1"/>
  <c r="R35" i="1" s="1"/>
  <c r="Q34" i="1"/>
  <c r="Q35" i="1" s="1"/>
  <c r="P34" i="1"/>
  <c r="P35" i="1" s="1"/>
  <c r="I34" i="1"/>
  <c r="I35" i="1" s="1"/>
  <c r="H35" i="1"/>
  <c r="G34" i="1"/>
  <c r="G35" i="1" s="1"/>
  <c r="F35" i="1"/>
  <c r="E34" i="1"/>
  <c r="E35" i="1" s="1"/>
  <c r="D34" i="1"/>
  <c r="D35" i="1" s="1"/>
  <c r="C35" i="1"/>
  <c r="AM37" i="1" l="1"/>
  <c r="AM19" i="1"/>
  <c r="AM33" i="1"/>
  <c r="AM31" i="1"/>
  <c r="AM35" i="1"/>
</calcChain>
</file>

<file path=xl/sharedStrings.xml><?xml version="1.0" encoding="utf-8"?>
<sst xmlns="http://schemas.openxmlformats.org/spreadsheetml/2006/main" count="312" uniqueCount="129">
  <si>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</si>
  <si>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</si>
  <si>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</si>
  <si>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</si>
  <si>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</si>
  <si>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</si>
  <si>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</si>
  <si>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</si>
  <si>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</si>
  <si>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</si>
  <si>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</si>
  <si>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</si>
  <si>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</si>
  <si>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</si>
  <si>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</si>
  <si>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</si>
  <si>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</si>
  <si>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</si>
  <si>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</si>
  <si>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</si>
  <si>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</si>
  <si>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</si>
  <si>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</si>
  <si>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</si>
  <si>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</si>
  <si>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</si>
  <si>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</si>
  <si>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t>有効率　（％）</t>
    <rPh sb="0" eb="2">
      <t>ユウコウ</t>
    </rPh>
    <rPh sb="2" eb="3">
      <t>リツ</t>
    </rPh>
    <phoneticPr fontId="4"/>
  </si>
  <si>
    <t>無効率　（％）</t>
    <rPh sb="0" eb="2">
      <t>ムコウ</t>
    </rPh>
    <rPh sb="2" eb="3">
      <t>リツ</t>
    </rPh>
    <phoneticPr fontId="4"/>
  </si>
  <si>
    <t>配水方法</t>
    <rPh sb="0" eb="2">
      <t>ハイスイ</t>
    </rPh>
    <rPh sb="2" eb="4">
      <t>ホウホウ</t>
    </rPh>
    <phoneticPr fontId="4"/>
  </si>
  <si>
    <t>大船渡市</t>
  </si>
  <si>
    <t>二戸市</t>
  </si>
  <si>
    <t>紫波町</t>
  </si>
  <si>
    <t>平泉町</t>
  </si>
  <si>
    <t>住田町</t>
  </si>
  <si>
    <t>普代村</t>
  </si>
  <si>
    <t>野田村</t>
  </si>
  <si>
    <t>根白</t>
  </si>
  <si>
    <t>越喜来</t>
  </si>
  <si>
    <t>綾里</t>
  </si>
  <si>
    <t>本郷</t>
  </si>
  <si>
    <t>甫嶺</t>
  </si>
  <si>
    <t>小石浜</t>
  </si>
  <si>
    <t>砂子浜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</si>
  <si>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</si>
  <si>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</si>
  <si>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</si>
  <si>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</si>
  <si>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</si>
  <si>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</si>
  <si>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</si>
  <si>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</si>
  <si>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</si>
  <si>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</si>
  <si>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</si>
  <si>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</si>
  <si>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</si>
  <si>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</si>
  <si>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</si>
  <si>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</si>
  <si>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</si>
  <si>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H14.7.2</t>
  </si>
  <si>
    <t>H9.7.15</t>
  </si>
  <si>
    <t>H3.9.9</t>
  </si>
  <si>
    <t>H9.7.23</t>
  </si>
  <si>
    <t>H10.3.13</t>
  </si>
  <si>
    <t>H13.3.27</t>
  </si>
  <si>
    <t>H21.3.31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</si>
  <si>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</si>
  <si>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</si>
  <si>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</si>
  <si>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</si>
  <si>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</si>
  <si>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</si>
  <si>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</si>
  <si>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</si>
  <si>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H13.1.10</t>
  </si>
  <si>
    <t>H3.5.24</t>
  </si>
  <si>
    <t>H28.3.29</t>
  </si>
  <si>
    <t>H27.11.2</t>
  </si>
  <si>
    <t>H6.2.3</t>
  </si>
  <si>
    <t>S55.9.3</t>
  </si>
  <si>
    <t>H2.5.10</t>
  </si>
  <si>
    <t>S52.6.13</t>
  </si>
  <si>
    <t>H..</t>
  </si>
  <si>
    <t>口径別</t>
  </si>
  <si>
    <t>用途別</t>
  </si>
  <si>
    <t>表流水</t>
  </si>
  <si>
    <t>浅井戸</t>
  </si>
  <si>
    <t>深井戸</t>
  </si>
  <si>
    <t>表・伏・浅・深</t>
  </si>
  <si>
    <t>－</t>
  </si>
  <si>
    <t>緩速ろ過</t>
  </si>
  <si>
    <t>膜ろ過</t>
  </si>
  <si>
    <t>消毒のみ</t>
  </si>
  <si>
    <t>緩・膜</t>
  </si>
  <si>
    <t>急速ろ過</t>
  </si>
  <si>
    <t/>
  </si>
  <si>
    <t>自然流下</t>
  </si>
  <si>
    <t>自・加</t>
  </si>
  <si>
    <t>　</t>
  </si>
  <si>
    <t>表・伏</t>
    <phoneticPr fontId="3"/>
  </si>
  <si>
    <t>消・緩・急</t>
    <rPh sb="0" eb="1">
      <t>ショウ</t>
    </rPh>
    <rPh sb="2" eb="3">
      <t>カン</t>
    </rPh>
    <rPh sb="4" eb="5">
      <t>キュウ</t>
    </rPh>
    <phoneticPr fontId="3"/>
  </si>
  <si>
    <t>雫石町</t>
    <rPh sb="0" eb="3">
      <t>シズクイシマチ</t>
    </rPh>
    <phoneticPr fontId="3"/>
  </si>
  <si>
    <t>大村</t>
    <rPh sb="0" eb="2">
      <t>オオムラ</t>
    </rPh>
    <phoneticPr fontId="3"/>
  </si>
  <si>
    <t>公営</t>
    <rPh sb="0" eb="2">
      <t>コウエイ</t>
    </rPh>
    <phoneticPr fontId="3"/>
  </si>
  <si>
    <t>用途別</t>
    <rPh sb="0" eb="3">
      <t>ヨウトベツ</t>
    </rPh>
    <phoneticPr fontId="3"/>
  </si>
  <si>
    <t>浅井戸</t>
    <rPh sb="0" eb="1">
      <t>アサ</t>
    </rPh>
    <rPh sb="1" eb="3">
      <t>イド</t>
    </rPh>
    <phoneticPr fontId="3"/>
  </si>
  <si>
    <t>膜ろ過</t>
    <rPh sb="2" eb="3">
      <t>ス</t>
    </rPh>
    <phoneticPr fontId="3"/>
  </si>
  <si>
    <t>緩・急</t>
    <phoneticPr fontId="3"/>
  </si>
  <si>
    <t>最安</t>
    <rPh sb="0" eb="2">
      <t>サイヤス</t>
    </rPh>
    <phoneticPr fontId="3"/>
  </si>
  <si>
    <t>最高</t>
    <rPh sb="0" eb="2">
      <t>サイコウ</t>
    </rPh>
    <phoneticPr fontId="3"/>
  </si>
  <si>
    <r>
      <t>計画１日最大給水量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</si>
  <si>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r>
      <t>　基本水量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</si>
  <si>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r>
      <t>　10ｍ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</si>
  <si>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　20ｍ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</si>
  <si>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年間取水量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</si>
  <si>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r>
      <t>実績年間給水量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</si>
  <si>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</si>
  <si>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r>
      <t>実績年間無収水量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</si>
  <si>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r>
      <t>実績年間有効水量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</si>
  <si>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r>
      <t>実績年間無効水量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</si>
  <si>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r>
      <t>実績1日最大給水量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</si>
  <si>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表流水</t>
    <phoneticPr fontId="3"/>
  </si>
  <si>
    <t>田野畑村</t>
    <phoneticPr fontId="3"/>
  </si>
  <si>
    <t>消・急</t>
    <phoneticPr fontId="3"/>
  </si>
  <si>
    <t>湧水</t>
    <rPh sb="0" eb="2">
      <t>ユウスイ</t>
    </rPh>
    <phoneticPr fontId="3"/>
  </si>
  <si>
    <t>26施設</t>
    <phoneticPr fontId="3"/>
  </si>
  <si>
    <t>小計</t>
    <rPh sb="0" eb="2">
      <t>ショウケイ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</si>
</sst>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_ "/>
    <numFmt numFmtId="178" formatCode="#,##0.0;[Red]\-#,##0.0"/>
  </numFmts>
  <fonts count="31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25" fillId="2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57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57" fontId="5" fillId="0" borderId="0" xfId="1" applyNumberFormat="1" applyFont="1" applyFill="1" applyAlignment="1">
      <alignment vertical="center" shrinkToFit="1"/>
    </xf>
    <xf numFmtId="0" fontId="5" fillId="0" borderId="0" xfId="1" applyFont="1" applyFill="1" applyAlignment="1"/>
    <xf numFmtId="0" fontId="5" fillId="0" borderId="0" xfId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33" borderId="0" xfId="1" applyFont="1" applyFill="1" applyAlignment="1"/>
    <xf numFmtId="0" fontId="0" fillId="0" borderId="0" xfId="0" applyFill="1" applyBorder="1"/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Alignment="1">
      <alignment vertical="center"/>
    </xf>
    <xf numFmtId="0" fontId="26" fillId="0" borderId="11" xfId="1" applyFont="1" applyFill="1" applyBorder="1" applyAlignment="1">
      <alignment horizontal="left" vertical="center" wrapText="1"/>
    </xf>
    <xf numFmtId="0" fontId="27" fillId="0" borderId="12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 vertical="center" shrinkToFit="1"/>
    </xf>
    <xf numFmtId="0" fontId="27" fillId="0" borderId="14" xfId="1" applyFont="1" applyFill="1" applyBorder="1" applyAlignment="1">
      <alignment horizontal="center" vertical="center" shrinkToFit="1"/>
    </xf>
    <xf numFmtId="0" fontId="27" fillId="0" borderId="16" xfId="1" applyFont="1" applyFill="1" applyBorder="1" applyAlignment="1">
      <alignment horizontal="center" vertical="center" shrinkToFit="1"/>
    </xf>
    <xf numFmtId="0" fontId="27" fillId="0" borderId="12" xfId="1" applyFont="1" applyFill="1" applyBorder="1" applyAlignment="1">
      <alignment horizontal="center" vertical="center" shrinkToFit="1"/>
    </xf>
    <xf numFmtId="0" fontId="27" fillId="0" borderId="11" xfId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/>
    </xf>
    <xf numFmtId="0" fontId="27" fillId="0" borderId="20" xfId="1" applyFont="1" applyFill="1" applyBorder="1" applyAlignment="1">
      <alignment horizontal="center" vertical="center" shrinkToFit="1"/>
    </xf>
    <xf numFmtId="0" fontId="27" fillId="0" borderId="21" xfId="1" applyFont="1" applyFill="1" applyBorder="1" applyAlignment="1">
      <alignment horizontal="center" vertical="center" shrinkToFit="1"/>
    </xf>
    <xf numFmtId="0" fontId="27" fillId="0" borderId="22" xfId="1" applyFont="1" applyFill="1" applyBorder="1" applyAlignment="1">
      <alignment horizontal="center" vertical="center" shrinkToFit="1"/>
    </xf>
    <xf numFmtId="0" fontId="27" fillId="0" borderId="23" xfId="1" applyFont="1" applyFill="1" applyBorder="1" applyAlignment="1">
      <alignment horizontal="center" vertical="center" shrinkToFit="1"/>
    </xf>
    <xf numFmtId="0" fontId="27" fillId="0" borderId="24" xfId="1" applyFont="1" applyFill="1" applyBorder="1" applyAlignment="1">
      <alignment horizontal="center" vertical="center" shrinkToFit="1"/>
    </xf>
    <xf numFmtId="0" fontId="27" fillId="0" borderId="19" xfId="1" applyFont="1" applyFill="1" applyBorder="1" applyAlignment="1">
      <alignment horizontal="center" vertical="center" shrinkToFit="1"/>
    </xf>
    <xf numFmtId="0" fontId="28" fillId="0" borderId="21" xfId="1" applyFont="1" applyFill="1" applyBorder="1" applyAlignment="1">
      <alignment horizontal="center" vertical="center" wrapText="1" shrinkToFit="1"/>
    </xf>
    <xf numFmtId="0" fontId="27" fillId="0" borderId="10" xfId="1" applyFont="1" applyFill="1" applyBorder="1" applyAlignment="1">
      <alignment horizontal="center" vertical="center" shrinkToFit="1"/>
    </xf>
    <xf numFmtId="0" fontId="27" fillId="0" borderId="26" xfId="1" applyFont="1" applyFill="1" applyBorder="1" applyAlignment="1">
      <alignment horizontal="center" vertical="center" shrinkToFit="1"/>
    </xf>
    <xf numFmtId="0" fontId="27" fillId="0" borderId="27" xfId="1" applyFont="1" applyFill="1" applyBorder="1" applyAlignment="1">
      <alignment horizontal="left" vertical="center" wrapText="1"/>
    </xf>
    <xf numFmtId="0" fontId="27" fillId="0" borderId="13" xfId="1" applyFont="1" applyFill="1" applyBorder="1" applyAlignment="1">
      <alignment horizontal="center" vertical="center"/>
    </xf>
    <xf numFmtId="0" fontId="27" fillId="0" borderId="14" xfId="1" applyFont="1" applyFill="1" applyBorder="1" applyAlignment="1">
      <alignment horizontal="center" vertical="center"/>
    </xf>
    <xf numFmtId="0" fontId="27" fillId="0" borderId="15" xfId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center" vertical="center"/>
    </xf>
    <xf numFmtId="0" fontId="27" fillId="0" borderId="17" xfId="1" applyFont="1" applyFill="1" applyBorder="1" applyAlignment="1">
      <alignment horizontal="center" vertical="center"/>
    </xf>
    <xf numFmtId="0" fontId="27" fillId="0" borderId="44" xfId="1" applyFont="1" applyFill="1" applyBorder="1" applyAlignment="1">
      <alignment horizontal="center" vertical="center"/>
    </xf>
    <xf numFmtId="0" fontId="27" fillId="0" borderId="18" xfId="1" applyFont="1" applyFill="1" applyBorder="1" applyAlignment="1">
      <alignment horizontal="center" vertical="center"/>
    </xf>
    <xf numFmtId="0" fontId="27" fillId="0" borderId="28" xfId="1" applyFont="1" applyFill="1" applyBorder="1" applyAlignment="1">
      <alignment horizontal="center" vertical="center" shrinkToFit="1"/>
    </xf>
    <xf numFmtId="0" fontId="27" fillId="33" borderId="31" xfId="1" applyFont="1" applyFill="1" applyBorder="1" applyAlignment="1">
      <alignment horizontal="center" vertical="center" shrinkToFit="1"/>
    </xf>
    <xf numFmtId="0" fontId="27" fillId="33" borderId="32" xfId="1" applyFont="1" applyFill="1" applyBorder="1" applyAlignment="1">
      <alignment horizontal="center" vertical="center" shrinkToFit="1"/>
    </xf>
    <xf numFmtId="0" fontId="27" fillId="33" borderId="33" xfId="1" applyFont="1" applyFill="1" applyBorder="1" applyAlignment="1">
      <alignment horizontal="center" vertical="center" shrinkToFit="1"/>
    </xf>
    <xf numFmtId="0" fontId="27" fillId="33" borderId="34" xfId="1" applyFont="1" applyFill="1" applyBorder="1" applyAlignment="1">
      <alignment horizontal="center" vertical="center" shrinkToFit="1"/>
    </xf>
    <xf numFmtId="0" fontId="27" fillId="33" borderId="35" xfId="1" applyFont="1" applyFill="1" applyBorder="1" applyAlignment="1">
      <alignment horizontal="center" vertical="center" shrinkToFit="1"/>
    </xf>
    <xf numFmtId="0" fontId="27" fillId="33" borderId="28" xfId="1" applyFont="1" applyFill="1" applyBorder="1" applyAlignment="1">
      <alignment horizontal="center" vertical="center" shrinkToFit="1"/>
    </xf>
    <xf numFmtId="0" fontId="27" fillId="33" borderId="45" xfId="1" applyFont="1" applyFill="1" applyBorder="1" applyAlignment="1">
      <alignment horizontal="center" vertical="center" shrinkToFit="1"/>
    </xf>
    <xf numFmtId="0" fontId="27" fillId="33" borderId="29" xfId="1" applyFont="1" applyFill="1" applyBorder="1" applyAlignment="1">
      <alignment horizontal="center" vertical="center" shrinkToFit="1"/>
    </xf>
    <xf numFmtId="57" fontId="27" fillId="33" borderId="38" xfId="1" applyNumberFormat="1" applyFont="1" applyFill="1" applyBorder="1" applyAlignment="1">
      <alignment horizontal="center" vertical="center" shrinkToFit="1"/>
    </xf>
    <xf numFmtId="57" fontId="27" fillId="33" borderId="39" xfId="1" applyNumberFormat="1" applyFont="1" applyFill="1" applyBorder="1" applyAlignment="1">
      <alignment horizontal="center" vertical="center" shrinkToFit="1"/>
    </xf>
    <xf numFmtId="57" fontId="27" fillId="33" borderId="40" xfId="1" applyNumberFormat="1" applyFont="1" applyFill="1" applyBorder="1" applyAlignment="1">
      <alignment horizontal="center" vertical="center" shrinkToFit="1"/>
    </xf>
    <xf numFmtId="57" fontId="27" fillId="33" borderId="41" xfId="1" applyNumberFormat="1" applyFont="1" applyFill="1" applyBorder="1" applyAlignment="1">
      <alignment horizontal="center" vertical="center" shrinkToFit="1"/>
    </xf>
    <xf numFmtId="57" fontId="27" fillId="33" borderId="42" xfId="1" applyNumberFormat="1" applyFont="1" applyFill="1" applyBorder="1" applyAlignment="1">
      <alignment horizontal="center" vertical="center" shrinkToFit="1"/>
    </xf>
    <xf numFmtId="57" fontId="27" fillId="33" borderId="43" xfId="1" applyNumberFormat="1" applyFont="1" applyFill="1" applyBorder="1" applyAlignment="1">
      <alignment horizontal="center" vertical="center" shrinkToFit="1"/>
    </xf>
    <xf numFmtId="57" fontId="27" fillId="33" borderId="0" xfId="1" applyNumberFormat="1" applyFont="1" applyFill="1" applyBorder="1" applyAlignment="1">
      <alignment horizontal="center" vertical="center" shrinkToFit="1"/>
    </xf>
    <xf numFmtId="57" fontId="27" fillId="33" borderId="36" xfId="1" applyNumberFormat="1" applyFont="1" applyFill="1" applyBorder="1" applyAlignment="1">
      <alignment horizontal="center" vertical="center" shrinkToFit="1"/>
    </xf>
    <xf numFmtId="0" fontId="27" fillId="33" borderId="43" xfId="1" applyFont="1" applyFill="1" applyBorder="1" applyAlignment="1">
      <alignment horizontal="center" vertical="center" shrinkToFit="1"/>
    </xf>
    <xf numFmtId="3" fontId="27" fillId="33" borderId="38" xfId="1" applyNumberFormat="1" applyFont="1" applyFill="1" applyBorder="1" applyAlignment="1">
      <alignment vertical="center" shrinkToFit="1"/>
    </xf>
    <xf numFmtId="3" fontId="27" fillId="33" borderId="39" xfId="1" applyNumberFormat="1" applyFont="1" applyFill="1" applyBorder="1" applyAlignment="1">
      <alignment vertical="center" shrinkToFit="1"/>
    </xf>
    <xf numFmtId="3" fontId="27" fillId="33" borderId="41" xfId="1" applyNumberFormat="1" applyFont="1" applyFill="1" applyBorder="1" applyAlignment="1">
      <alignment vertical="center" shrinkToFit="1"/>
    </xf>
    <xf numFmtId="3" fontId="27" fillId="33" borderId="42" xfId="1" applyNumberFormat="1" applyFont="1" applyFill="1" applyBorder="1" applyAlignment="1">
      <alignment vertical="center" shrinkToFit="1"/>
    </xf>
    <xf numFmtId="38" fontId="27" fillId="33" borderId="43" xfId="1" applyNumberFormat="1" applyFont="1" applyFill="1" applyBorder="1" applyAlignment="1">
      <alignment horizontal="right" vertical="center" shrinkToFit="1"/>
    </xf>
    <xf numFmtId="3" fontId="27" fillId="33" borderId="38" xfId="1" applyNumberFormat="1" applyFont="1" applyFill="1" applyBorder="1" applyAlignment="1">
      <alignment shrinkToFit="1"/>
    </xf>
    <xf numFmtId="3" fontId="27" fillId="33" borderId="39" xfId="1" applyNumberFormat="1" applyFont="1" applyFill="1" applyBorder="1" applyAlignment="1">
      <alignment shrinkToFit="1"/>
    </xf>
    <xf numFmtId="3" fontId="27" fillId="33" borderId="41" xfId="1" applyNumberFormat="1" applyFont="1" applyFill="1" applyBorder="1" applyAlignment="1">
      <alignment shrinkToFit="1"/>
    </xf>
    <xf numFmtId="3" fontId="27" fillId="33" borderId="42" xfId="1" applyNumberFormat="1" applyFont="1" applyFill="1" applyBorder="1" applyAlignment="1">
      <alignment shrinkToFit="1"/>
    </xf>
    <xf numFmtId="0" fontId="27" fillId="33" borderId="43" xfId="1" applyFont="1" applyFill="1" applyBorder="1" applyAlignment="1">
      <alignment horizontal="right" shrinkToFit="1"/>
    </xf>
    <xf numFmtId="0" fontId="27" fillId="33" borderId="38" xfId="1" applyFont="1" applyFill="1" applyBorder="1" applyAlignment="1">
      <alignment horizontal="center" vertical="center" shrinkToFit="1"/>
    </xf>
    <xf numFmtId="0" fontId="27" fillId="33" borderId="39" xfId="1" applyFont="1" applyFill="1" applyBorder="1" applyAlignment="1">
      <alignment horizontal="center" vertical="center" shrinkToFit="1"/>
    </xf>
    <xf numFmtId="0" fontId="27" fillId="33" borderId="41" xfId="1" applyFont="1" applyFill="1" applyBorder="1" applyAlignment="1">
      <alignment horizontal="center" vertical="center" shrinkToFit="1"/>
    </xf>
    <xf numFmtId="0" fontId="27" fillId="33" borderId="42" xfId="1" applyFont="1" applyFill="1" applyBorder="1" applyAlignment="1">
      <alignment horizontal="center" vertical="center" shrinkToFit="1"/>
    </xf>
    <xf numFmtId="0" fontId="27" fillId="33" borderId="43" xfId="1" applyFont="1" applyFill="1" applyBorder="1" applyAlignment="1">
      <alignment horizontal="right" vertical="center" shrinkToFit="1"/>
    </xf>
    <xf numFmtId="3" fontId="27" fillId="33" borderId="43" xfId="1" applyNumberFormat="1" applyFont="1" applyFill="1" applyBorder="1" applyAlignment="1">
      <alignment horizontal="right" vertical="center" shrinkToFit="1"/>
    </xf>
    <xf numFmtId="176" fontId="27" fillId="33" borderId="38" xfId="1" applyNumberFormat="1" applyFont="1" applyFill="1" applyBorder="1" applyAlignment="1">
      <alignment vertical="center" shrinkToFit="1"/>
    </xf>
    <xf numFmtId="176" fontId="27" fillId="33" borderId="39" xfId="1" applyNumberFormat="1" applyFont="1" applyFill="1" applyBorder="1" applyAlignment="1">
      <alignment vertical="center" shrinkToFit="1"/>
    </xf>
    <xf numFmtId="176" fontId="27" fillId="33" borderId="41" xfId="1" applyNumberFormat="1" applyFont="1" applyFill="1" applyBorder="1" applyAlignment="1">
      <alignment vertical="center" shrinkToFit="1"/>
    </xf>
    <xf numFmtId="176" fontId="27" fillId="33" borderId="42" xfId="1" applyNumberFormat="1" applyFont="1" applyFill="1" applyBorder="1" applyAlignment="1">
      <alignment vertical="center" shrinkToFit="1"/>
    </xf>
    <xf numFmtId="177" fontId="27" fillId="33" borderId="43" xfId="1" applyNumberFormat="1" applyFont="1" applyFill="1" applyBorder="1" applyAlignment="1">
      <alignment horizontal="right" vertical="center" shrinkToFit="1"/>
    </xf>
    <xf numFmtId="0" fontId="26" fillId="33" borderId="39" xfId="1" applyFont="1" applyFill="1" applyBorder="1" applyAlignment="1">
      <alignment horizontal="center" vertical="center" shrinkToFit="1"/>
    </xf>
    <xf numFmtId="178" fontId="27" fillId="33" borderId="43" xfId="1" applyNumberFormat="1" applyFont="1" applyFill="1" applyBorder="1" applyAlignment="1">
      <alignment horizontal="right" vertical="center" shrinkToFit="1"/>
    </xf>
    <xf numFmtId="0" fontId="26" fillId="33" borderId="20" xfId="1" applyFont="1" applyFill="1" applyBorder="1" applyAlignment="1">
      <alignment horizontal="center" vertical="center" shrinkToFit="1"/>
    </xf>
    <xf numFmtId="0" fontId="26" fillId="33" borderId="21" xfId="1" applyFont="1" applyFill="1" applyBorder="1" applyAlignment="1">
      <alignment horizontal="center" vertical="center" shrinkToFit="1"/>
    </xf>
    <xf numFmtId="0" fontId="26" fillId="33" borderId="22" xfId="1" applyFont="1" applyFill="1" applyBorder="1" applyAlignment="1">
      <alignment horizontal="center" vertical="center" shrinkToFit="1"/>
    </xf>
    <xf numFmtId="0" fontId="26" fillId="33" borderId="23" xfId="1" applyFont="1" applyFill="1" applyBorder="1" applyAlignment="1">
      <alignment horizontal="center" vertical="center" shrinkToFit="1"/>
    </xf>
    <xf numFmtId="0" fontId="26" fillId="33" borderId="24" xfId="1" applyFont="1" applyFill="1" applyBorder="1" applyAlignment="1">
      <alignment horizontal="center" vertical="center" shrinkToFit="1"/>
    </xf>
    <xf numFmtId="0" fontId="26" fillId="33" borderId="19" xfId="1" applyFont="1" applyFill="1" applyBorder="1" applyAlignment="1">
      <alignment horizontal="center" vertical="center" shrinkToFit="1"/>
    </xf>
    <xf numFmtId="0" fontId="26" fillId="33" borderId="26" xfId="1" applyFont="1" applyFill="1" applyBorder="1" applyAlignment="1">
      <alignment horizontal="center" vertical="center" shrinkToFit="1"/>
    </xf>
    <xf numFmtId="0" fontId="26" fillId="33" borderId="10" xfId="1" applyFont="1" applyFill="1" applyBorder="1" applyAlignment="1">
      <alignment horizontal="center" vertical="center" shrinkToFit="1"/>
    </xf>
    <xf numFmtId="0" fontId="27" fillId="33" borderId="19" xfId="1" applyFont="1" applyFill="1" applyBorder="1" applyAlignment="1">
      <alignment horizontal="center" vertical="center" shrinkToFit="1"/>
    </xf>
    <xf numFmtId="0" fontId="5" fillId="33" borderId="43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38" fontId="27" fillId="33" borderId="43" xfId="45" applyFont="1" applyFill="1" applyBorder="1" applyAlignment="1">
      <alignment horizontal="right" vertical="center" shrinkToFit="1"/>
    </xf>
    <xf numFmtId="3" fontId="5" fillId="33" borderId="38" xfId="1" applyNumberFormat="1" applyFont="1" applyFill="1" applyBorder="1" applyAlignment="1">
      <alignment vertical="center" shrinkToFit="1"/>
    </xf>
    <xf numFmtId="3" fontId="5" fillId="33" borderId="42" xfId="1" applyNumberFormat="1" applyFont="1" applyFill="1" applyBorder="1" applyAlignment="1">
      <alignment vertical="center" shrinkToFit="1"/>
    </xf>
    <xf numFmtId="3" fontId="5" fillId="33" borderId="39" xfId="1" applyNumberFormat="1" applyFont="1" applyFill="1" applyBorder="1" applyAlignment="1">
      <alignment vertical="center" shrinkToFit="1"/>
    </xf>
    <xf numFmtId="3" fontId="5" fillId="33" borderId="40" xfId="1" applyNumberFormat="1" applyFont="1" applyFill="1" applyBorder="1" applyAlignment="1">
      <alignment vertical="center" shrinkToFit="1"/>
    </xf>
    <xf numFmtId="3" fontId="5" fillId="33" borderId="41" xfId="1" applyNumberFormat="1" applyFont="1" applyFill="1" applyBorder="1" applyAlignment="1">
      <alignment vertical="center" shrinkToFit="1"/>
    </xf>
    <xf numFmtId="3" fontId="5" fillId="33" borderId="0" xfId="1" applyNumberFormat="1" applyFont="1" applyFill="1" applyBorder="1" applyAlignment="1">
      <alignment vertical="center" shrinkToFit="1"/>
    </xf>
    <xf numFmtId="3" fontId="5" fillId="33" borderId="36" xfId="1" applyNumberFormat="1" applyFont="1" applyFill="1" applyBorder="1" applyAlignment="1">
      <alignment vertical="center" shrinkToFit="1"/>
    </xf>
    <xf numFmtId="3" fontId="5" fillId="33" borderId="43" xfId="1" applyNumberFormat="1" applyFont="1" applyFill="1" applyBorder="1" applyAlignment="1">
      <alignment vertical="center" shrinkToFit="1"/>
    </xf>
    <xf numFmtId="3" fontId="5" fillId="33" borderId="38" xfId="1" applyNumberFormat="1" applyFont="1" applyFill="1" applyBorder="1" applyAlignment="1">
      <alignment shrinkToFit="1"/>
    </xf>
    <xf numFmtId="3" fontId="5" fillId="33" borderId="42" xfId="1" applyNumberFormat="1" applyFont="1" applyFill="1" applyBorder="1" applyAlignment="1">
      <alignment shrinkToFit="1"/>
    </xf>
    <xf numFmtId="3" fontId="5" fillId="33" borderId="39" xfId="1" applyNumberFormat="1" applyFont="1" applyFill="1" applyBorder="1" applyAlignment="1">
      <alignment shrinkToFit="1"/>
    </xf>
    <xf numFmtId="3" fontId="5" fillId="33" borderId="40" xfId="1" applyNumberFormat="1" applyFont="1" applyFill="1" applyBorder="1" applyAlignment="1">
      <alignment shrinkToFit="1"/>
    </xf>
    <xf numFmtId="3" fontId="5" fillId="33" borderId="41" xfId="1" applyNumberFormat="1" applyFont="1" applyFill="1" applyBorder="1" applyAlignment="1">
      <alignment shrinkToFit="1"/>
    </xf>
    <xf numFmtId="3" fontId="5" fillId="33" borderId="0" xfId="1" applyNumberFormat="1" applyFont="1" applyFill="1" applyBorder="1" applyAlignment="1">
      <alignment shrinkToFit="1"/>
    </xf>
    <xf numFmtId="3" fontId="5" fillId="33" borderId="36" xfId="1" applyNumberFormat="1" applyFont="1" applyFill="1" applyBorder="1" applyAlignment="1">
      <alignment shrinkToFit="1"/>
    </xf>
    <xf numFmtId="3" fontId="5" fillId="33" borderId="43" xfId="1" applyNumberFormat="1" applyFont="1" applyFill="1" applyBorder="1" applyAlignment="1">
      <alignment shrinkToFit="1"/>
    </xf>
    <xf numFmtId="0" fontId="5" fillId="33" borderId="38" xfId="1" applyFont="1" applyFill="1" applyBorder="1" applyAlignment="1">
      <alignment horizontal="center" vertical="center" shrinkToFit="1"/>
    </xf>
    <xf numFmtId="0" fontId="5" fillId="33" borderId="42" xfId="1" applyFont="1" applyFill="1" applyBorder="1" applyAlignment="1">
      <alignment horizontal="center" vertical="center" shrinkToFit="1"/>
    </xf>
    <xf numFmtId="0" fontId="5" fillId="33" borderId="39" xfId="1" applyFont="1" applyFill="1" applyBorder="1" applyAlignment="1">
      <alignment horizontal="center" vertical="center" shrinkToFit="1"/>
    </xf>
    <xf numFmtId="0" fontId="5" fillId="33" borderId="40" xfId="1" applyFont="1" applyFill="1" applyBorder="1" applyAlignment="1">
      <alignment horizontal="center" vertical="center" shrinkToFit="1"/>
    </xf>
    <xf numFmtId="0" fontId="5" fillId="33" borderId="41" xfId="1" applyFont="1" applyFill="1" applyBorder="1" applyAlignment="1">
      <alignment horizontal="center" vertical="center" shrinkToFit="1"/>
    </xf>
    <xf numFmtId="0" fontId="5" fillId="33" borderId="0" xfId="1" applyFont="1" applyFill="1" applyBorder="1" applyAlignment="1">
      <alignment horizontal="center" vertical="center" shrinkToFit="1"/>
    </xf>
    <xf numFmtId="0" fontId="5" fillId="33" borderId="36" xfId="1" applyFont="1" applyFill="1" applyBorder="1" applyAlignment="1">
      <alignment horizontal="center" vertical="center" shrinkToFit="1"/>
    </xf>
    <xf numFmtId="176" fontId="5" fillId="33" borderId="38" xfId="1" applyNumberFormat="1" applyFont="1" applyFill="1" applyBorder="1" applyAlignment="1">
      <alignment vertical="center" shrinkToFit="1"/>
    </xf>
    <xf numFmtId="176" fontId="5" fillId="33" borderId="42" xfId="1" applyNumberFormat="1" applyFont="1" applyFill="1" applyBorder="1" applyAlignment="1">
      <alignment vertical="center" shrinkToFit="1"/>
    </xf>
    <xf numFmtId="176" fontId="5" fillId="33" borderId="39" xfId="1" applyNumberFormat="1" applyFont="1" applyFill="1" applyBorder="1" applyAlignment="1">
      <alignment vertical="center" shrinkToFit="1"/>
    </xf>
    <xf numFmtId="176" fontId="5" fillId="33" borderId="41" xfId="1" applyNumberFormat="1" applyFont="1" applyFill="1" applyBorder="1" applyAlignment="1">
      <alignment vertical="center" shrinkToFit="1"/>
    </xf>
    <xf numFmtId="176" fontId="5" fillId="33" borderId="43" xfId="1" applyNumberFormat="1" applyFont="1" applyFill="1" applyBorder="1" applyAlignment="1">
      <alignment vertical="center" shrinkToFit="1"/>
    </xf>
    <xf numFmtId="176" fontId="5" fillId="33" borderId="0" xfId="1" applyNumberFormat="1" applyFont="1" applyFill="1" applyBorder="1" applyAlignment="1">
      <alignment vertical="center" shrinkToFit="1"/>
    </xf>
    <xf numFmtId="176" fontId="5" fillId="33" borderId="40" xfId="1" applyNumberFormat="1" applyFont="1" applyFill="1" applyBorder="1" applyAlignment="1">
      <alignment vertical="center" shrinkToFit="1"/>
    </xf>
    <xf numFmtId="0" fontId="5" fillId="33" borderId="0" xfId="1" applyFont="1" applyFill="1" applyBorder="1" applyAlignment="1">
      <alignment horizontal="center" vertical="center" wrapText="1" shrinkToFit="1"/>
    </xf>
    <xf numFmtId="0" fontId="30" fillId="33" borderId="43" xfId="1" applyFont="1" applyFill="1" applyBorder="1" applyAlignment="1">
      <alignment horizontal="center" vertical="center" wrapText="1" shrinkToFit="1"/>
    </xf>
    <xf numFmtId="0" fontId="5" fillId="33" borderId="42" xfId="1" applyFont="1" applyFill="1" applyBorder="1" applyAlignment="1">
      <alignment horizontal="center" vertical="center" wrapText="1" shrinkToFit="1"/>
    </xf>
    <xf numFmtId="3" fontId="5" fillId="33" borderId="37" xfId="1" applyNumberFormat="1" applyFont="1" applyFill="1" applyBorder="1" applyAlignment="1">
      <alignment vertical="center" shrinkToFit="1"/>
    </xf>
    <xf numFmtId="0" fontId="7" fillId="33" borderId="38" xfId="1" applyFont="1" applyFill="1" applyBorder="1" applyAlignment="1">
      <alignment horizontal="center" vertical="center" shrinkToFit="1"/>
    </xf>
    <xf numFmtId="0" fontId="7" fillId="33" borderId="42" xfId="1" applyFont="1" applyFill="1" applyBorder="1" applyAlignment="1">
      <alignment horizontal="center" vertical="center" shrinkToFit="1"/>
    </xf>
    <xf numFmtId="0" fontId="7" fillId="33" borderId="39" xfId="1" applyFont="1" applyFill="1" applyBorder="1" applyAlignment="1">
      <alignment horizontal="center" vertical="center" shrinkToFit="1"/>
    </xf>
    <xf numFmtId="0" fontId="7" fillId="33" borderId="40" xfId="1" applyFont="1" applyFill="1" applyBorder="1" applyAlignment="1">
      <alignment horizontal="center" vertical="center" shrinkToFit="1"/>
    </xf>
    <xf numFmtId="0" fontId="7" fillId="33" borderId="41" xfId="1" applyFont="1" applyFill="1" applyBorder="1" applyAlignment="1">
      <alignment horizontal="center" vertical="center" shrinkToFit="1"/>
    </xf>
    <xf numFmtId="0" fontId="7" fillId="33" borderId="36" xfId="1" applyFont="1" applyFill="1" applyBorder="1" applyAlignment="1">
      <alignment horizontal="center" vertical="center" shrinkToFit="1"/>
    </xf>
    <xf numFmtId="0" fontId="7" fillId="33" borderId="43" xfId="1" applyFont="1" applyFill="1" applyBorder="1" applyAlignment="1">
      <alignment horizontal="center" vertical="center" shrinkToFit="1"/>
    </xf>
    <xf numFmtId="176" fontId="5" fillId="33" borderId="36" xfId="1" applyNumberFormat="1" applyFont="1" applyFill="1" applyBorder="1" applyAlignment="1">
      <alignment vertical="center" shrinkToFit="1"/>
    </xf>
    <xf numFmtId="3" fontId="5" fillId="0" borderId="0" xfId="1" applyNumberFormat="1" applyFont="1" applyFill="1" applyAlignment="1">
      <alignment vertical="center" shrinkToFit="1"/>
    </xf>
    <xf numFmtId="0" fontId="27" fillId="0" borderId="36" xfId="1" applyFont="1" applyFill="1" applyBorder="1" applyAlignment="1">
      <alignment horizontal="left" vertical="center"/>
    </xf>
    <xf numFmtId="0" fontId="27" fillId="0" borderId="37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vertical="top" shrinkToFit="1"/>
    </xf>
    <xf numFmtId="0" fontId="27" fillId="0" borderId="29" xfId="1" applyFont="1" applyFill="1" applyBorder="1" applyAlignment="1">
      <alignment horizontal="left" vertical="center"/>
    </xf>
    <xf numFmtId="0" fontId="27" fillId="0" borderId="30" xfId="1" applyFont="1" applyFill="1" applyBorder="1" applyAlignment="1">
      <alignment horizontal="left" vertical="center"/>
    </xf>
    <xf numFmtId="57" fontId="27" fillId="0" borderId="36" xfId="1" applyNumberFormat="1" applyFont="1" applyFill="1" applyBorder="1" applyAlignment="1">
      <alignment horizontal="left" vertical="center" shrinkToFit="1"/>
    </xf>
    <xf numFmtId="57" fontId="27" fillId="0" borderId="37" xfId="1" applyNumberFormat="1" applyFont="1" applyFill="1" applyBorder="1" applyAlignment="1">
      <alignment horizontal="left" vertical="center" shrinkToFit="1"/>
    </xf>
    <xf numFmtId="0" fontId="27" fillId="0" borderId="36" xfId="1" applyFont="1" applyFill="1" applyBorder="1" applyAlignment="1">
      <alignment horizontal="left" vertical="center" shrinkToFit="1"/>
    </xf>
    <xf numFmtId="0" fontId="27" fillId="0" borderId="37" xfId="1" applyFont="1" applyFill="1" applyBorder="1" applyAlignment="1">
      <alignment horizontal="left" vertical="center" shrinkToFit="1"/>
    </xf>
    <xf numFmtId="0" fontId="27" fillId="33" borderId="36" xfId="1" applyFont="1" applyFill="1" applyBorder="1" applyAlignment="1">
      <alignment horizontal="left" vertical="center"/>
    </xf>
    <xf numFmtId="0" fontId="27" fillId="33" borderId="37" xfId="1" applyFont="1" applyFill="1" applyBorder="1" applyAlignment="1">
      <alignment horizontal="left" vertical="center"/>
    </xf>
    <xf numFmtId="0" fontId="27" fillId="0" borderId="26" xfId="1" applyFont="1" applyFill="1" applyBorder="1" applyAlignment="1">
      <alignment horizontal="left" vertical="center"/>
    </xf>
    <xf numFmtId="0" fontId="27" fillId="0" borderId="25" xfId="1" applyFont="1" applyFill="1" applyBorder="1" applyAlignment="1">
      <alignment horizontal="left"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45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7"/>
  <sheetViews>
    <sheetView showGridLine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R16" sqref="AR16"/>
    </sheetView>
  </sheetViews>
  <sheetFormatPr defaultColWidth="8" defaultRowHeight="14.4"/>
  <cols>
    <col min="1" max="1" width="18" style="1" customWidth="1"/>
    <col min="2" max="2" width="10.21875" style="11" customWidth="1"/>
    <col min="3" max="28" width="8.6640625" style="1" customWidth="1"/>
    <col min="29" max="38" width="8.6640625" style="1" hidden="1" customWidth="1"/>
    <col min="39" max="39" width="10" style="2" customWidth="1"/>
    <col min="40" max="40" width="9" style="3" customWidth="1"/>
    <col min="41" max="41" width="8" style="1"/>
    <col min="42" max="42" width="8.21875" style="1" bestFit="1" customWidth="1"/>
    <col min="43" max="16384" width="8" style="1"/>
  </cols>
  <sheetData>
    <row r="1" spans="1:42" ht="30" customHeight="1">
      <c r="A1" s="146" t="s">
        <v>0</v>
      </c>
      <c r="B1" s="146"/>
    </row>
    <row r="2" spans="1:42" s="4" customFormat="1" ht="32.1" customHeight="1">
      <c r="A2" s="16" t="s">
        <v>1</v>
      </c>
      <c r="B2" s="17" t="s">
        <v>2</v>
      </c>
      <c r="C2" s="92" t="s">
        <v>30</v>
      </c>
      <c r="D2" s="93" t="s">
        <v>30</v>
      </c>
      <c r="E2" s="94" t="s">
        <v>30</v>
      </c>
      <c r="F2" s="94" t="s">
        <v>30</v>
      </c>
      <c r="G2" s="94" t="s">
        <v>30</v>
      </c>
      <c r="H2" s="94" t="s">
        <v>30</v>
      </c>
      <c r="I2" s="95" t="s">
        <v>30</v>
      </c>
      <c r="J2" s="93" t="s">
        <v>31</v>
      </c>
      <c r="K2" s="94" t="s">
        <v>31</v>
      </c>
      <c r="L2" s="93" t="s">
        <v>31</v>
      </c>
      <c r="M2" s="96" t="s">
        <v>31</v>
      </c>
      <c r="N2" s="97" t="s">
        <v>103</v>
      </c>
      <c r="O2" s="98" t="s">
        <v>32</v>
      </c>
      <c r="P2" s="99" t="s">
        <v>33</v>
      </c>
      <c r="Q2" s="99" t="s">
        <v>33</v>
      </c>
      <c r="R2" s="98" t="s">
        <v>34</v>
      </c>
      <c r="S2" s="99" t="s">
        <v>124</v>
      </c>
      <c r="T2" s="92" t="s">
        <v>35</v>
      </c>
      <c r="U2" s="93" t="s">
        <v>35</v>
      </c>
      <c r="V2" s="93" t="s">
        <v>35</v>
      </c>
      <c r="W2" s="94" t="s">
        <v>35</v>
      </c>
      <c r="X2" s="93" t="s">
        <v>35</v>
      </c>
      <c r="Y2" s="96" t="s">
        <v>35</v>
      </c>
      <c r="Z2" s="93" t="s">
        <v>35</v>
      </c>
      <c r="AA2" s="96" t="s">
        <v>35</v>
      </c>
      <c r="AB2" s="92" t="s">
        <v>36</v>
      </c>
      <c r="AC2" s="19">
        <v>0</v>
      </c>
      <c r="AD2" s="19">
        <v>0</v>
      </c>
      <c r="AE2" s="19">
        <v>0</v>
      </c>
      <c r="AF2" s="20">
        <v>0</v>
      </c>
      <c r="AG2" s="18">
        <v>0</v>
      </c>
      <c r="AH2" s="19">
        <v>0</v>
      </c>
      <c r="AI2" s="19">
        <v>0</v>
      </c>
      <c r="AJ2" s="19">
        <v>0</v>
      </c>
      <c r="AK2" s="19">
        <v>0</v>
      </c>
      <c r="AL2" s="20">
        <v>0</v>
      </c>
      <c r="AM2" s="21" t="s">
        <v>3</v>
      </c>
    </row>
    <row r="3" spans="1:42" s="4" customFormat="1" ht="32.1" customHeight="1">
      <c r="A3" s="22"/>
      <c r="B3" s="23" t="s">
        <v>4</v>
      </c>
      <c r="C3" s="24" t="s">
        <v>37</v>
      </c>
      <c r="D3" s="28" t="s">
        <v>38</v>
      </c>
      <c r="E3" s="25" t="s">
        <v>39</v>
      </c>
      <c r="F3" s="25" t="s">
        <v>40</v>
      </c>
      <c r="G3" s="25" t="s">
        <v>41</v>
      </c>
      <c r="H3" s="25" t="s">
        <v>42</v>
      </c>
      <c r="I3" s="26" t="s">
        <v>43</v>
      </c>
      <c r="J3" s="28" t="s">
        <v>44</v>
      </c>
      <c r="K3" s="30" t="s">
        <v>45</v>
      </c>
      <c r="L3" s="28" t="s">
        <v>46</v>
      </c>
      <c r="M3" s="27" t="s">
        <v>47</v>
      </c>
      <c r="N3" s="31" t="s">
        <v>104</v>
      </c>
      <c r="O3" s="32" t="s">
        <v>48</v>
      </c>
      <c r="P3" s="21" t="s">
        <v>49</v>
      </c>
      <c r="Q3" s="21" t="s">
        <v>50</v>
      </c>
      <c r="R3" s="21" t="s">
        <v>34</v>
      </c>
      <c r="S3" s="29" t="s">
        <v>124</v>
      </c>
      <c r="T3" s="24" t="s">
        <v>51</v>
      </c>
      <c r="U3" s="28" t="s">
        <v>52</v>
      </c>
      <c r="V3" s="28" t="s">
        <v>53</v>
      </c>
      <c r="W3" s="19" t="s">
        <v>54</v>
      </c>
      <c r="X3" s="28" t="s">
        <v>55</v>
      </c>
      <c r="Y3" s="20" t="s">
        <v>56</v>
      </c>
      <c r="Z3" s="28" t="s">
        <v>57</v>
      </c>
      <c r="AA3" s="27" t="s">
        <v>58</v>
      </c>
      <c r="AB3" s="24" t="s">
        <v>59</v>
      </c>
      <c r="AC3" s="25">
        <v>0</v>
      </c>
      <c r="AD3" s="25">
        <v>0</v>
      </c>
      <c r="AE3" s="25">
        <v>0</v>
      </c>
      <c r="AF3" s="27">
        <v>0</v>
      </c>
      <c r="AG3" s="24">
        <v>0</v>
      </c>
      <c r="AH3" s="25">
        <v>0</v>
      </c>
      <c r="AI3" s="25">
        <v>0</v>
      </c>
      <c r="AJ3" s="25">
        <v>0</v>
      </c>
      <c r="AK3" s="25">
        <v>0</v>
      </c>
      <c r="AL3" s="27">
        <v>0</v>
      </c>
      <c r="AM3" s="99" t="s">
        <v>127</v>
      </c>
      <c r="AO3" s="14"/>
    </row>
    <row r="4" spans="1:42" s="4" customFormat="1" ht="27" customHeight="1">
      <c r="A4" s="33"/>
      <c r="B4" s="17" t="s">
        <v>5</v>
      </c>
      <c r="C4" s="34">
        <v>203002</v>
      </c>
      <c r="D4" s="38">
        <v>203003</v>
      </c>
      <c r="E4" s="35">
        <v>203004</v>
      </c>
      <c r="F4" s="35">
        <v>203005</v>
      </c>
      <c r="G4" s="35">
        <v>203006</v>
      </c>
      <c r="H4" s="35">
        <v>203007</v>
      </c>
      <c r="I4" s="36">
        <v>203008</v>
      </c>
      <c r="J4" s="38">
        <v>213001</v>
      </c>
      <c r="K4" s="35">
        <v>213002</v>
      </c>
      <c r="L4" s="38">
        <v>213003</v>
      </c>
      <c r="M4" s="37">
        <v>213004</v>
      </c>
      <c r="N4" s="39">
        <v>301001</v>
      </c>
      <c r="O4" s="40">
        <v>321001</v>
      </c>
      <c r="P4" s="17">
        <v>402001</v>
      </c>
      <c r="Q4" s="17">
        <v>402002</v>
      </c>
      <c r="R4" s="40">
        <v>441006</v>
      </c>
      <c r="S4" s="17">
        <v>484007</v>
      </c>
      <c r="T4" s="34">
        <v>485001</v>
      </c>
      <c r="U4" s="38">
        <v>485002</v>
      </c>
      <c r="V4" s="38">
        <v>485003</v>
      </c>
      <c r="W4" s="36">
        <v>485004</v>
      </c>
      <c r="X4" s="35">
        <v>485005</v>
      </c>
      <c r="Y4" s="37">
        <v>485006</v>
      </c>
      <c r="Z4" s="38">
        <v>486007</v>
      </c>
      <c r="AA4" s="37">
        <v>485008</v>
      </c>
      <c r="AB4" s="34">
        <v>503001</v>
      </c>
      <c r="AC4" s="35">
        <v>0</v>
      </c>
      <c r="AD4" s="35">
        <v>0</v>
      </c>
      <c r="AE4" s="35">
        <v>0</v>
      </c>
      <c r="AF4" s="37">
        <v>0</v>
      </c>
      <c r="AG4" s="34">
        <v>0</v>
      </c>
      <c r="AH4" s="35">
        <v>0</v>
      </c>
      <c r="AI4" s="35">
        <v>0</v>
      </c>
      <c r="AJ4" s="35">
        <v>0</v>
      </c>
      <c r="AK4" s="35">
        <v>0</v>
      </c>
      <c r="AL4" s="37">
        <v>0</v>
      </c>
      <c r="AM4" s="41"/>
    </row>
    <row r="5" spans="1:42" s="5" customFormat="1" ht="27" customHeight="1">
      <c r="A5" s="147" t="s">
        <v>6</v>
      </c>
      <c r="B5" s="148"/>
      <c r="C5" s="42" t="s">
        <v>60</v>
      </c>
      <c r="D5" s="46" t="s">
        <v>60</v>
      </c>
      <c r="E5" s="43" t="s">
        <v>60</v>
      </c>
      <c r="F5" s="43" t="s">
        <v>60</v>
      </c>
      <c r="G5" s="43" t="s">
        <v>60</v>
      </c>
      <c r="H5" s="43" t="s">
        <v>60</v>
      </c>
      <c r="I5" s="44" t="s">
        <v>60</v>
      </c>
      <c r="J5" s="46" t="s">
        <v>60</v>
      </c>
      <c r="K5" s="43" t="s">
        <v>60</v>
      </c>
      <c r="L5" s="46" t="s">
        <v>60</v>
      </c>
      <c r="M5" s="45" t="s">
        <v>60</v>
      </c>
      <c r="N5" s="48" t="s">
        <v>105</v>
      </c>
      <c r="O5" s="49" t="s">
        <v>60</v>
      </c>
      <c r="P5" s="47" t="s">
        <v>60</v>
      </c>
      <c r="Q5" s="48" t="s">
        <v>60</v>
      </c>
      <c r="R5" s="47" t="s">
        <v>60</v>
      </c>
      <c r="S5" s="47" t="s">
        <v>60</v>
      </c>
      <c r="T5" s="42" t="s">
        <v>60</v>
      </c>
      <c r="U5" s="46" t="s">
        <v>60</v>
      </c>
      <c r="V5" s="46" t="s">
        <v>60</v>
      </c>
      <c r="W5" s="43" t="s">
        <v>60</v>
      </c>
      <c r="X5" s="43" t="s">
        <v>60</v>
      </c>
      <c r="Y5" s="45" t="s">
        <v>60</v>
      </c>
      <c r="Z5" s="46" t="s">
        <v>60</v>
      </c>
      <c r="AA5" s="45" t="s">
        <v>60</v>
      </c>
      <c r="AB5" s="42" t="s">
        <v>60</v>
      </c>
      <c r="AC5" s="43" t="s">
        <v>60</v>
      </c>
      <c r="AD5" s="43" t="s">
        <v>60</v>
      </c>
      <c r="AE5" s="43">
        <v>0</v>
      </c>
      <c r="AF5" s="45">
        <v>0</v>
      </c>
      <c r="AG5" s="42">
        <v>0</v>
      </c>
      <c r="AH5" s="43">
        <v>0</v>
      </c>
      <c r="AI5" s="43">
        <v>0</v>
      </c>
      <c r="AJ5" s="45">
        <v>0</v>
      </c>
      <c r="AK5" s="46">
        <v>0</v>
      </c>
      <c r="AL5" s="45">
        <v>0</v>
      </c>
      <c r="AM5" s="47"/>
    </row>
    <row r="6" spans="1:42" s="6" customFormat="1" ht="27" customHeight="1">
      <c r="A6" s="149" t="s">
        <v>7</v>
      </c>
      <c r="B6" s="150"/>
      <c r="C6" s="50" t="s">
        <v>61</v>
      </c>
      <c r="D6" s="54">
        <v>44263</v>
      </c>
      <c r="E6" s="51" t="s">
        <v>62</v>
      </c>
      <c r="F6" s="51" t="s">
        <v>63</v>
      </c>
      <c r="G6" s="51" t="s">
        <v>64</v>
      </c>
      <c r="H6" s="51" t="s">
        <v>65</v>
      </c>
      <c r="I6" s="52" t="s">
        <v>66</v>
      </c>
      <c r="J6" s="54" t="s">
        <v>69</v>
      </c>
      <c r="K6" s="51" t="s">
        <v>70</v>
      </c>
      <c r="L6" s="54" t="s">
        <v>71</v>
      </c>
      <c r="M6" s="53" t="s">
        <v>72</v>
      </c>
      <c r="N6" s="56">
        <v>43732</v>
      </c>
      <c r="O6" s="57" t="s">
        <v>74</v>
      </c>
      <c r="P6" s="55" t="s">
        <v>75</v>
      </c>
      <c r="Q6" s="56" t="s">
        <v>76</v>
      </c>
      <c r="R6" s="55" t="s">
        <v>67</v>
      </c>
      <c r="S6" s="55" t="s">
        <v>78</v>
      </c>
      <c r="T6" s="50" t="s">
        <v>79</v>
      </c>
      <c r="U6" s="54" t="s">
        <v>73</v>
      </c>
      <c r="V6" s="54" t="s">
        <v>80</v>
      </c>
      <c r="W6" s="52" t="s">
        <v>81</v>
      </c>
      <c r="X6" s="51" t="s">
        <v>68</v>
      </c>
      <c r="Y6" s="52" t="s">
        <v>82</v>
      </c>
      <c r="Z6" s="50" t="s">
        <v>77</v>
      </c>
      <c r="AA6" s="53" t="s">
        <v>83</v>
      </c>
      <c r="AB6" s="50">
        <v>43188</v>
      </c>
      <c r="AC6" s="51" t="s">
        <v>84</v>
      </c>
      <c r="AD6" s="51" t="s">
        <v>84</v>
      </c>
      <c r="AE6" s="51" t="s">
        <v>84</v>
      </c>
      <c r="AF6" s="53" t="s">
        <v>84</v>
      </c>
      <c r="AG6" s="50" t="s">
        <v>84</v>
      </c>
      <c r="AH6" s="51" t="s">
        <v>84</v>
      </c>
      <c r="AI6" s="51" t="s">
        <v>84</v>
      </c>
      <c r="AJ6" s="53" t="s">
        <v>84</v>
      </c>
      <c r="AK6" s="54" t="s">
        <v>84</v>
      </c>
      <c r="AL6" s="53" t="s">
        <v>84</v>
      </c>
      <c r="AM6" s="58"/>
    </row>
    <row r="7" spans="1:42" s="5" customFormat="1" ht="27" customHeight="1">
      <c r="A7" s="144" t="s">
        <v>8</v>
      </c>
      <c r="B7" s="145"/>
      <c r="C7" s="101">
        <v>440</v>
      </c>
      <c r="D7" s="102">
        <v>1770</v>
      </c>
      <c r="E7" s="103">
        <v>3150</v>
      </c>
      <c r="F7" s="103">
        <v>1050</v>
      </c>
      <c r="G7" s="103">
        <v>600</v>
      </c>
      <c r="H7" s="103">
        <v>138</v>
      </c>
      <c r="I7" s="104">
        <v>110</v>
      </c>
      <c r="J7" s="102">
        <v>1540</v>
      </c>
      <c r="K7" s="103">
        <v>410</v>
      </c>
      <c r="L7" s="102">
        <v>670</v>
      </c>
      <c r="M7" s="105">
        <v>280</v>
      </c>
      <c r="N7" s="106">
        <v>289</v>
      </c>
      <c r="O7" s="107">
        <v>204</v>
      </c>
      <c r="P7" s="108">
        <v>4200</v>
      </c>
      <c r="Q7" s="106">
        <v>280</v>
      </c>
      <c r="R7" s="108">
        <v>3860</v>
      </c>
      <c r="S7" s="108">
        <v>2836</v>
      </c>
      <c r="T7" s="101">
        <v>1020</v>
      </c>
      <c r="U7" s="102">
        <v>565</v>
      </c>
      <c r="V7" s="102">
        <v>400</v>
      </c>
      <c r="W7" s="104">
        <v>560</v>
      </c>
      <c r="X7" s="103">
        <v>610</v>
      </c>
      <c r="Y7" s="105">
        <v>123</v>
      </c>
      <c r="Z7" s="102">
        <v>257</v>
      </c>
      <c r="AA7" s="105">
        <v>130</v>
      </c>
      <c r="AB7" s="101">
        <v>4054</v>
      </c>
      <c r="AC7" s="60">
        <v>0</v>
      </c>
      <c r="AD7" s="60">
        <v>0</v>
      </c>
      <c r="AE7" s="60">
        <v>0</v>
      </c>
      <c r="AF7" s="61">
        <v>0</v>
      </c>
      <c r="AG7" s="59">
        <v>0</v>
      </c>
      <c r="AH7" s="60">
        <v>0</v>
      </c>
      <c r="AI7" s="60">
        <v>0</v>
      </c>
      <c r="AJ7" s="61">
        <v>0</v>
      </c>
      <c r="AK7" s="62">
        <v>0</v>
      </c>
      <c r="AL7" s="61">
        <v>0</v>
      </c>
      <c r="AM7" s="63">
        <f>SUM(C7:AB7)</f>
        <v>29546</v>
      </c>
    </row>
    <row r="8" spans="1:42" s="5" customFormat="1" ht="27" customHeight="1">
      <c r="A8" s="151" t="s">
        <v>112</v>
      </c>
      <c r="B8" s="152"/>
      <c r="C8" s="101">
        <v>279</v>
      </c>
      <c r="D8" s="102">
        <v>1130</v>
      </c>
      <c r="E8" s="103">
        <v>1050</v>
      </c>
      <c r="F8" s="103">
        <v>560</v>
      </c>
      <c r="G8" s="103">
        <v>274</v>
      </c>
      <c r="H8" s="103">
        <v>60</v>
      </c>
      <c r="I8" s="104">
        <v>56</v>
      </c>
      <c r="J8" s="102">
        <v>780</v>
      </c>
      <c r="K8" s="103">
        <v>200</v>
      </c>
      <c r="L8" s="102">
        <v>370</v>
      </c>
      <c r="M8" s="105">
        <v>74</v>
      </c>
      <c r="N8" s="106">
        <v>167</v>
      </c>
      <c r="O8" s="107">
        <v>92</v>
      </c>
      <c r="P8" s="108">
        <v>1161</v>
      </c>
      <c r="Q8" s="106">
        <v>118</v>
      </c>
      <c r="R8" s="108">
        <v>1590</v>
      </c>
      <c r="S8" s="108">
        <v>1461</v>
      </c>
      <c r="T8" s="101">
        <v>370</v>
      </c>
      <c r="U8" s="102">
        <v>191</v>
      </c>
      <c r="V8" s="102">
        <v>418</v>
      </c>
      <c r="W8" s="104">
        <v>154</v>
      </c>
      <c r="X8" s="103">
        <v>243</v>
      </c>
      <c r="Y8" s="104">
        <v>31</v>
      </c>
      <c r="Z8" s="101">
        <v>70</v>
      </c>
      <c r="AA8" s="105">
        <v>29</v>
      </c>
      <c r="AB8" s="101">
        <v>2430</v>
      </c>
      <c r="AC8" s="60">
        <v>0</v>
      </c>
      <c r="AD8" s="60">
        <v>0</v>
      </c>
      <c r="AE8" s="60">
        <v>0</v>
      </c>
      <c r="AF8" s="61">
        <v>0</v>
      </c>
      <c r="AG8" s="59">
        <v>0</v>
      </c>
      <c r="AH8" s="60">
        <v>0</v>
      </c>
      <c r="AI8" s="60">
        <v>0</v>
      </c>
      <c r="AJ8" s="61">
        <v>0</v>
      </c>
      <c r="AK8" s="62">
        <v>0</v>
      </c>
      <c r="AL8" s="61">
        <v>0</v>
      </c>
      <c r="AM8" s="63">
        <f>SUM(C8:AB8)</f>
        <v>13358</v>
      </c>
    </row>
    <row r="9" spans="1:42" s="7" customFormat="1" ht="27" customHeight="1">
      <c r="A9" s="144" t="s">
        <v>9</v>
      </c>
      <c r="B9" s="145"/>
      <c r="C9" s="109"/>
      <c r="D9" s="110"/>
      <c r="E9" s="111"/>
      <c r="F9" s="111"/>
      <c r="G9" s="111"/>
      <c r="H9" s="111"/>
      <c r="I9" s="112"/>
      <c r="J9" s="110"/>
      <c r="K9" s="111"/>
      <c r="L9" s="110"/>
      <c r="M9" s="113"/>
      <c r="N9" s="114"/>
      <c r="O9" s="115"/>
      <c r="P9" s="116"/>
      <c r="Q9" s="114"/>
      <c r="R9" s="116"/>
      <c r="S9" s="116"/>
      <c r="T9" s="109"/>
      <c r="U9" s="110"/>
      <c r="V9" s="110"/>
      <c r="W9" s="111"/>
      <c r="X9" s="110"/>
      <c r="Y9" s="112"/>
      <c r="Z9" s="109"/>
      <c r="AA9" s="113"/>
      <c r="AB9" s="109"/>
      <c r="AC9" s="65"/>
      <c r="AD9" s="65"/>
      <c r="AE9" s="65"/>
      <c r="AF9" s="66"/>
      <c r="AG9" s="64"/>
      <c r="AH9" s="65"/>
      <c r="AI9" s="65"/>
      <c r="AJ9" s="66"/>
      <c r="AK9" s="67"/>
      <c r="AL9" s="66"/>
      <c r="AM9" s="68"/>
      <c r="AO9" s="12"/>
    </row>
    <row r="10" spans="1:42" s="5" customFormat="1" ht="27" customHeight="1">
      <c r="A10" s="144" t="s">
        <v>10</v>
      </c>
      <c r="B10" s="145"/>
      <c r="C10" s="117" t="s">
        <v>86</v>
      </c>
      <c r="D10" s="118" t="s">
        <v>86</v>
      </c>
      <c r="E10" s="119" t="s">
        <v>86</v>
      </c>
      <c r="F10" s="119" t="s">
        <v>86</v>
      </c>
      <c r="G10" s="119" t="s">
        <v>86</v>
      </c>
      <c r="H10" s="119" t="s">
        <v>86</v>
      </c>
      <c r="I10" s="120" t="s">
        <v>86</v>
      </c>
      <c r="J10" s="118" t="s">
        <v>86</v>
      </c>
      <c r="K10" s="119" t="s">
        <v>86</v>
      </c>
      <c r="L10" s="118" t="s">
        <v>86</v>
      </c>
      <c r="M10" s="121" t="s">
        <v>86</v>
      </c>
      <c r="N10" s="122" t="s">
        <v>106</v>
      </c>
      <c r="O10" s="123" t="s">
        <v>85</v>
      </c>
      <c r="P10" s="91" t="s">
        <v>86</v>
      </c>
      <c r="Q10" s="122" t="s">
        <v>86</v>
      </c>
      <c r="R10" s="91" t="s">
        <v>85</v>
      </c>
      <c r="S10" s="91" t="s">
        <v>86</v>
      </c>
      <c r="T10" s="117" t="s">
        <v>86</v>
      </c>
      <c r="U10" s="118" t="s">
        <v>86</v>
      </c>
      <c r="V10" s="118" t="s">
        <v>86</v>
      </c>
      <c r="W10" s="119" t="s">
        <v>86</v>
      </c>
      <c r="X10" s="118" t="s">
        <v>86</v>
      </c>
      <c r="Y10" s="120" t="s">
        <v>86</v>
      </c>
      <c r="Z10" s="117" t="s">
        <v>86</v>
      </c>
      <c r="AA10" s="121" t="s">
        <v>86</v>
      </c>
      <c r="AB10" s="117" t="s">
        <v>86</v>
      </c>
      <c r="AC10" s="70">
        <v>0</v>
      </c>
      <c r="AD10" s="70">
        <v>0</v>
      </c>
      <c r="AE10" s="70">
        <v>0</v>
      </c>
      <c r="AF10" s="71">
        <v>0</v>
      </c>
      <c r="AG10" s="69">
        <v>0</v>
      </c>
      <c r="AH10" s="70">
        <v>0</v>
      </c>
      <c r="AI10" s="70">
        <v>0</v>
      </c>
      <c r="AJ10" s="71">
        <v>0</v>
      </c>
      <c r="AK10" s="72">
        <v>0</v>
      </c>
      <c r="AL10" s="71">
        <v>0</v>
      </c>
      <c r="AM10" s="73"/>
    </row>
    <row r="11" spans="1:42" s="5" customFormat="1" ht="27" customHeight="1">
      <c r="A11" s="144" t="s">
        <v>113</v>
      </c>
      <c r="B11" s="145"/>
      <c r="C11" s="101">
        <v>10</v>
      </c>
      <c r="D11" s="102">
        <v>10</v>
      </c>
      <c r="E11" s="103">
        <v>10</v>
      </c>
      <c r="F11" s="103">
        <v>10</v>
      </c>
      <c r="G11" s="103">
        <v>10</v>
      </c>
      <c r="H11" s="103">
        <v>10</v>
      </c>
      <c r="I11" s="104">
        <v>10</v>
      </c>
      <c r="J11" s="102">
        <v>5</v>
      </c>
      <c r="K11" s="103">
        <v>5</v>
      </c>
      <c r="L11" s="102">
        <v>5</v>
      </c>
      <c r="M11" s="105">
        <v>5</v>
      </c>
      <c r="N11" s="106">
        <v>10</v>
      </c>
      <c r="O11" s="107">
        <v>0</v>
      </c>
      <c r="P11" s="108">
        <v>10</v>
      </c>
      <c r="Q11" s="106">
        <v>10</v>
      </c>
      <c r="R11" s="108">
        <v>0</v>
      </c>
      <c r="S11" s="108">
        <v>10</v>
      </c>
      <c r="T11" s="101">
        <v>10</v>
      </c>
      <c r="U11" s="102">
        <v>10</v>
      </c>
      <c r="V11" s="102">
        <v>10</v>
      </c>
      <c r="W11" s="103">
        <v>10</v>
      </c>
      <c r="X11" s="102">
        <v>10</v>
      </c>
      <c r="Y11" s="104">
        <v>10</v>
      </c>
      <c r="Z11" s="101">
        <v>10</v>
      </c>
      <c r="AA11" s="105">
        <v>10</v>
      </c>
      <c r="AB11" s="101">
        <v>10</v>
      </c>
      <c r="AC11" s="60">
        <v>0</v>
      </c>
      <c r="AD11" s="60">
        <v>0</v>
      </c>
      <c r="AE11" s="60">
        <v>0</v>
      </c>
      <c r="AF11" s="61">
        <v>0</v>
      </c>
      <c r="AG11" s="59">
        <v>0</v>
      </c>
      <c r="AH11" s="60">
        <v>0</v>
      </c>
      <c r="AI11" s="60">
        <v>0</v>
      </c>
      <c r="AJ11" s="61">
        <v>0</v>
      </c>
      <c r="AK11" s="62">
        <v>0</v>
      </c>
      <c r="AL11" s="61">
        <v>0</v>
      </c>
      <c r="AM11" s="73"/>
    </row>
    <row r="12" spans="1:42" s="5" customFormat="1" ht="27" customHeight="1">
      <c r="A12" s="144" t="s">
        <v>11</v>
      </c>
      <c r="B12" s="145"/>
      <c r="C12" s="101">
        <v>1808</v>
      </c>
      <c r="D12" s="102">
        <v>1808</v>
      </c>
      <c r="E12" s="103">
        <v>1808</v>
      </c>
      <c r="F12" s="103">
        <v>1808</v>
      </c>
      <c r="G12" s="103">
        <v>1808</v>
      </c>
      <c r="H12" s="103">
        <v>1808</v>
      </c>
      <c r="I12" s="103">
        <v>1808</v>
      </c>
      <c r="J12" s="102">
        <v>1276</v>
      </c>
      <c r="K12" s="103">
        <v>1276</v>
      </c>
      <c r="L12" s="102">
        <v>1276</v>
      </c>
      <c r="M12" s="105">
        <v>1276</v>
      </c>
      <c r="N12" s="106">
        <v>1441</v>
      </c>
      <c r="O12" s="107">
        <v>770</v>
      </c>
      <c r="P12" s="108">
        <v>2123</v>
      </c>
      <c r="Q12" s="106">
        <v>2123</v>
      </c>
      <c r="R12" s="108">
        <v>550</v>
      </c>
      <c r="S12" s="108">
        <v>1650</v>
      </c>
      <c r="T12" s="101">
        <v>1680</v>
      </c>
      <c r="U12" s="102">
        <v>1680</v>
      </c>
      <c r="V12" s="102">
        <v>1680</v>
      </c>
      <c r="W12" s="103">
        <v>1680</v>
      </c>
      <c r="X12" s="102">
        <v>1680</v>
      </c>
      <c r="Y12" s="105">
        <v>1680</v>
      </c>
      <c r="Z12" s="102">
        <v>1680</v>
      </c>
      <c r="AA12" s="105">
        <v>1680</v>
      </c>
      <c r="AB12" s="101">
        <v>1375</v>
      </c>
      <c r="AC12" s="60">
        <v>0</v>
      </c>
      <c r="AD12" s="60">
        <v>0</v>
      </c>
      <c r="AE12" s="60">
        <v>0</v>
      </c>
      <c r="AF12" s="61">
        <v>0</v>
      </c>
      <c r="AG12" s="59">
        <v>0</v>
      </c>
      <c r="AH12" s="60">
        <v>0</v>
      </c>
      <c r="AI12" s="60">
        <v>0</v>
      </c>
      <c r="AJ12" s="61">
        <v>0</v>
      </c>
      <c r="AK12" s="62">
        <v>0</v>
      </c>
      <c r="AL12" s="61">
        <v>0</v>
      </c>
      <c r="AM12" s="73"/>
    </row>
    <row r="13" spans="1:42" s="5" customFormat="1" ht="27" customHeight="1">
      <c r="A13" s="144" t="s">
        <v>12</v>
      </c>
      <c r="B13" s="145"/>
      <c r="C13" s="101">
        <v>220</v>
      </c>
      <c r="D13" s="102">
        <v>220</v>
      </c>
      <c r="E13" s="103">
        <v>220</v>
      </c>
      <c r="F13" s="103">
        <v>220</v>
      </c>
      <c r="G13" s="103">
        <v>220</v>
      </c>
      <c r="H13" s="103">
        <v>220</v>
      </c>
      <c r="I13" s="103">
        <v>220</v>
      </c>
      <c r="J13" s="102">
        <v>236</v>
      </c>
      <c r="K13" s="103">
        <v>236</v>
      </c>
      <c r="L13" s="102">
        <v>236</v>
      </c>
      <c r="M13" s="105">
        <v>236</v>
      </c>
      <c r="N13" s="106">
        <v>159</v>
      </c>
      <c r="O13" s="107">
        <v>132</v>
      </c>
      <c r="P13" s="108">
        <v>265</v>
      </c>
      <c r="Q13" s="106">
        <v>265</v>
      </c>
      <c r="R13" s="108">
        <v>110</v>
      </c>
      <c r="S13" s="108">
        <v>198</v>
      </c>
      <c r="T13" s="101">
        <v>170</v>
      </c>
      <c r="U13" s="102">
        <v>170</v>
      </c>
      <c r="V13" s="102">
        <v>170</v>
      </c>
      <c r="W13" s="103">
        <v>170</v>
      </c>
      <c r="X13" s="102">
        <v>170</v>
      </c>
      <c r="Y13" s="105">
        <v>170</v>
      </c>
      <c r="Z13" s="102">
        <v>170</v>
      </c>
      <c r="AA13" s="105">
        <v>170</v>
      </c>
      <c r="AB13" s="101">
        <v>137.5</v>
      </c>
      <c r="AC13" s="60">
        <v>0</v>
      </c>
      <c r="AD13" s="60">
        <v>0</v>
      </c>
      <c r="AE13" s="60">
        <v>0</v>
      </c>
      <c r="AF13" s="61">
        <v>0</v>
      </c>
      <c r="AG13" s="59">
        <v>0</v>
      </c>
      <c r="AH13" s="60">
        <v>0</v>
      </c>
      <c r="AI13" s="60">
        <v>0</v>
      </c>
      <c r="AJ13" s="61">
        <v>0</v>
      </c>
      <c r="AK13" s="62">
        <v>0</v>
      </c>
      <c r="AL13" s="61">
        <v>0</v>
      </c>
      <c r="AM13" s="73"/>
    </row>
    <row r="14" spans="1:42" s="5" customFormat="1" ht="27" customHeight="1">
      <c r="A14" s="144" t="s">
        <v>13</v>
      </c>
      <c r="B14" s="145"/>
      <c r="C14" s="101">
        <v>172</v>
      </c>
      <c r="D14" s="102">
        <v>172</v>
      </c>
      <c r="E14" s="103">
        <v>172</v>
      </c>
      <c r="F14" s="103">
        <v>172</v>
      </c>
      <c r="G14" s="103">
        <v>172</v>
      </c>
      <c r="H14" s="103">
        <v>172</v>
      </c>
      <c r="I14" s="103">
        <v>172</v>
      </c>
      <c r="J14" s="102">
        <v>209</v>
      </c>
      <c r="K14" s="103">
        <v>209</v>
      </c>
      <c r="L14" s="102">
        <v>209</v>
      </c>
      <c r="M14" s="105">
        <v>209</v>
      </c>
      <c r="N14" s="106">
        <v>187</v>
      </c>
      <c r="O14" s="107">
        <v>0</v>
      </c>
      <c r="P14" s="108">
        <v>110</v>
      </c>
      <c r="Q14" s="106">
        <v>110</v>
      </c>
      <c r="R14" s="108">
        <v>110</v>
      </c>
      <c r="S14" s="108">
        <v>154</v>
      </c>
      <c r="T14" s="101">
        <v>160</v>
      </c>
      <c r="U14" s="102">
        <v>160</v>
      </c>
      <c r="V14" s="102">
        <v>160</v>
      </c>
      <c r="W14" s="103">
        <v>160</v>
      </c>
      <c r="X14" s="102">
        <v>160</v>
      </c>
      <c r="Y14" s="105">
        <v>160</v>
      </c>
      <c r="Z14" s="102">
        <v>160</v>
      </c>
      <c r="AA14" s="105">
        <v>160</v>
      </c>
      <c r="AB14" s="101">
        <v>110</v>
      </c>
      <c r="AC14" s="60">
        <v>0</v>
      </c>
      <c r="AD14" s="60">
        <v>0</v>
      </c>
      <c r="AE14" s="60">
        <v>0</v>
      </c>
      <c r="AF14" s="61">
        <v>0</v>
      </c>
      <c r="AG14" s="59">
        <v>0</v>
      </c>
      <c r="AH14" s="60">
        <v>0</v>
      </c>
      <c r="AI14" s="60">
        <v>0</v>
      </c>
      <c r="AJ14" s="61">
        <v>0</v>
      </c>
      <c r="AK14" s="62">
        <v>0</v>
      </c>
      <c r="AL14" s="61">
        <v>0</v>
      </c>
      <c r="AM14" s="73"/>
      <c r="AN14" s="5" t="s">
        <v>110</v>
      </c>
      <c r="AO14" s="5" t="s">
        <v>111</v>
      </c>
      <c r="AP14" s="5" t="s">
        <v>128</v>
      </c>
    </row>
    <row r="15" spans="1:42" s="5" customFormat="1" ht="27" customHeight="1">
      <c r="A15" s="144" t="s">
        <v>114</v>
      </c>
      <c r="B15" s="145"/>
      <c r="C15" s="101">
        <v>1980</v>
      </c>
      <c r="D15" s="102">
        <v>1980</v>
      </c>
      <c r="E15" s="103">
        <v>1980</v>
      </c>
      <c r="F15" s="103">
        <v>1980</v>
      </c>
      <c r="G15" s="103">
        <v>1980</v>
      </c>
      <c r="H15" s="103">
        <v>1980</v>
      </c>
      <c r="I15" s="103">
        <v>1980</v>
      </c>
      <c r="J15" s="102">
        <v>2667</v>
      </c>
      <c r="K15" s="103">
        <v>2667</v>
      </c>
      <c r="L15" s="102">
        <v>2667</v>
      </c>
      <c r="M15" s="105">
        <v>2667</v>
      </c>
      <c r="N15" s="106">
        <v>1628</v>
      </c>
      <c r="O15" s="107">
        <v>2090</v>
      </c>
      <c r="P15" s="108">
        <v>2233</v>
      </c>
      <c r="Q15" s="106">
        <v>2233</v>
      </c>
      <c r="R15" s="108">
        <v>1760</v>
      </c>
      <c r="S15" s="108">
        <v>1804</v>
      </c>
      <c r="T15" s="101">
        <v>1840</v>
      </c>
      <c r="U15" s="102">
        <v>1840</v>
      </c>
      <c r="V15" s="102">
        <v>1840</v>
      </c>
      <c r="W15" s="103">
        <v>1840</v>
      </c>
      <c r="X15" s="102">
        <v>1840</v>
      </c>
      <c r="Y15" s="104">
        <v>1840</v>
      </c>
      <c r="Z15" s="101">
        <v>1840</v>
      </c>
      <c r="AA15" s="105">
        <v>1840</v>
      </c>
      <c r="AB15" s="101">
        <v>1480</v>
      </c>
      <c r="AC15" s="60">
        <v>0</v>
      </c>
      <c r="AD15" s="60">
        <v>0</v>
      </c>
      <c r="AE15" s="60">
        <v>0</v>
      </c>
      <c r="AF15" s="61">
        <v>0</v>
      </c>
      <c r="AG15" s="59">
        <v>0</v>
      </c>
      <c r="AH15" s="60">
        <v>0</v>
      </c>
      <c r="AI15" s="60">
        <v>0</v>
      </c>
      <c r="AJ15" s="61">
        <v>0</v>
      </c>
      <c r="AK15" s="62">
        <v>0</v>
      </c>
      <c r="AL15" s="61">
        <v>0</v>
      </c>
      <c r="AM15" s="73"/>
      <c r="AN15" s="15">
        <f>MIN(C15:AB15)</f>
        <v>1480</v>
      </c>
      <c r="AO15" s="15">
        <f>MAX(C15:AB15)</f>
        <v>2667</v>
      </c>
      <c r="AP15" s="15">
        <f>SUM(C15:AB15)</f>
        <v>52476</v>
      </c>
    </row>
    <row r="16" spans="1:42" s="5" customFormat="1" ht="27" customHeight="1">
      <c r="A16" s="144" t="s">
        <v>115</v>
      </c>
      <c r="B16" s="145"/>
      <c r="C16" s="101">
        <v>4180</v>
      </c>
      <c r="D16" s="102">
        <v>4180</v>
      </c>
      <c r="E16" s="103">
        <v>4180</v>
      </c>
      <c r="F16" s="103">
        <v>4180</v>
      </c>
      <c r="G16" s="103">
        <v>4180</v>
      </c>
      <c r="H16" s="103">
        <v>4180</v>
      </c>
      <c r="I16" s="103">
        <v>4180</v>
      </c>
      <c r="J16" s="102">
        <v>5032</v>
      </c>
      <c r="K16" s="103">
        <v>5032</v>
      </c>
      <c r="L16" s="102">
        <v>5032</v>
      </c>
      <c r="M16" s="105">
        <v>5032</v>
      </c>
      <c r="N16" s="106">
        <v>3223</v>
      </c>
      <c r="O16" s="107">
        <v>4015</v>
      </c>
      <c r="P16" s="108">
        <v>4884</v>
      </c>
      <c r="Q16" s="106">
        <v>4884</v>
      </c>
      <c r="R16" s="108">
        <v>3960</v>
      </c>
      <c r="S16" s="108">
        <v>3784</v>
      </c>
      <c r="T16" s="101">
        <v>3540</v>
      </c>
      <c r="U16" s="102">
        <v>3540</v>
      </c>
      <c r="V16" s="102">
        <v>3540</v>
      </c>
      <c r="W16" s="103">
        <v>3540</v>
      </c>
      <c r="X16" s="102">
        <v>3540</v>
      </c>
      <c r="Y16" s="104">
        <v>3540</v>
      </c>
      <c r="Z16" s="101">
        <v>3540</v>
      </c>
      <c r="AA16" s="105">
        <v>3540</v>
      </c>
      <c r="AB16" s="101">
        <v>2960</v>
      </c>
      <c r="AC16" s="60"/>
      <c r="AD16" s="60"/>
      <c r="AE16" s="60"/>
      <c r="AF16" s="61"/>
      <c r="AG16" s="59"/>
      <c r="AH16" s="60"/>
      <c r="AI16" s="60"/>
      <c r="AJ16" s="61"/>
      <c r="AK16" s="62"/>
      <c r="AL16" s="61"/>
      <c r="AM16" s="74"/>
      <c r="AP16" s="143">
        <f>SUM(C16:AB16)</f>
        <v>105418</v>
      </c>
    </row>
    <row r="17" spans="1:40" s="5" customFormat="1" ht="27" customHeight="1">
      <c r="A17" s="144" t="s">
        <v>14</v>
      </c>
      <c r="B17" s="145"/>
      <c r="C17" s="101">
        <v>346</v>
      </c>
      <c r="D17" s="102">
        <v>1642</v>
      </c>
      <c r="E17" s="103">
        <v>2155</v>
      </c>
      <c r="F17" s="103">
        <v>751</v>
      </c>
      <c r="G17" s="103">
        <v>370</v>
      </c>
      <c r="H17" s="103">
        <v>83</v>
      </c>
      <c r="I17" s="104">
        <v>63</v>
      </c>
      <c r="J17" s="102">
        <v>1096</v>
      </c>
      <c r="K17" s="103">
        <v>282</v>
      </c>
      <c r="L17" s="102">
        <v>407</v>
      </c>
      <c r="M17" s="105">
        <v>207</v>
      </c>
      <c r="N17" s="106">
        <v>275</v>
      </c>
      <c r="O17" s="107">
        <v>174</v>
      </c>
      <c r="P17" s="108">
        <v>2883</v>
      </c>
      <c r="Q17" s="106">
        <v>205</v>
      </c>
      <c r="R17" s="108">
        <v>3621</v>
      </c>
      <c r="S17" s="108">
        <v>2370</v>
      </c>
      <c r="T17" s="101">
        <v>893</v>
      </c>
      <c r="U17" s="102">
        <v>313</v>
      </c>
      <c r="V17" s="102">
        <v>265</v>
      </c>
      <c r="W17" s="103">
        <v>240</v>
      </c>
      <c r="X17" s="102">
        <v>525</v>
      </c>
      <c r="Y17" s="105">
        <v>42</v>
      </c>
      <c r="Z17" s="102">
        <v>133</v>
      </c>
      <c r="AA17" s="105">
        <v>44</v>
      </c>
      <c r="AB17" s="101">
        <v>3915</v>
      </c>
      <c r="AC17" s="60">
        <v>0</v>
      </c>
      <c r="AD17" s="60">
        <v>0</v>
      </c>
      <c r="AE17" s="60">
        <v>0</v>
      </c>
      <c r="AF17" s="61">
        <v>0</v>
      </c>
      <c r="AG17" s="59">
        <v>0</v>
      </c>
      <c r="AH17" s="60">
        <v>0</v>
      </c>
      <c r="AI17" s="60">
        <v>0</v>
      </c>
      <c r="AJ17" s="61">
        <v>0</v>
      </c>
      <c r="AK17" s="62">
        <v>0</v>
      </c>
      <c r="AL17" s="61">
        <v>0</v>
      </c>
      <c r="AM17" s="63">
        <f>SUM(C17:AB17)</f>
        <v>23300</v>
      </c>
    </row>
    <row r="18" spans="1:40" s="5" customFormat="1" ht="27" customHeight="1">
      <c r="A18" s="153" t="s">
        <v>15</v>
      </c>
      <c r="B18" s="154"/>
      <c r="C18" s="101">
        <v>346</v>
      </c>
      <c r="D18" s="102">
        <v>1627</v>
      </c>
      <c r="E18" s="103">
        <v>2075</v>
      </c>
      <c r="F18" s="103">
        <v>736</v>
      </c>
      <c r="G18" s="103">
        <v>355</v>
      </c>
      <c r="H18" s="103">
        <v>83</v>
      </c>
      <c r="I18" s="104">
        <v>63</v>
      </c>
      <c r="J18" s="102">
        <v>1090</v>
      </c>
      <c r="K18" s="103">
        <v>279</v>
      </c>
      <c r="L18" s="102">
        <v>197</v>
      </c>
      <c r="M18" s="105">
        <v>174</v>
      </c>
      <c r="N18" s="106">
        <v>133</v>
      </c>
      <c r="O18" s="107">
        <v>158</v>
      </c>
      <c r="P18" s="108">
        <v>2677</v>
      </c>
      <c r="Q18" s="106">
        <v>204</v>
      </c>
      <c r="R18" s="108">
        <v>3273</v>
      </c>
      <c r="S18" s="108">
        <v>2370</v>
      </c>
      <c r="T18" s="101">
        <v>883</v>
      </c>
      <c r="U18" s="102">
        <v>309</v>
      </c>
      <c r="V18" s="102">
        <v>265</v>
      </c>
      <c r="W18" s="103">
        <v>233</v>
      </c>
      <c r="X18" s="102">
        <v>516</v>
      </c>
      <c r="Y18" s="104">
        <v>42</v>
      </c>
      <c r="Z18" s="101">
        <v>115</v>
      </c>
      <c r="AA18" s="105">
        <v>44</v>
      </c>
      <c r="AB18" s="101">
        <v>3828</v>
      </c>
      <c r="AC18" s="60">
        <v>0</v>
      </c>
      <c r="AD18" s="60">
        <v>0</v>
      </c>
      <c r="AE18" s="60">
        <v>0</v>
      </c>
      <c r="AF18" s="61">
        <v>0</v>
      </c>
      <c r="AG18" s="59">
        <v>0</v>
      </c>
      <c r="AH18" s="60">
        <v>0</v>
      </c>
      <c r="AI18" s="60">
        <v>0</v>
      </c>
      <c r="AJ18" s="61">
        <v>0</v>
      </c>
      <c r="AK18" s="62">
        <v>0</v>
      </c>
      <c r="AL18" s="61">
        <v>0</v>
      </c>
      <c r="AM18" s="63">
        <f>SUM(C18:AB18)</f>
        <v>22075</v>
      </c>
    </row>
    <row r="19" spans="1:40" s="8" customFormat="1" ht="27" customHeight="1">
      <c r="A19" s="151" t="s">
        <v>16</v>
      </c>
      <c r="B19" s="152"/>
      <c r="C19" s="124">
        <f>ROUND(C18/C17,3)*100</f>
        <v>100</v>
      </c>
      <c r="D19" s="125">
        <f>ROUND(D18/D17,3)*100</f>
        <v>99.1</v>
      </c>
      <c r="E19" s="125">
        <f t="shared" ref="E19:H19" si="0">ROUND(E18/E17,3)*100</f>
        <v>96.3</v>
      </c>
      <c r="F19" s="125">
        <f t="shared" si="0"/>
        <v>98</v>
      </c>
      <c r="G19" s="125">
        <f t="shared" si="0"/>
        <v>95.899999999999991</v>
      </c>
      <c r="H19" s="125">
        <f t="shared" si="0"/>
        <v>100</v>
      </c>
      <c r="I19" s="125">
        <f>ROUND(I18/I17,3)*100</f>
        <v>100</v>
      </c>
      <c r="J19" s="125">
        <f t="shared" ref="J19:O19" si="1">ROUND(J18/J17,3)*100</f>
        <v>99.5</v>
      </c>
      <c r="K19" s="126">
        <f t="shared" si="1"/>
        <v>98.9</v>
      </c>
      <c r="L19" s="126">
        <f t="shared" si="1"/>
        <v>48.4</v>
      </c>
      <c r="M19" s="127">
        <f t="shared" si="1"/>
        <v>84.1</v>
      </c>
      <c r="N19" s="127">
        <f t="shared" si="1"/>
        <v>48.4</v>
      </c>
      <c r="O19" s="125">
        <f t="shared" si="1"/>
        <v>90.8</v>
      </c>
      <c r="P19" s="128">
        <f t="shared" ref="P19:R19" si="2">ROUND(P18/P17,3)*100</f>
        <v>92.9</v>
      </c>
      <c r="Q19" s="129">
        <f t="shared" si="2"/>
        <v>99.5</v>
      </c>
      <c r="R19" s="128">
        <f t="shared" si="2"/>
        <v>90.4</v>
      </c>
      <c r="S19" s="128">
        <f>ROUND(S18/S17,3)*100</f>
        <v>100</v>
      </c>
      <c r="T19" s="124">
        <f>ROUND(T18/T17,3)*100</f>
        <v>98.9</v>
      </c>
      <c r="U19" s="125">
        <f>ROUND(U18/U17,3)*100</f>
        <v>98.7</v>
      </c>
      <c r="V19" s="125">
        <f t="shared" ref="V19:AA19" si="3">ROUND(V18/V17,3)*100</f>
        <v>100</v>
      </c>
      <c r="W19" s="126">
        <f t="shared" si="3"/>
        <v>97.1</v>
      </c>
      <c r="X19" s="125">
        <f t="shared" si="3"/>
        <v>98.3</v>
      </c>
      <c r="Y19" s="130">
        <f t="shared" si="3"/>
        <v>100</v>
      </c>
      <c r="Z19" s="124">
        <f t="shared" si="3"/>
        <v>86.5</v>
      </c>
      <c r="AA19" s="125">
        <f t="shared" si="3"/>
        <v>100</v>
      </c>
      <c r="AB19" s="124">
        <f>ROUND(AB18/AB17,3)*100</f>
        <v>97.8</v>
      </c>
      <c r="AC19" s="76" t="e">
        <v>#DIV/0!</v>
      </c>
      <c r="AD19" s="76" t="e">
        <v>#DIV/0!</v>
      </c>
      <c r="AE19" s="76" t="e">
        <v>#DIV/0!</v>
      </c>
      <c r="AF19" s="77" t="e">
        <v>#DIV/0!</v>
      </c>
      <c r="AG19" s="75" t="e">
        <v>#DIV/0!</v>
      </c>
      <c r="AH19" s="76" t="e">
        <v>#DIV/0!</v>
      </c>
      <c r="AI19" s="76" t="e">
        <v>#DIV/0!</v>
      </c>
      <c r="AJ19" s="77" t="e">
        <v>#DIV/0!</v>
      </c>
      <c r="AK19" s="78" t="e">
        <v>#DIV/0!</v>
      </c>
      <c r="AL19" s="77" t="e">
        <v>#DIV/0!</v>
      </c>
      <c r="AM19" s="79">
        <f>ROUND(AM18/AM17,3)*100</f>
        <v>94.699999999999989</v>
      </c>
    </row>
    <row r="20" spans="1:40" s="5" customFormat="1" ht="27" customHeight="1">
      <c r="A20" s="144" t="s">
        <v>17</v>
      </c>
      <c r="B20" s="145"/>
      <c r="C20" s="117" t="s">
        <v>87</v>
      </c>
      <c r="D20" s="118" t="s">
        <v>87</v>
      </c>
      <c r="E20" s="119" t="s">
        <v>87</v>
      </c>
      <c r="F20" s="119" t="s">
        <v>87</v>
      </c>
      <c r="G20" s="119" t="s">
        <v>87</v>
      </c>
      <c r="H20" s="119" t="s">
        <v>87</v>
      </c>
      <c r="I20" s="120" t="s">
        <v>87</v>
      </c>
      <c r="J20" s="118" t="s">
        <v>87</v>
      </c>
      <c r="K20" s="119" t="s">
        <v>87</v>
      </c>
      <c r="L20" s="118" t="s">
        <v>87</v>
      </c>
      <c r="M20" s="91" t="s">
        <v>126</v>
      </c>
      <c r="N20" s="122" t="s">
        <v>107</v>
      </c>
      <c r="O20" s="123" t="s">
        <v>87</v>
      </c>
      <c r="P20" s="91" t="s">
        <v>88</v>
      </c>
      <c r="Q20" s="131" t="s">
        <v>89</v>
      </c>
      <c r="R20" s="91" t="s">
        <v>87</v>
      </c>
      <c r="S20" s="132" t="s">
        <v>90</v>
      </c>
      <c r="T20" s="117" t="s">
        <v>88</v>
      </c>
      <c r="U20" s="133" t="s">
        <v>87</v>
      </c>
      <c r="V20" s="118" t="s">
        <v>88</v>
      </c>
      <c r="W20" s="119" t="s">
        <v>87</v>
      </c>
      <c r="X20" s="118" t="s">
        <v>87</v>
      </c>
      <c r="Y20" s="120" t="s">
        <v>87</v>
      </c>
      <c r="Z20" s="117" t="s">
        <v>87</v>
      </c>
      <c r="AA20" s="121" t="s">
        <v>123</v>
      </c>
      <c r="AB20" s="117" t="s">
        <v>101</v>
      </c>
      <c r="AC20" s="70" t="s">
        <v>91</v>
      </c>
      <c r="AD20" s="70" t="s">
        <v>91</v>
      </c>
      <c r="AE20" s="70" t="s">
        <v>91</v>
      </c>
      <c r="AF20" s="71" t="s">
        <v>91</v>
      </c>
      <c r="AG20" s="69" t="s">
        <v>91</v>
      </c>
      <c r="AH20" s="70" t="s">
        <v>91</v>
      </c>
      <c r="AI20" s="70" t="s">
        <v>91</v>
      </c>
      <c r="AJ20" s="71" t="s">
        <v>91</v>
      </c>
      <c r="AK20" s="72" t="s">
        <v>91</v>
      </c>
      <c r="AL20" s="71" t="s">
        <v>91</v>
      </c>
      <c r="AM20" s="73"/>
    </row>
    <row r="21" spans="1:40" s="8" customFormat="1" ht="27" customHeight="1">
      <c r="A21" s="151" t="s">
        <v>116</v>
      </c>
      <c r="B21" s="152"/>
      <c r="C21" s="101">
        <v>55577</v>
      </c>
      <c r="D21" s="102">
        <v>241270</v>
      </c>
      <c r="E21" s="103">
        <v>255631</v>
      </c>
      <c r="F21" s="103">
        <v>67842</v>
      </c>
      <c r="G21" s="103">
        <v>29213</v>
      </c>
      <c r="H21" s="103">
        <v>9132</v>
      </c>
      <c r="I21" s="104">
        <v>6841</v>
      </c>
      <c r="J21" s="102">
        <v>93411</v>
      </c>
      <c r="K21" s="103">
        <v>23068</v>
      </c>
      <c r="L21" s="102">
        <v>32154</v>
      </c>
      <c r="M21" s="105">
        <v>9042</v>
      </c>
      <c r="N21" s="106">
        <v>9012</v>
      </c>
      <c r="O21" s="107">
        <v>25019</v>
      </c>
      <c r="P21" s="108">
        <v>295784</v>
      </c>
      <c r="Q21" s="108">
        <v>22089</v>
      </c>
      <c r="R21" s="107">
        <v>709304</v>
      </c>
      <c r="S21" s="108">
        <v>383453</v>
      </c>
      <c r="T21" s="101">
        <v>94259</v>
      </c>
      <c r="U21" s="102">
        <v>33204</v>
      </c>
      <c r="V21" s="102">
        <v>34998</v>
      </c>
      <c r="W21" s="103">
        <v>45914</v>
      </c>
      <c r="X21" s="102">
        <v>74831</v>
      </c>
      <c r="Y21" s="104">
        <v>3135</v>
      </c>
      <c r="Z21" s="101">
        <v>10528</v>
      </c>
      <c r="AA21" s="105">
        <v>4145</v>
      </c>
      <c r="AB21" s="101">
        <v>657695</v>
      </c>
      <c r="AC21" s="60">
        <v>0</v>
      </c>
      <c r="AD21" s="60">
        <v>0</v>
      </c>
      <c r="AE21" s="60">
        <v>0</v>
      </c>
      <c r="AF21" s="61">
        <v>0</v>
      </c>
      <c r="AG21" s="59">
        <v>0</v>
      </c>
      <c r="AH21" s="60">
        <v>0</v>
      </c>
      <c r="AI21" s="60">
        <v>0</v>
      </c>
      <c r="AJ21" s="61">
        <v>0</v>
      </c>
      <c r="AK21" s="62">
        <v>0</v>
      </c>
      <c r="AL21" s="61">
        <v>0</v>
      </c>
      <c r="AM21" s="63">
        <f>SUM(C21:AB21)</f>
        <v>3226551</v>
      </c>
    </row>
    <row r="22" spans="1:40" s="5" customFormat="1" ht="27" customHeight="1">
      <c r="A22" s="144" t="s">
        <v>18</v>
      </c>
      <c r="B22" s="145"/>
      <c r="C22" s="101">
        <v>55577</v>
      </c>
      <c r="D22" s="102">
        <v>241270</v>
      </c>
      <c r="E22" s="103">
        <v>255631</v>
      </c>
      <c r="F22" s="103">
        <v>67842</v>
      </c>
      <c r="G22" s="103">
        <v>29213</v>
      </c>
      <c r="H22" s="103">
        <v>9132</v>
      </c>
      <c r="I22" s="104">
        <v>6841</v>
      </c>
      <c r="J22" s="102">
        <v>93411</v>
      </c>
      <c r="K22" s="103">
        <v>23068</v>
      </c>
      <c r="L22" s="102">
        <v>32154</v>
      </c>
      <c r="M22" s="105">
        <v>0</v>
      </c>
      <c r="N22" s="106">
        <v>0</v>
      </c>
      <c r="O22" s="107">
        <v>25019</v>
      </c>
      <c r="P22" s="108">
        <v>0</v>
      </c>
      <c r="Q22" s="106">
        <v>0</v>
      </c>
      <c r="R22" s="107">
        <v>709304</v>
      </c>
      <c r="S22" s="108">
        <v>231350</v>
      </c>
      <c r="T22" s="101">
        <v>0</v>
      </c>
      <c r="U22" s="102">
        <v>33204</v>
      </c>
      <c r="V22" s="102">
        <v>0</v>
      </c>
      <c r="W22" s="103">
        <v>45914</v>
      </c>
      <c r="X22" s="102">
        <v>74831</v>
      </c>
      <c r="Y22" s="104">
        <v>3135</v>
      </c>
      <c r="Z22" s="101">
        <v>10528</v>
      </c>
      <c r="AA22" s="105">
        <v>4145</v>
      </c>
      <c r="AB22" s="101">
        <v>635555</v>
      </c>
      <c r="AC22" s="60">
        <v>0</v>
      </c>
      <c r="AD22" s="60">
        <v>0</v>
      </c>
      <c r="AE22" s="60">
        <v>0</v>
      </c>
      <c r="AF22" s="61">
        <v>0</v>
      </c>
      <c r="AG22" s="59">
        <v>0</v>
      </c>
      <c r="AH22" s="60">
        <v>0</v>
      </c>
      <c r="AI22" s="60">
        <v>0</v>
      </c>
      <c r="AJ22" s="61">
        <v>0</v>
      </c>
      <c r="AK22" s="62">
        <v>0</v>
      </c>
      <c r="AL22" s="61">
        <v>0</v>
      </c>
      <c r="AM22" s="63">
        <f>SUM(C22:AB22)</f>
        <v>2587124</v>
      </c>
    </row>
    <row r="23" spans="1:40" s="5" customFormat="1" ht="27" customHeight="1">
      <c r="A23" s="144" t="s">
        <v>19</v>
      </c>
      <c r="B23" s="145"/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4">
        <v>0</v>
      </c>
      <c r="J23" s="102">
        <v>0</v>
      </c>
      <c r="K23" s="103">
        <v>0</v>
      </c>
      <c r="L23" s="102">
        <v>0</v>
      </c>
      <c r="M23" s="105">
        <v>0</v>
      </c>
      <c r="N23" s="106">
        <v>0</v>
      </c>
      <c r="O23" s="107">
        <v>0</v>
      </c>
      <c r="P23" s="108">
        <v>0</v>
      </c>
      <c r="Q23" s="106">
        <v>0</v>
      </c>
      <c r="R23" s="108">
        <v>0</v>
      </c>
      <c r="S23" s="108">
        <v>42674</v>
      </c>
      <c r="T23" s="101">
        <v>0</v>
      </c>
      <c r="U23" s="102">
        <v>0</v>
      </c>
      <c r="V23" s="102">
        <v>0</v>
      </c>
      <c r="W23" s="103">
        <v>0</v>
      </c>
      <c r="X23" s="102">
        <v>0</v>
      </c>
      <c r="Y23" s="104">
        <v>0</v>
      </c>
      <c r="Z23" s="101">
        <v>0</v>
      </c>
      <c r="AA23" s="105">
        <v>0</v>
      </c>
      <c r="AB23" s="101">
        <v>22140</v>
      </c>
      <c r="AC23" s="60">
        <v>0</v>
      </c>
      <c r="AD23" s="60">
        <v>0</v>
      </c>
      <c r="AE23" s="60">
        <v>0</v>
      </c>
      <c r="AF23" s="61">
        <v>0</v>
      </c>
      <c r="AG23" s="59">
        <v>0</v>
      </c>
      <c r="AH23" s="60">
        <v>0</v>
      </c>
      <c r="AI23" s="60">
        <v>0</v>
      </c>
      <c r="AJ23" s="61">
        <v>0</v>
      </c>
      <c r="AK23" s="62">
        <v>0</v>
      </c>
      <c r="AL23" s="61">
        <v>0</v>
      </c>
      <c r="AM23" s="63">
        <f>SUM(C23:AB23)</f>
        <v>64814</v>
      </c>
    </row>
    <row r="24" spans="1:40" s="5" customFormat="1" ht="27" customHeight="1">
      <c r="A24" s="144" t="s">
        <v>20</v>
      </c>
      <c r="B24" s="145"/>
      <c r="C24" s="101">
        <v>0</v>
      </c>
      <c r="D24" s="102">
        <v>0</v>
      </c>
      <c r="E24" s="103">
        <v>0</v>
      </c>
      <c r="F24" s="103">
        <v>0</v>
      </c>
      <c r="G24" s="103">
        <v>0</v>
      </c>
      <c r="H24" s="103">
        <v>0</v>
      </c>
      <c r="I24" s="104">
        <v>0</v>
      </c>
      <c r="J24" s="102">
        <v>0</v>
      </c>
      <c r="K24" s="103">
        <v>0</v>
      </c>
      <c r="L24" s="102">
        <v>0</v>
      </c>
      <c r="M24" s="105">
        <v>0</v>
      </c>
      <c r="N24" s="106">
        <v>9012</v>
      </c>
      <c r="O24" s="107">
        <v>0</v>
      </c>
      <c r="P24" s="108">
        <v>295784</v>
      </c>
      <c r="Q24" s="108">
        <v>0</v>
      </c>
      <c r="R24" s="108">
        <v>0</v>
      </c>
      <c r="S24" s="108">
        <v>29201</v>
      </c>
      <c r="T24" s="101">
        <v>94259</v>
      </c>
      <c r="U24" s="102">
        <v>0</v>
      </c>
      <c r="V24" s="102">
        <v>34998</v>
      </c>
      <c r="W24" s="103">
        <v>0</v>
      </c>
      <c r="X24" s="102">
        <v>0</v>
      </c>
      <c r="Y24" s="104">
        <v>0</v>
      </c>
      <c r="Z24" s="101">
        <v>0</v>
      </c>
      <c r="AA24" s="105">
        <v>0</v>
      </c>
      <c r="AB24" s="101">
        <v>0</v>
      </c>
      <c r="AC24" s="60">
        <v>0</v>
      </c>
      <c r="AD24" s="60">
        <v>0</v>
      </c>
      <c r="AE24" s="60">
        <v>0</v>
      </c>
      <c r="AF24" s="61">
        <v>0</v>
      </c>
      <c r="AG24" s="59">
        <v>0</v>
      </c>
      <c r="AH24" s="60">
        <v>0</v>
      </c>
      <c r="AI24" s="60">
        <v>0</v>
      </c>
      <c r="AJ24" s="61">
        <v>0</v>
      </c>
      <c r="AK24" s="62">
        <v>0</v>
      </c>
      <c r="AL24" s="61">
        <v>0</v>
      </c>
      <c r="AM24" s="63">
        <f>SUM(C24:AB24)</f>
        <v>463254</v>
      </c>
    </row>
    <row r="25" spans="1:40" s="5" customFormat="1" ht="27" customHeight="1">
      <c r="A25" s="144" t="s">
        <v>21</v>
      </c>
      <c r="B25" s="145"/>
      <c r="C25" s="101">
        <v>0</v>
      </c>
      <c r="D25" s="102">
        <v>0</v>
      </c>
      <c r="E25" s="103">
        <v>0</v>
      </c>
      <c r="F25" s="103">
        <v>0</v>
      </c>
      <c r="G25" s="103">
        <v>0</v>
      </c>
      <c r="H25" s="103">
        <v>0</v>
      </c>
      <c r="I25" s="104">
        <v>0</v>
      </c>
      <c r="J25" s="102">
        <v>0</v>
      </c>
      <c r="K25" s="103">
        <v>0</v>
      </c>
      <c r="L25" s="102">
        <v>0</v>
      </c>
      <c r="M25" s="105">
        <v>0</v>
      </c>
      <c r="N25" s="106">
        <v>0</v>
      </c>
      <c r="O25" s="107">
        <v>0</v>
      </c>
      <c r="P25" s="108">
        <v>0</v>
      </c>
      <c r="Q25" s="108">
        <v>22089</v>
      </c>
      <c r="R25" s="108">
        <v>0</v>
      </c>
      <c r="S25" s="108">
        <v>80228</v>
      </c>
      <c r="T25" s="101">
        <v>0</v>
      </c>
      <c r="U25" s="102">
        <v>0</v>
      </c>
      <c r="V25" s="102">
        <v>0</v>
      </c>
      <c r="W25" s="103">
        <v>0</v>
      </c>
      <c r="X25" s="102">
        <v>0</v>
      </c>
      <c r="Y25" s="104">
        <v>0</v>
      </c>
      <c r="Z25" s="101">
        <v>0</v>
      </c>
      <c r="AA25" s="105">
        <v>0</v>
      </c>
      <c r="AB25" s="101">
        <v>0</v>
      </c>
      <c r="AC25" s="60">
        <v>0</v>
      </c>
      <c r="AD25" s="60">
        <v>0</v>
      </c>
      <c r="AE25" s="60">
        <v>0</v>
      </c>
      <c r="AF25" s="61">
        <v>0</v>
      </c>
      <c r="AG25" s="59">
        <v>0</v>
      </c>
      <c r="AH25" s="60">
        <v>0</v>
      </c>
      <c r="AI25" s="60">
        <v>0</v>
      </c>
      <c r="AJ25" s="61">
        <v>0</v>
      </c>
      <c r="AK25" s="62">
        <v>0</v>
      </c>
      <c r="AL25" s="61">
        <v>0</v>
      </c>
      <c r="AM25" s="63">
        <f>SUM(C25:AB25)</f>
        <v>102317</v>
      </c>
    </row>
    <row r="26" spans="1:40" s="5" customFormat="1" ht="27" customHeight="1">
      <c r="A26" s="144" t="s">
        <v>22</v>
      </c>
      <c r="B26" s="145"/>
      <c r="C26" s="101">
        <v>0</v>
      </c>
      <c r="D26" s="102">
        <v>0</v>
      </c>
      <c r="E26" s="103">
        <v>0</v>
      </c>
      <c r="F26" s="103">
        <v>0</v>
      </c>
      <c r="G26" s="103">
        <v>0</v>
      </c>
      <c r="H26" s="103">
        <v>0</v>
      </c>
      <c r="I26" s="104">
        <v>0</v>
      </c>
      <c r="J26" s="102">
        <v>0</v>
      </c>
      <c r="K26" s="103">
        <v>0</v>
      </c>
      <c r="L26" s="102">
        <v>0</v>
      </c>
      <c r="M26" s="105">
        <v>0</v>
      </c>
      <c r="N26" s="106">
        <v>0</v>
      </c>
      <c r="O26" s="107">
        <v>0</v>
      </c>
      <c r="P26" s="108">
        <v>0</v>
      </c>
      <c r="Q26" s="108">
        <v>0</v>
      </c>
      <c r="R26" s="107">
        <v>0</v>
      </c>
      <c r="S26" s="108">
        <v>0</v>
      </c>
      <c r="T26" s="101">
        <v>0</v>
      </c>
      <c r="U26" s="102">
        <v>0</v>
      </c>
      <c r="V26" s="102">
        <v>0</v>
      </c>
      <c r="W26" s="103">
        <v>0</v>
      </c>
      <c r="X26" s="102">
        <v>0</v>
      </c>
      <c r="Y26" s="104">
        <v>0</v>
      </c>
      <c r="Z26" s="101">
        <v>0</v>
      </c>
      <c r="AA26" s="105">
        <v>0</v>
      </c>
      <c r="AB26" s="101">
        <v>0</v>
      </c>
      <c r="AC26" s="60">
        <v>0</v>
      </c>
      <c r="AD26" s="60">
        <v>0</v>
      </c>
      <c r="AE26" s="60">
        <v>0</v>
      </c>
      <c r="AF26" s="61">
        <v>0</v>
      </c>
      <c r="AG26" s="59">
        <v>0</v>
      </c>
      <c r="AH26" s="60">
        <v>0</v>
      </c>
      <c r="AI26" s="60">
        <v>0</v>
      </c>
      <c r="AJ26" s="61">
        <v>0</v>
      </c>
      <c r="AK26" s="62">
        <v>0</v>
      </c>
      <c r="AL26" s="61">
        <v>0</v>
      </c>
      <c r="AM26" s="63">
        <v>0</v>
      </c>
    </row>
    <row r="27" spans="1:40" s="5" customFormat="1" ht="27" customHeight="1">
      <c r="A27" s="144" t="s">
        <v>23</v>
      </c>
      <c r="B27" s="145"/>
      <c r="C27" s="101">
        <v>0</v>
      </c>
      <c r="D27" s="102">
        <v>0</v>
      </c>
      <c r="E27" s="103">
        <v>0</v>
      </c>
      <c r="F27" s="103">
        <v>0</v>
      </c>
      <c r="G27" s="103">
        <v>0</v>
      </c>
      <c r="H27" s="103">
        <v>0</v>
      </c>
      <c r="I27" s="104">
        <v>0</v>
      </c>
      <c r="J27" s="102">
        <v>0</v>
      </c>
      <c r="K27" s="103">
        <v>0</v>
      </c>
      <c r="L27" s="102">
        <v>0</v>
      </c>
      <c r="M27" s="105">
        <v>9042</v>
      </c>
      <c r="N27" s="106">
        <v>0</v>
      </c>
      <c r="O27" s="107">
        <v>0</v>
      </c>
      <c r="P27" s="108">
        <v>0</v>
      </c>
      <c r="Q27" s="108">
        <v>0</v>
      </c>
      <c r="R27" s="134">
        <v>0</v>
      </c>
      <c r="S27" s="108">
        <v>0</v>
      </c>
      <c r="T27" s="101">
        <v>0</v>
      </c>
      <c r="U27" s="102">
        <v>0</v>
      </c>
      <c r="V27" s="102">
        <v>0</v>
      </c>
      <c r="W27" s="103">
        <v>0</v>
      </c>
      <c r="X27" s="102">
        <v>0</v>
      </c>
      <c r="Y27" s="104">
        <v>0</v>
      </c>
      <c r="Z27" s="101">
        <v>0</v>
      </c>
      <c r="AA27" s="105">
        <v>0</v>
      </c>
      <c r="AB27" s="101">
        <v>0</v>
      </c>
      <c r="AC27" s="60">
        <v>0</v>
      </c>
      <c r="AD27" s="60">
        <v>0</v>
      </c>
      <c r="AE27" s="60">
        <v>0</v>
      </c>
      <c r="AF27" s="61">
        <v>0</v>
      </c>
      <c r="AG27" s="59">
        <v>0</v>
      </c>
      <c r="AH27" s="60">
        <v>0</v>
      </c>
      <c r="AI27" s="60">
        <v>0</v>
      </c>
      <c r="AJ27" s="61">
        <v>0</v>
      </c>
      <c r="AK27" s="62">
        <v>0</v>
      </c>
      <c r="AL27" s="61">
        <v>0</v>
      </c>
      <c r="AM27" s="63">
        <f>SUM(C27:AB27)</f>
        <v>9042</v>
      </c>
    </row>
    <row r="28" spans="1:40" s="9" customFormat="1" ht="27" customHeight="1">
      <c r="A28" s="153" t="s">
        <v>24</v>
      </c>
      <c r="B28" s="154"/>
      <c r="C28" s="135" t="s">
        <v>92</v>
      </c>
      <c r="D28" s="136" t="s">
        <v>95</v>
      </c>
      <c r="E28" s="137" t="s">
        <v>93</v>
      </c>
      <c r="F28" s="137" t="s">
        <v>92</v>
      </c>
      <c r="G28" s="137" t="s">
        <v>93</v>
      </c>
      <c r="H28" s="137" t="s">
        <v>93</v>
      </c>
      <c r="I28" s="138" t="s">
        <v>93</v>
      </c>
      <c r="J28" s="136" t="s">
        <v>96</v>
      </c>
      <c r="K28" s="137" t="s">
        <v>93</v>
      </c>
      <c r="L28" s="136" t="s">
        <v>108</v>
      </c>
      <c r="M28" s="139" t="s">
        <v>94</v>
      </c>
      <c r="N28" s="135" t="s">
        <v>96</v>
      </c>
      <c r="O28" s="140" t="s">
        <v>92</v>
      </c>
      <c r="P28" s="141" t="s">
        <v>96</v>
      </c>
      <c r="Q28" s="141" t="s">
        <v>96</v>
      </c>
      <c r="R28" s="132" t="s">
        <v>109</v>
      </c>
      <c r="S28" s="141" t="s">
        <v>125</v>
      </c>
      <c r="T28" s="135" t="s">
        <v>94</v>
      </c>
      <c r="U28" s="136" t="s">
        <v>92</v>
      </c>
      <c r="V28" s="136" t="s">
        <v>94</v>
      </c>
      <c r="W28" s="137" t="s">
        <v>92</v>
      </c>
      <c r="X28" s="136" t="s">
        <v>95</v>
      </c>
      <c r="Y28" s="138" t="s">
        <v>96</v>
      </c>
      <c r="Z28" s="135" t="s">
        <v>92</v>
      </c>
      <c r="AA28" s="139" t="s">
        <v>92</v>
      </c>
      <c r="AB28" s="135" t="s">
        <v>102</v>
      </c>
      <c r="AC28" s="80" t="s">
        <v>91</v>
      </c>
      <c r="AD28" s="80" t="s">
        <v>91</v>
      </c>
      <c r="AE28" s="80" t="s">
        <v>91</v>
      </c>
      <c r="AF28" s="80" t="s">
        <v>91</v>
      </c>
      <c r="AG28" s="80" t="s">
        <v>91</v>
      </c>
      <c r="AH28" s="80" t="s">
        <v>91</v>
      </c>
      <c r="AI28" s="80" t="s">
        <v>91</v>
      </c>
      <c r="AJ28" s="80" t="s">
        <v>91</v>
      </c>
      <c r="AK28" s="80" t="s">
        <v>91</v>
      </c>
      <c r="AL28" s="80" t="s">
        <v>91</v>
      </c>
      <c r="AM28" s="58"/>
    </row>
    <row r="29" spans="1:40" s="5" customFormat="1" ht="27" customHeight="1">
      <c r="A29" s="153" t="s">
        <v>117</v>
      </c>
      <c r="B29" s="154"/>
      <c r="C29" s="101">
        <v>55577</v>
      </c>
      <c r="D29" s="102">
        <v>241270</v>
      </c>
      <c r="E29" s="103">
        <v>255631</v>
      </c>
      <c r="F29" s="103">
        <v>67842</v>
      </c>
      <c r="G29" s="103">
        <v>29213</v>
      </c>
      <c r="H29" s="103">
        <v>9033</v>
      </c>
      <c r="I29" s="104">
        <v>6841</v>
      </c>
      <c r="J29" s="102">
        <v>85624</v>
      </c>
      <c r="K29" s="103">
        <v>18525</v>
      </c>
      <c r="L29" s="102">
        <v>22983</v>
      </c>
      <c r="M29" s="105">
        <v>9042</v>
      </c>
      <c r="N29" s="106">
        <v>9012</v>
      </c>
      <c r="O29" s="107">
        <v>12959</v>
      </c>
      <c r="P29" s="108">
        <v>221304</v>
      </c>
      <c r="Q29" s="108">
        <v>22089</v>
      </c>
      <c r="R29" s="107">
        <v>355621</v>
      </c>
      <c r="S29" s="108">
        <v>232495</v>
      </c>
      <c r="T29" s="101">
        <v>94259</v>
      </c>
      <c r="U29" s="102">
        <v>33204</v>
      </c>
      <c r="V29" s="102">
        <v>34998</v>
      </c>
      <c r="W29" s="103">
        <v>45914</v>
      </c>
      <c r="X29" s="102">
        <v>74831</v>
      </c>
      <c r="Y29" s="104">
        <v>3135</v>
      </c>
      <c r="Z29" s="101">
        <v>10528</v>
      </c>
      <c r="AA29" s="105">
        <v>4145</v>
      </c>
      <c r="AB29" s="101">
        <v>657365</v>
      </c>
      <c r="AC29" s="60">
        <v>0</v>
      </c>
      <c r="AD29" s="60">
        <v>0</v>
      </c>
      <c r="AE29" s="60">
        <v>0</v>
      </c>
      <c r="AF29" s="61">
        <v>0</v>
      </c>
      <c r="AG29" s="59">
        <v>0</v>
      </c>
      <c r="AH29" s="60">
        <v>0</v>
      </c>
      <c r="AI29" s="60">
        <v>0</v>
      </c>
      <c r="AJ29" s="61">
        <v>0</v>
      </c>
      <c r="AK29" s="62">
        <v>0</v>
      </c>
      <c r="AL29" s="61">
        <v>0</v>
      </c>
      <c r="AM29" s="63">
        <f>SUM(C29:AB29)</f>
        <v>2613440</v>
      </c>
      <c r="AN29" s="15"/>
    </row>
    <row r="30" spans="1:40" s="5" customFormat="1" ht="27" customHeight="1">
      <c r="A30" s="144" t="s">
        <v>118</v>
      </c>
      <c r="B30" s="145"/>
      <c r="C30" s="101">
        <v>29547</v>
      </c>
      <c r="D30" s="102">
        <v>140417</v>
      </c>
      <c r="E30" s="103">
        <v>168639</v>
      </c>
      <c r="F30" s="103">
        <v>58185</v>
      </c>
      <c r="G30" s="103">
        <v>26064</v>
      </c>
      <c r="H30" s="103">
        <v>8793</v>
      </c>
      <c r="I30" s="104">
        <v>5886</v>
      </c>
      <c r="J30" s="102">
        <v>71391</v>
      </c>
      <c r="K30" s="103">
        <v>13278</v>
      </c>
      <c r="L30" s="102">
        <v>11409</v>
      </c>
      <c r="M30" s="105">
        <v>7023</v>
      </c>
      <c r="N30" s="106">
        <v>7812</v>
      </c>
      <c r="O30" s="107">
        <v>11039</v>
      </c>
      <c r="P30" s="108">
        <v>215756</v>
      </c>
      <c r="Q30" s="108">
        <v>16541</v>
      </c>
      <c r="R30" s="108">
        <v>254276</v>
      </c>
      <c r="S30" s="108">
        <v>232495</v>
      </c>
      <c r="T30" s="101">
        <v>78656</v>
      </c>
      <c r="U30" s="102">
        <v>27086</v>
      </c>
      <c r="V30" s="102">
        <v>28149</v>
      </c>
      <c r="W30" s="103">
        <v>38730</v>
      </c>
      <c r="X30" s="102">
        <v>62638</v>
      </c>
      <c r="Y30" s="105">
        <v>2851</v>
      </c>
      <c r="Z30" s="102">
        <v>8429</v>
      </c>
      <c r="AA30" s="105">
        <v>2714</v>
      </c>
      <c r="AB30" s="101">
        <v>328478</v>
      </c>
      <c r="AC30" s="60">
        <v>0</v>
      </c>
      <c r="AD30" s="60">
        <v>0</v>
      </c>
      <c r="AE30" s="60">
        <v>0</v>
      </c>
      <c r="AF30" s="61">
        <v>0</v>
      </c>
      <c r="AG30" s="59">
        <v>0</v>
      </c>
      <c r="AH30" s="60">
        <v>0</v>
      </c>
      <c r="AI30" s="60">
        <v>0</v>
      </c>
      <c r="AJ30" s="61">
        <v>0</v>
      </c>
      <c r="AK30" s="62">
        <v>0</v>
      </c>
      <c r="AL30" s="61">
        <v>0</v>
      </c>
      <c r="AM30" s="63">
        <f>SUM(C30:AB30)</f>
        <v>1856282</v>
      </c>
    </row>
    <row r="31" spans="1:40" s="5" customFormat="1" ht="27" customHeight="1">
      <c r="A31" s="144" t="s">
        <v>25</v>
      </c>
      <c r="B31" s="145"/>
      <c r="C31" s="124">
        <f>ROUND(C30/C29,3)*100</f>
        <v>53.2</v>
      </c>
      <c r="D31" s="125">
        <f>ROUND(D30/D29,3)*100</f>
        <v>58.199999999999996</v>
      </c>
      <c r="E31" s="125">
        <f t="shared" ref="E31:I31" si="4">ROUND(E30/E29,3)*100</f>
        <v>66</v>
      </c>
      <c r="F31" s="125">
        <f t="shared" si="4"/>
        <v>85.8</v>
      </c>
      <c r="G31" s="125">
        <f t="shared" si="4"/>
        <v>89.2</v>
      </c>
      <c r="H31" s="125">
        <f t="shared" si="4"/>
        <v>97.3</v>
      </c>
      <c r="I31" s="125">
        <f t="shared" si="4"/>
        <v>86</v>
      </c>
      <c r="J31" s="125">
        <f>ROUND(J30/J29,3)*100</f>
        <v>83.399999999999991</v>
      </c>
      <c r="K31" s="126">
        <f>ROUND(K30/K29,3)*100</f>
        <v>71.7</v>
      </c>
      <c r="L31" s="126">
        <f t="shared" ref="L31:N31" si="5">ROUND(L30/L29,3)*100</f>
        <v>49.6</v>
      </c>
      <c r="M31" s="127">
        <f t="shared" si="5"/>
        <v>77.7</v>
      </c>
      <c r="N31" s="127">
        <f t="shared" si="5"/>
        <v>86.7</v>
      </c>
      <c r="O31" s="142">
        <f t="shared" ref="O31:R31" si="6">ROUND(O30/O29,3)*100</f>
        <v>85.2</v>
      </c>
      <c r="P31" s="128">
        <f t="shared" si="6"/>
        <v>97.5</v>
      </c>
      <c r="Q31" s="128">
        <f t="shared" si="6"/>
        <v>74.900000000000006</v>
      </c>
      <c r="R31" s="128">
        <f t="shared" si="6"/>
        <v>71.5</v>
      </c>
      <c r="S31" s="128">
        <f>ROUND(S30/S29,3)*100</f>
        <v>100</v>
      </c>
      <c r="T31" s="124">
        <f>ROUND(T30/T29,3)*100</f>
        <v>83.399999999999991</v>
      </c>
      <c r="U31" s="125">
        <f>ROUND(U30/U29,3)*100</f>
        <v>81.599999999999994</v>
      </c>
      <c r="V31" s="125">
        <f t="shared" ref="V31:W31" si="7">ROUND(V30/V29,3)*100</f>
        <v>80.400000000000006</v>
      </c>
      <c r="W31" s="126">
        <f t="shared" si="7"/>
        <v>84.399999999999991</v>
      </c>
      <c r="X31" s="125">
        <f>ROUND(X30/X29,3)*100</f>
        <v>83.7</v>
      </c>
      <c r="Y31" s="130">
        <f>ROUND(Y30/Y29,3)*100</f>
        <v>90.9</v>
      </c>
      <c r="Z31" s="124">
        <f t="shared" ref="Z31:AA31" si="8">ROUND(Z30/Z29,3)*100</f>
        <v>80.100000000000009</v>
      </c>
      <c r="AA31" s="127">
        <f t="shared" si="8"/>
        <v>65.5</v>
      </c>
      <c r="AB31" s="124">
        <f>ROUND(AB30/AB29,3)*100</f>
        <v>50</v>
      </c>
      <c r="AC31" s="78" t="e">
        <f t="shared" ref="AC31:AL31" si="9">ROUND(AC30/AC29,3)*100</f>
        <v>#DIV/0!</v>
      </c>
      <c r="AD31" s="78" t="e">
        <f t="shared" si="9"/>
        <v>#DIV/0!</v>
      </c>
      <c r="AE31" s="78" t="e">
        <f t="shared" si="9"/>
        <v>#DIV/0!</v>
      </c>
      <c r="AF31" s="78" t="e">
        <f t="shared" si="9"/>
        <v>#DIV/0!</v>
      </c>
      <c r="AG31" s="78" t="e">
        <f t="shared" si="9"/>
        <v>#DIV/0!</v>
      </c>
      <c r="AH31" s="78" t="e">
        <f t="shared" si="9"/>
        <v>#DIV/0!</v>
      </c>
      <c r="AI31" s="78" t="e">
        <f t="shared" si="9"/>
        <v>#DIV/0!</v>
      </c>
      <c r="AJ31" s="78" t="e">
        <f t="shared" si="9"/>
        <v>#DIV/0!</v>
      </c>
      <c r="AK31" s="78" t="e">
        <f t="shared" si="9"/>
        <v>#DIV/0!</v>
      </c>
      <c r="AL31" s="78" t="e">
        <f t="shared" si="9"/>
        <v>#DIV/0!</v>
      </c>
      <c r="AM31" s="81">
        <f>ROUND(AM30/AM29,3)*100</f>
        <v>71</v>
      </c>
    </row>
    <row r="32" spans="1:40" s="5" customFormat="1" ht="27" customHeight="1">
      <c r="A32" s="144" t="s">
        <v>119</v>
      </c>
      <c r="B32" s="145"/>
      <c r="C32" s="101">
        <v>0</v>
      </c>
      <c r="D32" s="102">
        <v>36</v>
      </c>
      <c r="E32" s="103">
        <v>0</v>
      </c>
      <c r="F32" s="103">
        <v>20</v>
      </c>
      <c r="G32" s="103">
        <v>0</v>
      </c>
      <c r="H32" s="103">
        <v>0</v>
      </c>
      <c r="I32" s="104">
        <v>0</v>
      </c>
      <c r="J32" s="102">
        <v>4885</v>
      </c>
      <c r="K32" s="103">
        <v>1300</v>
      </c>
      <c r="L32" s="102">
        <v>6906</v>
      </c>
      <c r="M32" s="105">
        <v>820</v>
      </c>
      <c r="N32" s="106">
        <v>660</v>
      </c>
      <c r="O32" s="107">
        <v>30</v>
      </c>
      <c r="P32" s="108">
        <v>3</v>
      </c>
      <c r="Q32" s="106">
        <v>3</v>
      </c>
      <c r="R32" s="108">
        <v>0</v>
      </c>
      <c r="S32" s="108">
        <v>0</v>
      </c>
      <c r="T32" s="101">
        <v>922</v>
      </c>
      <c r="U32" s="102">
        <v>809</v>
      </c>
      <c r="V32" s="102">
        <v>844</v>
      </c>
      <c r="W32" s="103">
        <v>246</v>
      </c>
      <c r="X32" s="102">
        <v>594</v>
      </c>
      <c r="Y32" s="105">
        <v>93</v>
      </c>
      <c r="Z32" s="102">
        <v>70</v>
      </c>
      <c r="AA32" s="105">
        <v>805</v>
      </c>
      <c r="AB32" s="101">
        <v>5670</v>
      </c>
      <c r="AC32" s="60">
        <v>0</v>
      </c>
      <c r="AD32" s="60">
        <v>0</v>
      </c>
      <c r="AE32" s="60">
        <v>0</v>
      </c>
      <c r="AF32" s="61">
        <v>0</v>
      </c>
      <c r="AG32" s="59">
        <v>0</v>
      </c>
      <c r="AH32" s="60">
        <v>0</v>
      </c>
      <c r="AI32" s="60">
        <v>0</v>
      </c>
      <c r="AJ32" s="61">
        <v>0</v>
      </c>
      <c r="AK32" s="62">
        <v>0</v>
      </c>
      <c r="AL32" s="61">
        <v>0</v>
      </c>
      <c r="AM32" s="63">
        <f>SUM(C32:AB32)</f>
        <v>24716</v>
      </c>
    </row>
    <row r="33" spans="1:39" s="5" customFormat="1" ht="27" customHeight="1">
      <c r="A33" s="144" t="s">
        <v>26</v>
      </c>
      <c r="B33" s="145"/>
      <c r="C33" s="124">
        <f>ROUND(C32/C29,3)*100</f>
        <v>0</v>
      </c>
      <c r="D33" s="125">
        <f>ROUND(D32/D29,3)*100</f>
        <v>0</v>
      </c>
      <c r="E33" s="125">
        <f t="shared" ref="E33:I33" si="10">ROUND(E32/E29,3)*100</f>
        <v>0</v>
      </c>
      <c r="F33" s="125">
        <f t="shared" si="10"/>
        <v>0</v>
      </c>
      <c r="G33" s="125">
        <f t="shared" si="10"/>
        <v>0</v>
      </c>
      <c r="H33" s="125">
        <f t="shared" si="10"/>
        <v>0</v>
      </c>
      <c r="I33" s="125">
        <f t="shared" si="10"/>
        <v>0</v>
      </c>
      <c r="J33" s="125">
        <f>ROUND(J32/J29,3)*100</f>
        <v>5.7</v>
      </c>
      <c r="K33" s="126">
        <f>ROUND(K32/K29,3)*100</f>
        <v>7.0000000000000009</v>
      </c>
      <c r="L33" s="126">
        <f t="shared" ref="L33:N33" si="11">ROUND(L32/L29,3)*100</f>
        <v>30</v>
      </c>
      <c r="M33" s="127">
        <f t="shared" si="11"/>
        <v>9.1</v>
      </c>
      <c r="N33" s="127">
        <f t="shared" si="11"/>
        <v>7.3</v>
      </c>
      <c r="O33" s="142">
        <f t="shared" ref="O33:R33" si="12">ROUND(O32/O29,3)*100</f>
        <v>0.2</v>
      </c>
      <c r="P33" s="128">
        <f t="shared" si="12"/>
        <v>0</v>
      </c>
      <c r="Q33" s="129">
        <f t="shared" si="12"/>
        <v>0</v>
      </c>
      <c r="R33" s="128">
        <f t="shared" si="12"/>
        <v>0</v>
      </c>
      <c r="S33" s="128">
        <f>ROUND(S32/S29,3)*100</f>
        <v>0</v>
      </c>
      <c r="T33" s="124">
        <f>ROUND(T32/T29,3)*100</f>
        <v>1</v>
      </c>
      <c r="U33" s="125">
        <f>ROUND(U32/U29,3)*100</f>
        <v>2.4</v>
      </c>
      <c r="V33" s="125">
        <f t="shared" ref="V33:AA33" si="13">ROUND(V32/V29,3)*100</f>
        <v>2.4</v>
      </c>
      <c r="W33" s="126">
        <f t="shared" si="13"/>
        <v>0.5</v>
      </c>
      <c r="X33" s="125">
        <f t="shared" si="13"/>
        <v>0.8</v>
      </c>
      <c r="Y33" s="130">
        <f t="shared" si="13"/>
        <v>3</v>
      </c>
      <c r="Z33" s="124">
        <f t="shared" si="13"/>
        <v>0.70000000000000007</v>
      </c>
      <c r="AA33" s="125">
        <f t="shared" si="13"/>
        <v>19.400000000000002</v>
      </c>
      <c r="AB33" s="124">
        <f>ROUND(AB32/AB29,3)*100</f>
        <v>0.89999999999999991</v>
      </c>
      <c r="AC33" s="76" t="s">
        <v>97</v>
      </c>
      <c r="AD33" s="76" t="s">
        <v>97</v>
      </c>
      <c r="AE33" s="76" t="s">
        <v>97</v>
      </c>
      <c r="AF33" s="77" t="s">
        <v>97</v>
      </c>
      <c r="AG33" s="75" t="s">
        <v>97</v>
      </c>
      <c r="AH33" s="76" t="s">
        <v>97</v>
      </c>
      <c r="AI33" s="76" t="s">
        <v>97</v>
      </c>
      <c r="AJ33" s="77" t="s">
        <v>97</v>
      </c>
      <c r="AK33" s="78" t="s">
        <v>97</v>
      </c>
      <c r="AL33" s="77" t="s">
        <v>97</v>
      </c>
      <c r="AM33" s="81">
        <f>ROUND(AM32/AM29,3)*100</f>
        <v>0.89999999999999991</v>
      </c>
    </row>
    <row r="34" spans="1:39" s="5" customFormat="1" ht="27" customHeight="1">
      <c r="A34" s="144" t="s">
        <v>120</v>
      </c>
      <c r="B34" s="145"/>
      <c r="C34" s="102">
        <f t="shared" ref="C34:I34" si="14">SUM(C30,C32)</f>
        <v>29547</v>
      </c>
      <c r="D34" s="102">
        <f t="shared" si="14"/>
        <v>140453</v>
      </c>
      <c r="E34" s="102">
        <f t="shared" si="14"/>
        <v>168639</v>
      </c>
      <c r="F34" s="102">
        <f>SUM(F30,F32)</f>
        <v>58205</v>
      </c>
      <c r="G34" s="102">
        <f t="shared" si="14"/>
        <v>26064</v>
      </c>
      <c r="H34" s="102">
        <f t="shared" si="14"/>
        <v>8793</v>
      </c>
      <c r="I34" s="102">
        <f t="shared" si="14"/>
        <v>5886</v>
      </c>
      <c r="J34" s="102">
        <f t="shared" ref="J34:O34" si="15">SUM(J30,J32)</f>
        <v>76276</v>
      </c>
      <c r="K34" s="103">
        <f t="shared" si="15"/>
        <v>14578</v>
      </c>
      <c r="L34" s="102">
        <f t="shared" si="15"/>
        <v>18315</v>
      </c>
      <c r="M34" s="105">
        <f t="shared" si="15"/>
        <v>7843</v>
      </c>
      <c r="N34" s="105">
        <f t="shared" si="15"/>
        <v>8472</v>
      </c>
      <c r="O34" s="107">
        <f t="shared" si="15"/>
        <v>11069</v>
      </c>
      <c r="P34" s="108">
        <f t="shared" ref="P34:AB34" si="16">SUM(P30,P32)</f>
        <v>215759</v>
      </c>
      <c r="Q34" s="108">
        <f t="shared" si="16"/>
        <v>16544</v>
      </c>
      <c r="R34" s="108">
        <f t="shared" si="16"/>
        <v>254276</v>
      </c>
      <c r="S34" s="108">
        <f t="shared" si="16"/>
        <v>232495</v>
      </c>
      <c r="T34" s="101">
        <f t="shared" si="16"/>
        <v>79578</v>
      </c>
      <c r="U34" s="102">
        <f t="shared" si="16"/>
        <v>27895</v>
      </c>
      <c r="V34" s="102">
        <f t="shared" si="16"/>
        <v>28993</v>
      </c>
      <c r="W34" s="103">
        <f t="shared" si="16"/>
        <v>38976</v>
      </c>
      <c r="X34" s="102">
        <f t="shared" si="16"/>
        <v>63232</v>
      </c>
      <c r="Y34" s="105">
        <f t="shared" si="16"/>
        <v>2944</v>
      </c>
      <c r="Z34" s="102">
        <f t="shared" si="16"/>
        <v>8499</v>
      </c>
      <c r="AA34" s="103">
        <f t="shared" si="16"/>
        <v>3519</v>
      </c>
      <c r="AB34" s="101">
        <f t="shared" si="16"/>
        <v>334148</v>
      </c>
      <c r="AC34" s="60">
        <v>0</v>
      </c>
      <c r="AD34" s="60">
        <v>0</v>
      </c>
      <c r="AE34" s="76"/>
      <c r="AF34" s="77"/>
      <c r="AG34" s="75"/>
      <c r="AH34" s="76"/>
      <c r="AI34" s="76"/>
      <c r="AJ34" s="77"/>
      <c r="AK34" s="78"/>
      <c r="AL34" s="77"/>
      <c r="AM34" s="100">
        <f>SUM(C34:AB34)</f>
        <v>1880998</v>
      </c>
    </row>
    <row r="35" spans="1:39" s="5" customFormat="1" ht="27" customHeight="1">
      <c r="A35" s="144" t="s">
        <v>27</v>
      </c>
      <c r="B35" s="145"/>
      <c r="C35" s="124">
        <f>ROUND(C34/C29,3)*100</f>
        <v>53.2</v>
      </c>
      <c r="D35" s="125">
        <f>ROUND(D34/D29,3)*100</f>
        <v>58.199999999999996</v>
      </c>
      <c r="E35" s="125">
        <f t="shared" ref="E35:I35" si="17">ROUND(E34/E29,3)*100</f>
        <v>66</v>
      </c>
      <c r="F35" s="125">
        <f t="shared" si="17"/>
        <v>85.8</v>
      </c>
      <c r="G35" s="125">
        <f t="shared" si="17"/>
        <v>89.2</v>
      </c>
      <c r="H35" s="125">
        <f t="shared" si="17"/>
        <v>97.3</v>
      </c>
      <c r="I35" s="125">
        <f t="shared" si="17"/>
        <v>86</v>
      </c>
      <c r="J35" s="125">
        <f>ROUND(J34/J29,3)*100</f>
        <v>89.1</v>
      </c>
      <c r="K35" s="126">
        <f>ROUND(K34/K29,3)*100</f>
        <v>78.7</v>
      </c>
      <c r="L35" s="126">
        <f t="shared" ref="L35:N35" si="18">ROUND(L34/L29,3)*100</f>
        <v>79.7</v>
      </c>
      <c r="M35" s="127">
        <f t="shared" si="18"/>
        <v>86.7</v>
      </c>
      <c r="N35" s="127">
        <f t="shared" si="18"/>
        <v>94</v>
      </c>
      <c r="O35" s="142">
        <f t="shared" ref="O35:R35" si="19">ROUND(O34/O29,3)*100</f>
        <v>85.399999999999991</v>
      </c>
      <c r="P35" s="128">
        <f t="shared" si="19"/>
        <v>97.5</v>
      </c>
      <c r="Q35" s="129">
        <f t="shared" si="19"/>
        <v>74.900000000000006</v>
      </c>
      <c r="R35" s="128">
        <f t="shared" si="19"/>
        <v>71.5</v>
      </c>
      <c r="S35" s="128">
        <f t="shared" ref="S35" si="20">ROUND(S34/S29,3)*100</f>
        <v>100</v>
      </c>
      <c r="T35" s="125">
        <f>ROUND(T34/T29,3)*100</f>
        <v>84.399999999999991</v>
      </c>
      <c r="U35" s="125">
        <f>ROUND(U34/U29,3)*100</f>
        <v>84</v>
      </c>
      <c r="V35" s="125">
        <f t="shared" ref="V35:AA35" si="21">ROUND(V34/V29,3)*100</f>
        <v>82.8</v>
      </c>
      <c r="W35" s="126">
        <f t="shared" si="21"/>
        <v>84.899999999999991</v>
      </c>
      <c r="X35" s="125">
        <f t="shared" si="21"/>
        <v>84.5</v>
      </c>
      <c r="Y35" s="130">
        <f t="shared" si="21"/>
        <v>93.899999999999991</v>
      </c>
      <c r="Z35" s="124">
        <f t="shared" si="21"/>
        <v>80.7</v>
      </c>
      <c r="AA35" s="125">
        <f t="shared" si="21"/>
        <v>84.899999999999991</v>
      </c>
      <c r="AB35" s="124">
        <f>ROUND(AB34/AB29,3)*100</f>
        <v>50.8</v>
      </c>
      <c r="AC35" s="76" t="e">
        <v>#VALUE!</v>
      </c>
      <c r="AD35" s="76" t="e">
        <v>#VALUE!</v>
      </c>
      <c r="AE35" s="76"/>
      <c r="AF35" s="77"/>
      <c r="AG35" s="75"/>
      <c r="AH35" s="76"/>
      <c r="AI35" s="76"/>
      <c r="AJ35" s="77"/>
      <c r="AK35" s="78"/>
      <c r="AL35" s="77"/>
      <c r="AM35" s="81">
        <f>ROUND(AM34/AM29,3)*100</f>
        <v>72</v>
      </c>
    </row>
    <row r="36" spans="1:39" s="5" customFormat="1" ht="27" customHeight="1">
      <c r="A36" s="144" t="s">
        <v>121</v>
      </c>
      <c r="B36" s="145"/>
      <c r="C36" s="101">
        <v>26030</v>
      </c>
      <c r="D36" s="102">
        <v>100817</v>
      </c>
      <c r="E36" s="103">
        <v>86992</v>
      </c>
      <c r="F36" s="103">
        <v>9637</v>
      </c>
      <c r="G36" s="103">
        <v>3149</v>
      </c>
      <c r="H36" s="103">
        <v>240</v>
      </c>
      <c r="I36" s="104">
        <v>955</v>
      </c>
      <c r="J36" s="102">
        <v>9348</v>
      </c>
      <c r="K36" s="103">
        <v>3947</v>
      </c>
      <c r="L36" s="102">
        <v>4668</v>
      </c>
      <c r="M36" s="105">
        <v>1199</v>
      </c>
      <c r="N36" s="106">
        <v>540</v>
      </c>
      <c r="O36" s="107">
        <v>1890</v>
      </c>
      <c r="P36" s="108">
        <v>5545</v>
      </c>
      <c r="Q36" s="108">
        <v>5545</v>
      </c>
      <c r="R36" s="107">
        <v>101345</v>
      </c>
      <c r="S36" s="108">
        <v>0</v>
      </c>
      <c r="T36" s="101">
        <v>14681</v>
      </c>
      <c r="U36" s="102">
        <v>5309</v>
      </c>
      <c r="V36" s="102">
        <v>6005</v>
      </c>
      <c r="W36" s="103">
        <v>6938</v>
      </c>
      <c r="X36" s="102">
        <v>11599</v>
      </c>
      <c r="Y36" s="105">
        <v>191</v>
      </c>
      <c r="Z36" s="102">
        <v>2029</v>
      </c>
      <c r="AA36" s="105">
        <v>626</v>
      </c>
      <c r="AB36" s="101">
        <v>323217</v>
      </c>
      <c r="AC36" s="60">
        <v>0</v>
      </c>
      <c r="AD36" s="60">
        <v>0</v>
      </c>
      <c r="AE36" s="60">
        <v>0</v>
      </c>
      <c r="AF36" s="61">
        <v>0</v>
      </c>
      <c r="AG36" s="59">
        <v>0</v>
      </c>
      <c r="AH36" s="60">
        <v>0</v>
      </c>
      <c r="AI36" s="60">
        <v>0</v>
      </c>
      <c r="AJ36" s="61">
        <v>0</v>
      </c>
      <c r="AK36" s="62">
        <v>0</v>
      </c>
      <c r="AL36" s="61">
        <v>0</v>
      </c>
      <c r="AM36" s="63">
        <f>SUM(C36:AB36)</f>
        <v>732442</v>
      </c>
    </row>
    <row r="37" spans="1:39" s="5" customFormat="1" ht="27" customHeight="1">
      <c r="A37" s="144" t="s">
        <v>28</v>
      </c>
      <c r="B37" s="145"/>
      <c r="C37" s="124">
        <f>ROUND(C36/C29,3)*100</f>
        <v>46.800000000000004</v>
      </c>
      <c r="D37" s="125">
        <f>ROUND(D36/D29,3)*100</f>
        <v>41.8</v>
      </c>
      <c r="E37" s="125">
        <f t="shared" ref="E37:I37" si="22">ROUND(E36/E29,3)*100</f>
        <v>34</v>
      </c>
      <c r="F37" s="125">
        <f t="shared" si="22"/>
        <v>14.2</v>
      </c>
      <c r="G37" s="125">
        <f t="shared" si="22"/>
        <v>10.8</v>
      </c>
      <c r="H37" s="125">
        <f t="shared" si="22"/>
        <v>2.7</v>
      </c>
      <c r="I37" s="125">
        <f t="shared" si="22"/>
        <v>14.000000000000002</v>
      </c>
      <c r="J37" s="125">
        <f>ROUND(J36/J29,3)*100</f>
        <v>10.9</v>
      </c>
      <c r="K37" s="126">
        <f>ROUND(K36/K29,3)*100</f>
        <v>21.3</v>
      </c>
      <c r="L37" s="126">
        <f t="shared" ref="L37:N37" si="23">ROUND(L36/L29,3)*100</f>
        <v>20.3</v>
      </c>
      <c r="M37" s="127">
        <f t="shared" si="23"/>
        <v>13.3</v>
      </c>
      <c r="N37" s="127">
        <f t="shared" si="23"/>
        <v>6</v>
      </c>
      <c r="O37" s="142">
        <f t="shared" ref="O37:R37" si="24">ROUND(O36/O29,3)*100</f>
        <v>14.6</v>
      </c>
      <c r="P37" s="128">
        <f t="shared" si="24"/>
        <v>2.5</v>
      </c>
      <c r="Q37" s="129">
        <f t="shared" si="24"/>
        <v>25.1</v>
      </c>
      <c r="R37" s="128">
        <f t="shared" si="24"/>
        <v>28.499999999999996</v>
      </c>
      <c r="S37" s="128">
        <f>ROUND(S36/S29,3)*100</f>
        <v>0</v>
      </c>
      <c r="T37" s="124">
        <f>ROUND(T36/T29,3)*100</f>
        <v>15.6</v>
      </c>
      <c r="U37" s="125">
        <f>ROUND(U36/U29,3)*100</f>
        <v>16</v>
      </c>
      <c r="V37" s="125">
        <f t="shared" ref="V37:AA37" si="25">ROUND(V36/V29,3)*100</f>
        <v>17.2</v>
      </c>
      <c r="W37" s="126">
        <f t="shared" si="25"/>
        <v>15.1</v>
      </c>
      <c r="X37" s="125">
        <f t="shared" si="25"/>
        <v>15.5</v>
      </c>
      <c r="Y37" s="127">
        <f t="shared" si="25"/>
        <v>6.1</v>
      </c>
      <c r="Z37" s="125">
        <f t="shared" si="25"/>
        <v>19.3</v>
      </c>
      <c r="AA37" s="125">
        <f t="shared" si="25"/>
        <v>15.1</v>
      </c>
      <c r="AB37" s="124">
        <f>ROUND(AB36/AB29,3)*100</f>
        <v>49.2</v>
      </c>
      <c r="AC37" s="78" t="s">
        <v>97</v>
      </c>
      <c r="AD37" s="76" t="s">
        <v>97</v>
      </c>
      <c r="AE37" s="76" t="s">
        <v>97</v>
      </c>
      <c r="AF37" s="77" t="s">
        <v>97</v>
      </c>
      <c r="AG37" s="75" t="s">
        <v>97</v>
      </c>
      <c r="AH37" s="76" t="s">
        <v>97</v>
      </c>
      <c r="AI37" s="76" t="s">
        <v>97</v>
      </c>
      <c r="AJ37" s="77" t="s">
        <v>97</v>
      </c>
      <c r="AK37" s="78" t="s">
        <v>97</v>
      </c>
      <c r="AL37" s="77" t="s">
        <v>97</v>
      </c>
      <c r="AM37" s="81">
        <f>ROUND(AM36/AM29,3)*100</f>
        <v>28.000000000000004</v>
      </c>
    </row>
    <row r="38" spans="1:39" s="5" customFormat="1" ht="27" customHeight="1">
      <c r="A38" s="153" t="s">
        <v>122</v>
      </c>
      <c r="B38" s="154"/>
      <c r="C38" s="101">
        <v>197</v>
      </c>
      <c r="D38" s="102">
        <v>899</v>
      </c>
      <c r="E38" s="103">
        <v>862</v>
      </c>
      <c r="F38" s="103">
        <v>258</v>
      </c>
      <c r="G38" s="103">
        <v>109</v>
      </c>
      <c r="H38" s="103">
        <v>36</v>
      </c>
      <c r="I38" s="104">
        <v>26</v>
      </c>
      <c r="J38" s="102">
        <v>325</v>
      </c>
      <c r="K38" s="103">
        <v>66</v>
      </c>
      <c r="L38" s="102">
        <v>133</v>
      </c>
      <c r="M38" s="105">
        <v>37</v>
      </c>
      <c r="N38" s="106">
        <v>52</v>
      </c>
      <c r="O38" s="107">
        <v>66</v>
      </c>
      <c r="P38" s="108">
        <v>1397</v>
      </c>
      <c r="Q38" s="108">
        <v>118</v>
      </c>
      <c r="R38" s="107">
        <v>1199</v>
      </c>
      <c r="S38" s="108">
        <v>1304</v>
      </c>
      <c r="T38" s="101">
        <v>313</v>
      </c>
      <c r="U38" s="102">
        <v>117</v>
      </c>
      <c r="V38" s="102">
        <v>173</v>
      </c>
      <c r="W38" s="103">
        <v>143</v>
      </c>
      <c r="X38" s="102">
        <v>255</v>
      </c>
      <c r="Y38" s="105">
        <v>12</v>
      </c>
      <c r="Z38" s="102">
        <v>41</v>
      </c>
      <c r="AA38" s="105">
        <v>22</v>
      </c>
      <c r="AB38" s="101">
        <v>2430</v>
      </c>
      <c r="AC38" s="60">
        <v>0</v>
      </c>
      <c r="AD38" s="60">
        <v>0</v>
      </c>
      <c r="AE38" s="60">
        <v>0</v>
      </c>
      <c r="AF38" s="61">
        <v>0</v>
      </c>
      <c r="AG38" s="59">
        <v>0</v>
      </c>
      <c r="AH38" s="60">
        <v>0</v>
      </c>
      <c r="AI38" s="60">
        <v>0</v>
      </c>
      <c r="AJ38" s="61">
        <v>0</v>
      </c>
      <c r="AK38" s="62">
        <v>0</v>
      </c>
      <c r="AL38" s="61">
        <v>0</v>
      </c>
      <c r="AM38" s="63">
        <f>SUM(C38:AB38)</f>
        <v>10590</v>
      </c>
    </row>
    <row r="39" spans="1:39" s="5" customFormat="1" ht="27" customHeight="1">
      <c r="A39" s="155" t="s">
        <v>29</v>
      </c>
      <c r="B39" s="156"/>
      <c r="C39" s="82" t="s">
        <v>99</v>
      </c>
      <c r="D39" s="86" t="s">
        <v>99</v>
      </c>
      <c r="E39" s="83" t="s">
        <v>99</v>
      </c>
      <c r="F39" s="83" t="s">
        <v>99</v>
      </c>
      <c r="G39" s="83" t="s">
        <v>98</v>
      </c>
      <c r="H39" s="83" t="s">
        <v>98</v>
      </c>
      <c r="I39" s="84" t="s">
        <v>98</v>
      </c>
      <c r="J39" s="86" t="s">
        <v>98</v>
      </c>
      <c r="K39" s="83" t="s">
        <v>98</v>
      </c>
      <c r="L39" s="86" t="s">
        <v>98</v>
      </c>
      <c r="M39" s="85" t="s">
        <v>98</v>
      </c>
      <c r="N39" s="88" t="s">
        <v>98</v>
      </c>
      <c r="O39" s="88" t="s">
        <v>98</v>
      </c>
      <c r="P39" s="87" t="s">
        <v>98</v>
      </c>
      <c r="Q39" s="89" t="s">
        <v>98</v>
      </c>
      <c r="R39" s="87" t="s">
        <v>98</v>
      </c>
      <c r="S39" s="87" t="s">
        <v>98</v>
      </c>
      <c r="T39" s="82" t="s">
        <v>98</v>
      </c>
      <c r="U39" s="86" t="s">
        <v>98</v>
      </c>
      <c r="V39" s="86" t="s">
        <v>98</v>
      </c>
      <c r="W39" s="83" t="s">
        <v>98</v>
      </c>
      <c r="X39" s="86" t="s">
        <v>98</v>
      </c>
      <c r="Y39" s="84" t="s">
        <v>98</v>
      </c>
      <c r="Z39" s="82" t="s">
        <v>98</v>
      </c>
      <c r="AA39" s="85" t="s">
        <v>98</v>
      </c>
      <c r="AB39" s="82" t="s">
        <v>98</v>
      </c>
      <c r="AC39" s="83" t="s">
        <v>100</v>
      </c>
      <c r="AD39" s="83" t="s">
        <v>100</v>
      </c>
      <c r="AE39" s="83" t="s">
        <v>100</v>
      </c>
      <c r="AF39" s="85" t="s">
        <v>100</v>
      </c>
      <c r="AG39" s="82" t="s">
        <v>100</v>
      </c>
      <c r="AH39" s="83" t="s">
        <v>100</v>
      </c>
      <c r="AI39" s="83" t="s">
        <v>100</v>
      </c>
      <c r="AJ39" s="85" t="s">
        <v>100</v>
      </c>
      <c r="AK39" s="86" t="s">
        <v>100</v>
      </c>
      <c r="AL39" s="85" t="s">
        <v>100</v>
      </c>
      <c r="AM39" s="90"/>
    </row>
    <row r="40" spans="1:3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10"/>
    </row>
    <row r="41" spans="1:39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10"/>
    </row>
    <row r="42" spans="1:39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10"/>
    </row>
    <row r="43" spans="1:39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10"/>
    </row>
    <row r="44" spans="1:3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10"/>
    </row>
    <row r="45" spans="1:39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10"/>
    </row>
    <row r="46" spans="1:39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10"/>
    </row>
    <row r="47" spans="1:39" s="3" customFormat="1" ht="13.2">
      <c r="AM47" s="10"/>
    </row>
    <row r="48" spans="1:39" s="3" customFormat="1" ht="13.2">
      <c r="AM48" s="10"/>
    </row>
    <row r="49" spans="39:39" s="3" customFormat="1" ht="13.2">
      <c r="AM49" s="10"/>
    </row>
    <row r="50" spans="39:39" s="3" customFormat="1" ht="13.2">
      <c r="AM50" s="10"/>
    </row>
    <row r="51" spans="39:39" s="3" customFormat="1" ht="13.2">
      <c r="AM51" s="10"/>
    </row>
    <row r="52" spans="39:39" s="3" customFormat="1" ht="13.2">
      <c r="AM52" s="10"/>
    </row>
    <row r="53" spans="39:39" s="3" customFormat="1" ht="13.2">
      <c r="AM53" s="10"/>
    </row>
    <row r="54" spans="39:39" s="3" customFormat="1" ht="13.2">
      <c r="AM54" s="10"/>
    </row>
    <row r="55" spans="39:39" s="3" customFormat="1" ht="13.2">
      <c r="AM55" s="10"/>
    </row>
    <row r="56" spans="39:39" s="3" customFormat="1" ht="13.2">
      <c r="AM56" s="10"/>
    </row>
    <row r="57" spans="39:39" s="3" customFormat="1" ht="13.2">
      <c r="AM57" s="10"/>
    </row>
    <row r="58" spans="39:39" s="3" customFormat="1" ht="13.2">
      <c r="AM58" s="10"/>
    </row>
    <row r="59" spans="39:39" s="3" customFormat="1" ht="13.2">
      <c r="AM59" s="10"/>
    </row>
    <row r="60" spans="39:39" s="3" customFormat="1" ht="13.2">
      <c r="AM60" s="10"/>
    </row>
    <row r="61" spans="39:39" s="3" customFormat="1" ht="13.2">
      <c r="AM61" s="10"/>
    </row>
    <row r="62" spans="39:39" s="3" customFormat="1" ht="13.2">
      <c r="AM62" s="10"/>
    </row>
    <row r="63" spans="39:39" s="3" customFormat="1" ht="13.2">
      <c r="AM63" s="10"/>
    </row>
    <row r="64" spans="39:39" s="3" customFormat="1" ht="13.2">
      <c r="AM64" s="10"/>
    </row>
    <row r="65" spans="39:39" s="3" customFormat="1" ht="13.2">
      <c r="AM65" s="10"/>
    </row>
    <row r="66" spans="39:39" s="3" customFormat="1" ht="13.2">
      <c r="AM66" s="10"/>
    </row>
    <row r="67" spans="39:39" s="3" customFormat="1" ht="13.2">
      <c r="AM67" s="10"/>
    </row>
    <row r="68" spans="39:39" s="3" customFormat="1" ht="13.2">
      <c r="AM68" s="10"/>
    </row>
    <row r="69" spans="39:39" s="3" customFormat="1" ht="13.2">
      <c r="AM69" s="10"/>
    </row>
    <row r="70" spans="39:39" s="3" customFormat="1" ht="13.2">
      <c r="AM70" s="10"/>
    </row>
    <row r="71" spans="39:39" s="3" customFormat="1" ht="13.2">
      <c r="AM71" s="10"/>
    </row>
    <row r="72" spans="39:39" s="3" customFormat="1" ht="13.2">
      <c r="AM72" s="10"/>
    </row>
    <row r="73" spans="39:39" s="3" customFormat="1" ht="13.2">
      <c r="AM73" s="10"/>
    </row>
    <row r="74" spans="39:39" s="3" customFormat="1" ht="13.2">
      <c r="AM74" s="10"/>
    </row>
    <row r="75" spans="39:39" s="3" customFormat="1" ht="13.2">
      <c r="AM75" s="10"/>
    </row>
    <row r="76" spans="39:39" s="3" customFormat="1" ht="13.2">
      <c r="AM76" s="10"/>
    </row>
    <row r="77" spans="39:39" s="3" customFormat="1" ht="13.2">
      <c r="AM77" s="10"/>
    </row>
    <row r="78" spans="39:39" s="3" customFormat="1" ht="13.2">
      <c r="AM78" s="10"/>
    </row>
    <row r="79" spans="39:39" s="3" customFormat="1" ht="13.2">
      <c r="AM79" s="10"/>
    </row>
    <row r="80" spans="39:39" s="3" customFormat="1" ht="13.2">
      <c r="AM80" s="10"/>
    </row>
    <row r="81" spans="39:39" s="3" customFormat="1" ht="13.2">
      <c r="AM81" s="10"/>
    </row>
    <row r="82" spans="39:39" s="3" customFormat="1" ht="13.2">
      <c r="AM82" s="10"/>
    </row>
    <row r="83" spans="39:39" s="3" customFormat="1" ht="13.2">
      <c r="AM83" s="10"/>
    </row>
    <row r="84" spans="39:39" s="3" customFormat="1" ht="13.2">
      <c r="AM84" s="10"/>
    </row>
    <row r="85" spans="39:39" s="3" customFormat="1" ht="13.2">
      <c r="AM85" s="10"/>
    </row>
    <row r="86" spans="39:39" s="3" customFormat="1" ht="13.2">
      <c r="AM86" s="10"/>
    </row>
    <row r="87" spans="39:39" s="3" customFormat="1" ht="13.2">
      <c r="AM87" s="10"/>
    </row>
    <row r="88" spans="39:39" s="3" customFormat="1" ht="13.2">
      <c r="AM88" s="10"/>
    </row>
    <row r="89" spans="39:39" s="3" customFormat="1" ht="13.2">
      <c r="AM89" s="10"/>
    </row>
    <row r="90" spans="39:39" s="3" customFormat="1" ht="13.2">
      <c r="AM90" s="10"/>
    </row>
    <row r="91" spans="39:39" s="3" customFormat="1" ht="13.2">
      <c r="AM91" s="10"/>
    </row>
    <row r="92" spans="39:39" s="3" customFormat="1" ht="13.2">
      <c r="AM92" s="10"/>
    </row>
    <row r="93" spans="39:39" s="3" customFormat="1" ht="13.2">
      <c r="AM93" s="10"/>
    </row>
    <row r="94" spans="39:39" s="3" customFormat="1" ht="13.2">
      <c r="AM94" s="10"/>
    </row>
    <row r="95" spans="39:39" s="3" customFormat="1" ht="13.2">
      <c r="AM95" s="10"/>
    </row>
    <row r="96" spans="39:39" s="3" customFormat="1" ht="13.2">
      <c r="AM96" s="10"/>
    </row>
    <row r="97" spans="39:39" s="3" customFormat="1" ht="13.2">
      <c r="AM97" s="10"/>
    </row>
    <row r="98" spans="39:39" s="3" customFormat="1" ht="13.2">
      <c r="AM98" s="10"/>
    </row>
    <row r="99" spans="39:39" s="3" customFormat="1" ht="13.2">
      <c r="AM99" s="10"/>
    </row>
    <row r="100" spans="39:39" s="3" customFormat="1" ht="13.2">
      <c r="AM100" s="10"/>
    </row>
    <row r="101" spans="39:39" s="3" customFormat="1" ht="13.2">
      <c r="AM101" s="10"/>
    </row>
    <row r="102" spans="39:39" s="3" customFormat="1" ht="13.2">
      <c r="AM102" s="10"/>
    </row>
    <row r="103" spans="39:39" s="3" customFormat="1" ht="13.2">
      <c r="AM103" s="10"/>
    </row>
    <row r="104" spans="39:39" s="3" customFormat="1" ht="13.2">
      <c r="AM104" s="10"/>
    </row>
    <row r="105" spans="39:39" s="3" customFormat="1" ht="13.2">
      <c r="AM105" s="10"/>
    </row>
    <row r="106" spans="39:39" s="3" customFormat="1" ht="13.2">
      <c r="AM106" s="10"/>
    </row>
    <row r="107" spans="39:39" s="3" customFormat="1" ht="13.2">
      <c r="AM107" s="10"/>
    </row>
    <row r="108" spans="39:39" s="3" customFormat="1" ht="13.2">
      <c r="AM108" s="10"/>
    </row>
    <row r="109" spans="39:39" s="3" customFormat="1" ht="13.2">
      <c r="AM109" s="10"/>
    </row>
    <row r="110" spans="39:39" s="3" customFormat="1" ht="13.2">
      <c r="AM110" s="10"/>
    </row>
    <row r="111" spans="39:39" s="3" customFormat="1" ht="13.2">
      <c r="AM111" s="10"/>
    </row>
    <row r="112" spans="39:39" s="3" customFormat="1" ht="13.2">
      <c r="AM112" s="10"/>
    </row>
    <row r="113" spans="39:39" s="3" customFormat="1" ht="13.2">
      <c r="AM113" s="10"/>
    </row>
    <row r="114" spans="39:39" s="3" customFormat="1" ht="13.2">
      <c r="AM114" s="10"/>
    </row>
    <row r="115" spans="39:39" s="3" customFormat="1" ht="13.2">
      <c r="AM115" s="10"/>
    </row>
    <row r="116" spans="39:39" s="3" customFormat="1" ht="13.2">
      <c r="AM116" s="10"/>
    </row>
    <row r="117" spans="39:39" s="3" customFormat="1" ht="13.2">
      <c r="AM117" s="10"/>
    </row>
    <row r="118" spans="39:39" s="3" customFormat="1" ht="13.2">
      <c r="AM118" s="10"/>
    </row>
    <row r="119" spans="39:39" s="3" customFormat="1" ht="13.2">
      <c r="AM119" s="10"/>
    </row>
    <row r="120" spans="39:39" s="3" customFormat="1" ht="13.2">
      <c r="AM120" s="10"/>
    </row>
    <row r="121" spans="39:39" s="3" customFormat="1" ht="13.2">
      <c r="AM121" s="10"/>
    </row>
    <row r="122" spans="39:39" s="3" customFormat="1" ht="13.2">
      <c r="AM122" s="10"/>
    </row>
    <row r="123" spans="39:39" s="3" customFormat="1" ht="13.2">
      <c r="AM123" s="10"/>
    </row>
    <row r="124" spans="39:39" s="3" customFormat="1" ht="13.2">
      <c r="AM124" s="10"/>
    </row>
    <row r="125" spans="39:39" s="3" customFormat="1" ht="13.2">
      <c r="AM125" s="10"/>
    </row>
    <row r="126" spans="39:39" s="3" customFormat="1" ht="13.2">
      <c r="AM126" s="10"/>
    </row>
    <row r="127" spans="39:39" s="3" customFormat="1" ht="13.2">
      <c r="AM127" s="10"/>
    </row>
    <row r="128" spans="39:39" s="3" customFormat="1" ht="13.2">
      <c r="AM128" s="10"/>
    </row>
    <row r="129" spans="39:39" s="3" customFormat="1" ht="13.2">
      <c r="AM129" s="10"/>
    </row>
    <row r="130" spans="39:39" s="3" customFormat="1" ht="13.2">
      <c r="AM130" s="10"/>
    </row>
    <row r="131" spans="39:39" s="3" customFormat="1" ht="13.2">
      <c r="AM131" s="10"/>
    </row>
    <row r="132" spans="39:39" s="3" customFormat="1" ht="13.2">
      <c r="AM132" s="10"/>
    </row>
    <row r="133" spans="39:39" s="3" customFormat="1" ht="13.2">
      <c r="AM133" s="10"/>
    </row>
    <row r="134" spans="39:39" s="3" customFormat="1" ht="13.2">
      <c r="AM134" s="10"/>
    </row>
    <row r="135" spans="39:39" s="3" customFormat="1" ht="13.2">
      <c r="AM135" s="10"/>
    </row>
    <row r="136" spans="39:39" s="3" customFormat="1" ht="13.2">
      <c r="AM136" s="10"/>
    </row>
    <row r="137" spans="39:39" s="3" customFormat="1" ht="13.2">
      <c r="AM137" s="10"/>
    </row>
    <row r="138" spans="39:39" s="3" customFormat="1" ht="13.2">
      <c r="AM138" s="10"/>
    </row>
    <row r="139" spans="39:39" s="3" customFormat="1" ht="13.2">
      <c r="AM139" s="10"/>
    </row>
    <row r="140" spans="39:39" s="3" customFormat="1" ht="13.2">
      <c r="AM140" s="10"/>
    </row>
    <row r="141" spans="39:39" s="3" customFormat="1" ht="13.2">
      <c r="AM141" s="10"/>
    </row>
    <row r="142" spans="39:39" s="3" customFormat="1" ht="13.2">
      <c r="AM142" s="10"/>
    </row>
    <row r="143" spans="39:39" s="3" customFormat="1" ht="13.2">
      <c r="AM143" s="10"/>
    </row>
    <row r="144" spans="39:39" s="3" customFormat="1" ht="13.2">
      <c r="AM144" s="10"/>
    </row>
    <row r="145" spans="39:39" s="3" customFormat="1" ht="13.2">
      <c r="AM145" s="10"/>
    </row>
    <row r="146" spans="39:39" s="3" customFormat="1" ht="13.2">
      <c r="AM146" s="10"/>
    </row>
    <row r="147" spans="39:39" s="3" customFormat="1" ht="13.2">
      <c r="AM147" s="10"/>
    </row>
  </sheetData>
  <mergeCells count="36">
    <mergeCell ref="A35:B35"/>
    <mergeCell ref="A36:B36"/>
    <mergeCell ref="A37:B37"/>
    <mergeCell ref="A38:B38"/>
    <mergeCell ref="A39:B39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9:B9"/>
    <mergeCell ref="A1:B1"/>
    <mergeCell ref="A5:B5"/>
    <mergeCell ref="A6:B6"/>
    <mergeCell ref="A7:B7"/>
    <mergeCell ref="A8:B8"/>
  </mergeCells>
  <phoneticPr fontId="3"/>
  <pageMargins left="0.70866141732283472" right="0.70866141732283472" top="0.74803149606299213" bottom="0.74803149606299213" header="0.31496062992125984" footer="0.31496062992125984"/>
  <pageSetup paperSize="9" scale="76" fitToWidth="0" orientation="portrait" blackAndWhite="1" r:id="rId1"/>
  <headerFooter alignWithMargins="0">
    <oddHeader>&amp;L&amp;"ＭＳ 明朝,標準"&amp;20 19　簡易水道の概況</oddHeader>
  </headerFooter>
  <colBreaks count="2" manualBreakCount="2">
    <brk id="12" min="1" max="38" man="1"/>
    <brk id="22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2023-03-17T06:40:49Z</dcterms:modified>
</cp:coreProperties>
</file>