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全体 (印刷用)" sheetId="1" r:id="rId1"/>
  </sheets>
  <externalReferences>
    <externalReference r:id="rId2"/>
  </externalReferences>
  <definedNames>
    <definedName name="_xlnm.Print_Area" localSheetId="0">'全体 (印刷用)'!$A$1:$U$129</definedName>
    <definedName name="_xlnm.Print_Titles" localSheetId="0">'全体 (印刷用)'!$1:$3</definedName>
  </definedNames>
  <calcPr calcId="145621"/>
</workbook>
</file>

<file path=xl/calcChain.xml><?xml version="1.0" encoding="utf-8"?>
<calcChain xmlns="http://schemas.openxmlformats.org/spreadsheetml/2006/main">
  <c r="U129" i="1" l="1"/>
  <c r="S129" i="1"/>
  <c r="T129" i="1" s="1"/>
  <c r="Q129" i="1"/>
  <c r="R129" i="1" s="1"/>
  <c r="P129" i="1"/>
  <c r="O129" i="1"/>
  <c r="K129" i="1"/>
  <c r="L129" i="1" s="1"/>
  <c r="G129" i="1"/>
  <c r="I129" i="1" s="1"/>
  <c r="J129" i="1" s="1"/>
  <c r="E129" i="1"/>
  <c r="F129" i="1" s="1"/>
  <c r="D129" i="1"/>
  <c r="C129" i="1"/>
  <c r="U128" i="1"/>
  <c r="T128" i="1"/>
  <c r="S128" i="1"/>
  <c r="O128" i="1"/>
  <c r="Q128" i="1" s="1"/>
  <c r="R128" i="1" s="1"/>
  <c r="K128" i="1"/>
  <c r="M128" i="1" s="1"/>
  <c r="N128" i="1" s="1"/>
  <c r="I128" i="1"/>
  <c r="J128" i="1" s="1"/>
  <c r="H128" i="1"/>
  <c r="G128" i="1"/>
  <c r="E128" i="1"/>
  <c r="F128" i="1" s="1"/>
  <c r="D128" i="1"/>
  <c r="C128" i="1"/>
  <c r="S127" i="1"/>
  <c r="O127" i="1"/>
  <c r="P127" i="1" s="1"/>
  <c r="M127" i="1"/>
  <c r="N127" i="1" s="1"/>
  <c r="K127" i="1"/>
  <c r="L127" i="1" s="1"/>
  <c r="G127" i="1"/>
  <c r="H127" i="1" s="1"/>
  <c r="C127" i="1"/>
  <c r="D127" i="1" s="1"/>
  <c r="T126" i="1"/>
  <c r="S126" i="1"/>
  <c r="U126" i="1" s="1"/>
  <c r="O126" i="1"/>
  <c r="Q126" i="1" s="1"/>
  <c r="R126" i="1" s="1"/>
  <c r="K126" i="1"/>
  <c r="M126" i="1" s="1"/>
  <c r="N126" i="1" s="1"/>
  <c r="J126" i="1"/>
  <c r="H126" i="1"/>
  <c r="G126" i="1"/>
  <c r="I126" i="1" s="1"/>
  <c r="C126" i="1"/>
  <c r="E126" i="1" s="1"/>
  <c r="F126" i="1" s="1"/>
  <c r="U125" i="1"/>
  <c r="S125" i="1"/>
  <c r="T125" i="1" s="1"/>
  <c r="O125" i="1"/>
  <c r="P125" i="1" s="1"/>
  <c r="M125" i="1"/>
  <c r="N125" i="1" s="1"/>
  <c r="K125" i="1"/>
  <c r="L125" i="1" s="1"/>
  <c r="G125" i="1"/>
  <c r="H125" i="1" s="1"/>
  <c r="E125" i="1"/>
  <c r="F125" i="1" s="1"/>
  <c r="C125" i="1"/>
  <c r="D125" i="1" s="1"/>
  <c r="U124" i="1"/>
  <c r="T124" i="1"/>
  <c r="S124" i="1"/>
  <c r="Q124" i="1"/>
  <c r="R124" i="1" s="1"/>
  <c r="P124" i="1"/>
  <c r="O124" i="1"/>
  <c r="M124" i="1"/>
  <c r="N124" i="1" s="1"/>
  <c r="L124" i="1"/>
  <c r="K124" i="1"/>
  <c r="I124" i="1"/>
  <c r="J124" i="1" s="1"/>
  <c r="H124" i="1"/>
  <c r="G124" i="1"/>
  <c r="E124" i="1"/>
  <c r="F124" i="1" s="1"/>
  <c r="D124" i="1"/>
  <c r="C124" i="1"/>
  <c r="S123" i="1"/>
  <c r="O123" i="1"/>
  <c r="P123" i="1" s="1"/>
  <c r="K123" i="1"/>
  <c r="G123" i="1"/>
  <c r="H123" i="1" s="1"/>
  <c r="C123" i="1"/>
  <c r="T122" i="1"/>
  <c r="S122" i="1"/>
  <c r="U122" i="1" s="1"/>
  <c r="O122" i="1"/>
  <c r="Q122" i="1" s="1"/>
  <c r="R122" i="1" s="1"/>
  <c r="L122" i="1"/>
  <c r="K122" i="1"/>
  <c r="M122" i="1" s="1"/>
  <c r="N122" i="1" s="1"/>
  <c r="J122" i="1"/>
  <c r="H122" i="1"/>
  <c r="G122" i="1"/>
  <c r="I122" i="1" s="1"/>
  <c r="C122" i="1"/>
  <c r="E122" i="1" s="1"/>
  <c r="F122" i="1" s="1"/>
  <c r="S121" i="1"/>
  <c r="O121" i="1"/>
  <c r="P121" i="1" s="1"/>
  <c r="K121" i="1"/>
  <c r="I121" i="1"/>
  <c r="J121" i="1" s="1"/>
  <c r="G121" i="1"/>
  <c r="H121" i="1" s="1"/>
  <c r="C121" i="1"/>
  <c r="I125" i="1" l="1"/>
  <c r="J125" i="1" s="1"/>
  <c r="Q125" i="1"/>
  <c r="R125" i="1" s="1"/>
  <c r="D126" i="1"/>
  <c r="P126" i="1"/>
  <c r="E127" i="1"/>
  <c r="F127" i="1" s="1"/>
  <c r="P128" i="1"/>
  <c r="Q121" i="1"/>
  <c r="R121" i="1" s="1"/>
  <c r="I123" i="1"/>
  <c r="J123" i="1" s="1"/>
  <c r="L126" i="1"/>
  <c r="L128" i="1"/>
  <c r="H129" i="1"/>
  <c r="M129" i="1"/>
  <c r="N129" i="1" s="1"/>
  <c r="V85" i="1"/>
  <c r="V90" i="1"/>
  <c r="D122" i="1"/>
  <c r="P122" i="1"/>
  <c r="Q123" i="1"/>
  <c r="R123" i="1" s="1"/>
  <c r="V48" i="1"/>
  <c r="V50" i="1"/>
  <c r="V49" i="1"/>
  <c r="T123" i="1"/>
  <c r="U123" i="1"/>
  <c r="L123" i="1"/>
  <c r="M123" i="1"/>
  <c r="N123" i="1" s="1"/>
  <c r="V117" i="1"/>
  <c r="V119" i="1"/>
  <c r="L121" i="1"/>
  <c r="M121" i="1"/>
  <c r="N121" i="1" s="1"/>
  <c r="D123" i="1"/>
  <c r="E123" i="1"/>
  <c r="F123" i="1" s="1"/>
  <c r="T121" i="1"/>
  <c r="U121" i="1"/>
  <c r="I127" i="1"/>
  <c r="J127" i="1" s="1"/>
  <c r="Q127" i="1"/>
  <c r="R127" i="1" s="1"/>
  <c r="D121" i="1"/>
  <c r="E121" i="1"/>
  <c r="F121" i="1" s="1"/>
  <c r="V116" i="1"/>
  <c r="V118" i="1"/>
  <c r="V120" i="1"/>
  <c r="U127" i="1"/>
  <c r="T127" i="1"/>
  <c r="V55" i="1" l="1"/>
  <c r="V88" i="1"/>
  <c r="V53" i="1"/>
  <c r="V52" i="1"/>
  <c r="V51" i="1"/>
  <c r="V89" i="1"/>
  <c r="V54" i="1"/>
  <c r="W120" i="1"/>
  <c r="V87" i="1"/>
  <c r="V86" i="1"/>
  <c r="W89" i="1" l="1"/>
  <c r="W55" i="1"/>
  <c r="X120" i="1" l="1"/>
</calcChain>
</file>

<file path=xl/sharedStrings.xml><?xml version="1.0" encoding="utf-8"?>
<sst xmlns="http://schemas.openxmlformats.org/spreadsheetml/2006/main" count="1325" uniqueCount="82">
  <si>
    <t>23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2"/>
  </si>
  <si>
    <t>市町村名</t>
    <rPh sb="0" eb="3">
      <t>シチョウソン</t>
    </rPh>
    <rPh sb="3" eb="4">
      <t>メイ</t>
    </rPh>
    <phoneticPr fontId="2"/>
  </si>
  <si>
    <t>給水車</t>
    <rPh sb="0" eb="2">
      <t>キュウスイ</t>
    </rPh>
    <rPh sb="2" eb="3">
      <t>クルマ</t>
    </rPh>
    <phoneticPr fontId="2"/>
  </si>
  <si>
    <t>給水タンク</t>
    <rPh sb="0" eb="2">
      <t>キュウスイ</t>
    </rPh>
    <phoneticPr fontId="2"/>
  </si>
  <si>
    <t>ポリタンク</t>
    <phoneticPr fontId="2"/>
  </si>
  <si>
    <t>運搬車</t>
    <rPh sb="0" eb="2">
      <t>ウンパン</t>
    </rPh>
    <rPh sb="2" eb="3">
      <t>クルマ</t>
    </rPh>
    <phoneticPr fontId="2"/>
  </si>
  <si>
    <t>その他</t>
    <rPh sb="2" eb="3">
      <t>タ</t>
    </rPh>
    <phoneticPr fontId="2"/>
  </si>
  <si>
    <t>北上川流域広域水道圏</t>
    <rPh sb="0" eb="2">
      <t>キタカミ</t>
    </rPh>
    <rPh sb="2" eb="3">
      <t>ガワ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2"/>
  </si>
  <si>
    <t>盛岡市</t>
    <rPh sb="0" eb="3">
      <t>モリオカシ</t>
    </rPh>
    <phoneticPr fontId="2"/>
  </si>
  <si>
    <t>給水パック6L</t>
    <rPh sb="0" eb="2">
      <t>キュウスイ</t>
    </rPh>
    <phoneticPr fontId="2"/>
  </si>
  <si>
    <t>給水パック5L</t>
    <rPh sb="0" eb="2">
      <t>キュウスイ</t>
    </rPh>
    <phoneticPr fontId="2"/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</si>
  <si>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2"/>
  </si>
  <si>
    <t>八幡平市</t>
    <rPh sb="0" eb="3">
      <t>ハチマンタイ</t>
    </rPh>
    <rPh sb="3" eb="4">
      <t>シ</t>
    </rPh>
    <phoneticPr fontId="2"/>
  </si>
  <si>
    <t>雫石町</t>
    <rPh sb="0" eb="2">
      <t>シズクイシ</t>
    </rPh>
    <rPh sb="2" eb="3">
      <t>マチ</t>
    </rPh>
    <phoneticPr fontId="2"/>
  </si>
  <si>
    <t>滝沢市</t>
    <rPh sb="0" eb="2">
      <t>タキザワ</t>
    </rPh>
    <rPh sb="2" eb="3">
      <t>シ</t>
    </rPh>
    <phoneticPr fontId="2"/>
  </si>
  <si>
    <t>岩手町</t>
    <rPh sb="0" eb="2">
      <t>イワテ</t>
    </rPh>
    <rPh sb="2" eb="3">
      <t>マチ</t>
    </rPh>
    <phoneticPr fontId="2"/>
  </si>
  <si>
    <t>紫波町</t>
    <rPh sb="0" eb="2">
      <t>シワ</t>
    </rPh>
    <rPh sb="2" eb="3">
      <t>マチ</t>
    </rPh>
    <phoneticPr fontId="2"/>
  </si>
  <si>
    <t>給水パック6L</t>
  </si>
  <si>
    <t>矢巾町</t>
    <rPh sb="0" eb="2">
      <t>ヤハバ</t>
    </rPh>
    <rPh sb="2" eb="3">
      <t>マチ</t>
    </rPh>
    <phoneticPr fontId="2"/>
  </si>
  <si>
    <t>花巻市</t>
    <rPh sb="0" eb="2">
      <t>ハナマキ</t>
    </rPh>
    <rPh sb="2" eb="3">
      <t>シ</t>
    </rPh>
    <phoneticPr fontId="2"/>
  </si>
  <si>
    <t>北上市</t>
    <rPh sb="0" eb="3">
      <t>キタカミシ</t>
    </rPh>
    <phoneticPr fontId="2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</si>
  <si>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2"/>
  </si>
  <si>
    <t>軽トラック</t>
    <rPh sb="0" eb="1">
      <t>ケイ</t>
    </rPh>
    <phoneticPr fontId="2"/>
  </si>
  <si>
    <t>奥州市</t>
    <rPh sb="0" eb="2">
      <t>オウシュウ</t>
    </rPh>
    <rPh sb="2" eb="3">
      <t>シ</t>
    </rPh>
    <phoneticPr fontId="2"/>
  </si>
  <si>
    <t>金ケ崎町</t>
    <rPh sb="0" eb="4">
      <t>カネガサキチョウ</t>
    </rPh>
    <phoneticPr fontId="2"/>
  </si>
  <si>
    <t>ペットボトル500ml</t>
    <phoneticPr fontId="2"/>
  </si>
  <si>
    <t>一関市</t>
    <rPh sb="0" eb="3">
      <t>イチノセキシ</t>
    </rPh>
    <phoneticPr fontId="2"/>
  </si>
  <si>
    <t>給水パック10L</t>
    <rPh sb="0" eb="2">
      <t>キュウスイ</t>
    </rPh>
    <phoneticPr fontId="2"/>
  </si>
  <si>
    <t>平泉町</t>
    <rPh sb="0" eb="2">
      <t>ヒライズミ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</si>
  <si>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</si>
  <si>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計</t>
    <rPh sb="0" eb="1">
      <t>ケイ</t>
    </rPh>
    <phoneticPr fontId="2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</si>
  <si>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2"/>
  </si>
  <si>
    <t>大船渡市</t>
    <rPh sb="0" eb="4">
      <t>オオフナトシ</t>
    </rPh>
    <phoneticPr fontId="2"/>
  </si>
  <si>
    <t>給水パック10L</t>
  </si>
  <si>
    <t>給水パック6L</t>
    <phoneticPr fontId="2"/>
  </si>
  <si>
    <t>給水パック5L</t>
    <phoneticPr fontId="2"/>
  </si>
  <si>
    <t>仮設水槽1.0㎥</t>
    <rPh sb="0" eb="2">
      <t>カセツ</t>
    </rPh>
    <rPh sb="2" eb="4">
      <t>スイソウ</t>
    </rPh>
    <phoneticPr fontId="2"/>
  </si>
  <si>
    <t>陸前高田市</t>
    <rPh sb="0" eb="5">
      <t>リクゼンタカタシ</t>
    </rPh>
    <phoneticPr fontId="2"/>
  </si>
  <si>
    <t>給水パック3L</t>
    <phoneticPr fontId="2"/>
  </si>
  <si>
    <t>住田町</t>
    <rPh sb="0" eb="2">
      <t>スミタ</t>
    </rPh>
    <rPh sb="2" eb="3">
      <t>マチ</t>
    </rPh>
    <phoneticPr fontId="2"/>
  </si>
  <si>
    <t>釜石市</t>
    <rPh sb="0" eb="2">
      <t>カマイシ</t>
    </rPh>
    <rPh sb="2" eb="3">
      <t>シ</t>
    </rPh>
    <phoneticPr fontId="2"/>
  </si>
  <si>
    <t>給水パック8L</t>
    <phoneticPr fontId="2"/>
  </si>
  <si>
    <t>大槌町</t>
    <rPh sb="0" eb="2">
      <t>オオツチ</t>
    </rPh>
    <rPh sb="2" eb="3">
      <t>マチ</t>
    </rPh>
    <phoneticPr fontId="2"/>
  </si>
  <si>
    <t>宮古市</t>
    <rPh sb="0" eb="3">
      <t>ミヤコシ</t>
    </rPh>
    <phoneticPr fontId="2"/>
  </si>
  <si>
    <t>緊急用飲料水備蓄タンク40㎥</t>
    <phoneticPr fontId="2"/>
  </si>
  <si>
    <t>防災無線</t>
    <rPh sb="0" eb="2">
      <t>ボウサイ</t>
    </rPh>
    <rPh sb="2" eb="4">
      <t>ムセン</t>
    </rPh>
    <phoneticPr fontId="2"/>
  </si>
  <si>
    <t>携帯電話</t>
    <rPh sb="0" eb="2">
      <t>ケイタイ</t>
    </rPh>
    <rPh sb="2" eb="4">
      <t>デンワ</t>
    </rPh>
    <phoneticPr fontId="2"/>
  </si>
  <si>
    <t>山田町</t>
    <rPh sb="0" eb="3">
      <t>ヤマダマチ</t>
    </rPh>
    <phoneticPr fontId="2"/>
  </si>
  <si>
    <t>町の物を貸借</t>
    <rPh sb="0" eb="1">
      <t>マチ</t>
    </rPh>
    <rPh sb="2" eb="3">
      <t>モノ</t>
    </rPh>
    <rPh sb="4" eb="6">
      <t>タイシャク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</si>
  <si>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</si>
  <si>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</si>
  <si>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2">
      <t>フダイ</t>
    </rPh>
    <rPh sb="2" eb="3">
      <t>ムラ</t>
    </rPh>
    <phoneticPr fontId="2"/>
  </si>
  <si>
    <t>県北広域水道圏</t>
    <rPh sb="0" eb="1">
      <t>ケン</t>
    </rPh>
    <rPh sb="1" eb="2">
      <t>キタ</t>
    </rPh>
    <rPh sb="2" eb="4">
      <t>コウイキ</t>
    </rPh>
    <rPh sb="4" eb="6">
      <t>スイドウ</t>
    </rPh>
    <rPh sb="6" eb="7">
      <t>ケン</t>
    </rPh>
    <phoneticPr fontId="2"/>
  </si>
  <si>
    <t>久慈市</t>
    <rPh sb="0" eb="2">
      <t>クジ</t>
    </rPh>
    <rPh sb="2" eb="3">
      <t>シ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</si>
  <si>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</si>
  <si>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野田村</t>
    <rPh sb="0" eb="3">
      <t>ノダムラ</t>
    </rPh>
    <phoneticPr fontId="2"/>
  </si>
  <si>
    <t>二戸市</t>
    <rPh sb="0" eb="2">
      <t>ニノヘ</t>
    </rPh>
    <rPh sb="2" eb="3">
      <t>シ</t>
    </rPh>
    <phoneticPr fontId="2"/>
  </si>
  <si>
    <t>給水パック5L</t>
  </si>
  <si>
    <t>軽米町</t>
    <rPh sb="0" eb="2">
      <t>カルマイ</t>
    </rPh>
    <rPh sb="2" eb="3">
      <t>マチ</t>
    </rPh>
    <phoneticPr fontId="2"/>
  </si>
  <si>
    <t>九戸村</t>
    <rPh sb="0" eb="2">
      <t>クノヘ</t>
    </rPh>
    <rPh sb="2" eb="3">
      <t>ムラ</t>
    </rPh>
    <phoneticPr fontId="2"/>
  </si>
  <si>
    <t>給水パック10L</t>
    <phoneticPr fontId="2"/>
  </si>
  <si>
    <t>一戸町</t>
    <rPh sb="0" eb="2">
      <t>イチノヘ</t>
    </rPh>
    <rPh sb="2" eb="3">
      <t>マチ</t>
    </rPh>
    <phoneticPr fontId="2"/>
  </si>
  <si>
    <t>葛巻町</t>
    <rPh sb="0" eb="2">
      <t>クズマキ</t>
    </rPh>
    <rPh sb="2" eb="3">
      <t>マチ</t>
    </rPh>
    <phoneticPr fontId="2"/>
  </si>
  <si>
    <t>㎥</t>
  </si>
  <si>
    <t>台</t>
  </si>
  <si>
    <t>基</t>
  </si>
  <si>
    <t>L</t>
  </si>
  <si>
    <t>個</t>
  </si>
  <si>
    <t>t</t>
  </si>
  <si>
    <t>枚</t>
  </si>
  <si>
    <t/>
  </si>
  <si>
    <t>本</t>
  </si>
  <si>
    <t>軽トラック</t>
  </si>
  <si>
    <t>臨時仮設給水栓</t>
  </si>
  <si>
    <t>ペットボトル500ml</t>
  </si>
  <si>
    <t>町の物を貸借</t>
  </si>
  <si>
    <t>防災無線</t>
  </si>
  <si>
    <t>携帯電話</t>
  </si>
  <si>
    <t>緊急用飲料水備蓄タンク40㎥</t>
  </si>
  <si>
    <t>給水パック8L</t>
  </si>
  <si>
    <t>給水パック3L</t>
  </si>
  <si>
    <t>仮設水槽1.0㎥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</si>
</sst>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77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/>
    <xf numFmtId="179" fontId="1" fillId="0" borderId="0" xfId="0" applyNumberFormat="1" applyFont="1" applyBorder="1" applyAlignment="1"/>
    <xf numFmtId="18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shrinkToFit="1"/>
    </xf>
    <xf numFmtId="181" fontId="1" fillId="0" borderId="0" xfId="0" applyNumberFormat="1" applyFont="1" applyBorder="1" applyAlignment="1"/>
    <xf numFmtId="182" fontId="1" fillId="0" borderId="0" xfId="0" applyNumberFormat="1" applyFont="1" applyBorder="1" applyAlignment="1"/>
    <xf numFmtId="0" fontId="3" fillId="0" borderId="0" xfId="0" applyFont="1" applyBorder="1" applyAlignment="1">
      <alignment horizontal="left" shrinkToFit="1"/>
    </xf>
    <xf numFmtId="0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178" fontId="4" fillId="0" borderId="0" xfId="0" applyNumberFormat="1" applyFont="1" applyFill="1" applyBorder="1" applyAlignment="1"/>
    <xf numFmtId="179" fontId="4" fillId="0" borderId="0" xfId="0" applyNumberFormat="1" applyFont="1" applyBorder="1" applyAlignment="1"/>
    <xf numFmtId="180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shrinkToFit="1"/>
    </xf>
    <xf numFmtId="181" fontId="4" fillId="0" borderId="0" xfId="0" applyNumberFormat="1" applyFont="1" applyBorder="1" applyAlignment="1"/>
    <xf numFmtId="182" fontId="4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left" vertical="center"/>
    </xf>
    <xf numFmtId="0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>
      <alignment vertical="center"/>
    </xf>
    <xf numFmtId="0" fontId="3" fillId="0" borderId="9" xfId="0" applyNumberFormat="1" applyFont="1" applyBorder="1" applyAlignment="1">
      <alignment horizontal="right" vertical="center"/>
    </xf>
    <xf numFmtId="183" fontId="3" fillId="0" borderId="10" xfId="0" applyNumberFormat="1" applyFont="1" applyBorder="1" applyAlignment="1">
      <alignment vertical="center"/>
    </xf>
    <xf numFmtId="180" fontId="3" fillId="0" borderId="11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right" vertical="center" shrinkToFit="1"/>
    </xf>
    <xf numFmtId="181" fontId="3" fillId="0" borderId="10" xfId="0" applyNumberFormat="1" applyFont="1" applyBorder="1" applyAlignment="1">
      <alignment vertical="center"/>
    </xf>
    <xf numFmtId="182" fontId="3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vertical="center"/>
    </xf>
    <xf numFmtId="0" fontId="3" fillId="0" borderId="15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3" fillId="0" borderId="15" xfId="0" applyNumberFormat="1" applyFont="1" applyBorder="1" applyAlignment="1">
      <alignment horizontal="right" vertical="center"/>
    </xf>
    <xf numFmtId="183" fontId="3" fillId="0" borderId="0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right" shrinkToFit="1"/>
    </xf>
    <xf numFmtId="181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right"/>
    </xf>
    <xf numFmtId="182" fontId="3" fillId="0" borderId="16" xfId="0" applyNumberFormat="1" applyFont="1" applyBorder="1" applyAlignment="1"/>
    <xf numFmtId="0" fontId="3" fillId="0" borderId="0" xfId="0" applyFont="1" applyBorder="1" applyAlignment="1">
      <alignment horizontal="left" vertical="center" shrinkToFit="1"/>
    </xf>
    <xf numFmtId="0" fontId="4" fillId="0" borderId="17" xfId="0" applyFont="1" applyBorder="1" applyAlignment="1">
      <alignment vertical="center"/>
    </xf>
    <xf numFmtId="0" fontId="3" fillId="0" borderId="19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left" vertical="center"/>
    </xf>
    <xf numFmtId="0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left" vertical="center"/>
    </xf>
    <xf numFmtId="0" fontId="3" fillId="0" borderId="20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vertical="center"/>
    </xf>
    <xf numFmtId="178" fontId="3" fillId="0" borderId="20" xfId="0" applyNumberFormat="1" applyFont="1" applyFill="1" applyBorder="1" applyAlignment="1">
      <alignment vertical="center"/>
    </xf>
    <xf numFmtId="0" fontId="3" fillId="0" borderId="19" xfId="0" applyNumberFormat="1" applyFont="1" applyBorder="1" applyAlignment="1">
      <alignment horizontal="left" vertical="center" indent="1"/>
    </xf>
    <xf numFmtId="184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right" vertical="center"/>
    </xf>
    <xf numFmtId="180" fontId="5" fillId="0" borderId="16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right" vertical="center" shrinkToFit="1"/>
    </xf>
    <xf numFmtId="181" fontId="3" fillId="0" borderId="0" xfId="0" applyNumberFormat="1" applyFont="1" applyBorder="1" applyAlignment="1">
      <alignment vertical="center"/>
    </xf>
    <xf numFmtId="182" fontId="3" fillId="0" borderId="16" xfId="0" applyNumberFormat="1" applyFont="1" applyBorder="1" applyAlignment="1">
      <alignment vertical="center"/>
    </xf>
    <xf numFmtId="0" fontId="3" fillId="0" borderId="20" xfId="0" applyFont="1" applyBorder="1" applyAlignment="1">
      <alignment horizontal="left" vertical="center" shrinkToFit="1"/>
    </xf>
    <xf numFmtId="0" fontId="4" fillId="0" borderId="22" xfId="0" applyFont="1" applyBorder="1" applyAlignment="1">
      <alignment vertical="center"/>
    </xf>
    <xf numFmtId="0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left" vertical="center"/>
    </xf>
    <xf numFmtId="0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left" vertical="center"/>
    </xf>
    <xf numFmtId="0" fontId="3" fillId="0" borderId="25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vertical="center"/>
    </xf>
    <xf numFmtId="178" fontId="3" fillId="0" borderId="25" xfId="0" applyNumberFormat="1" applyFont="1" applyFill="1" applyBorder="1" applyAlignment="1">
      <alignment vertical="center"/>
    </xf>
    <xf numFmtId="0" fontId="3" fillId="0" borderId="24" xfId="0" applyNumberFormat="1" applyFont="1" applyBorder="1" applyAlignment="1">
      <alignment horizontal="right" vertical="center"/>
    </xf>
    <xf numFmtId="179" fontId="3" fillId="0" borderId="25" xfId="0" applyNumberFormat="1" applyFont="1" applyBorder="1" applyAlignment="1">
      <alignment vertical="center"/>
    </xf>
    <xf numFmtId="180" fontId="3" fillId="0" borderId="26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horizontal="right" vertical="center" shrinkToFit="1"/>
    </xf>
    <xf numFmtId="181" fontId="5" fillId="0" borderId="25" xfId="0" applyNumberFormat="1" applyFont="1" applyBorder="1" applyAlignment="1">
      <alignment vertical="center"/>
    </xf>
    <xf numFmtId="0" fontId="5" fillId="0" borderId="25" xfId="0" applyNumberFormat="1" applyFont="1" applyBorder="1" applyAlignment="1">
      <alignment horizontal="right" vertical="center"/>
    </xf>
    <xf numFmtId="182" fontId="5" fillId="0" borderId="26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179" fontId="3" fillId="0" borderId="0" xfId="0" applyNumberFormat="1" applyFont="1" applyBorder="1" applyAlignment="1">
      <alignment vertical="center"/>
    </xf>
    <xf numFmtId="0" fontId="5" fillId="0" borderId="15" xfId="0" applyNumberFormat="1" applyFont="1" applyBorder="1" applyAlignment="1">
      <alignment horizontal="right" vertical="center" shrinkToFit="1"/>
    </xf>
    <xf numFmtId="181" fontId="5" fillId="0" borderId="0" xfId="0" applyNumberFormat="1" applyFont="1" applyBorder="1" applyAlignment="1">
      <alignment vertical="center"/>
    </xf>
    <xf numFmtId="182" fontId="5" fillId="0" borderId="16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3" fillId="0" borderId="24" xfId="0" applyNumberFormat="1" applyFont="1" applyBorder="1" applyAlignment="1">
      <alignment horizontal="right" vertical="center" shrinkToFit="1"/>
    </xf>
    <xf numFmtId="181" fontId="3" fillId="0" borderId="25" xfId="0" applyNumberFormat="1" applyFont="1" applyBorder="1" applyAlignment="1">
      <alignment vertical="center"/>
    </xf>
    <xf numFmtId="182" fontId="3" fillId="0" borderId="26" xfId="0" applyNumberFormat="1" applyFont="1" applyBorder="1" applyAlignment="1">
      <alignment vertical="center"/>
    </xf>
    <xf numFmtId="0" fontId="3" fillId="0" borderId="25" xfId="0" applyFont="1" applyBorder="1" applyAlignment="1">
      <alignment horizontal="left" vertical="center" shrinkToFit="1"/>
    </xf>
    <xf numFmtId="0" fontId="3" fillId="0" borderId="19" xfId="0" applyNumberFormat="1" applyFont="1" applyBorder="1" applyAlignment="1">
      <alignment horizontal="right" vertical="center"/>
    </xf>
    <xf numFmtId="179" fontId="3" fillId="0" borderId="20" xfId="0" applyNumberFormat="1" applyFont="1" applyBorder="1" applyAlignment="1">
      <alignment vertical="center"/>
    </xf>
    <xf numFmtId="180" fontId="3" fillId="0" borderId="21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horizontal="right" vertical="center" shrinkToFit="1"/>
    </xf>
    <xf numFmtId="181" fontId="3" fillId="0" borderId="20" xfId="0" applyNumberFormat="1" applyFont="1" applyBorder="1" applyAlignment="1">
      <alignment vertical="center"/>
    </xf>
    <xf numFmtId="182" fontId="3" fillId="0" borderId="21" xfId="0" applyNumberFormat="1" applyFont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right" vertical="center"/>
    </xf>
    <xf numFmtId="177" fontId="3" fillId="0" borderId="29" xfId="0" applyNumberFormat="1" applyFont="1" applyFill="1" applyBorder="1" applyAlignment="1">
      <alignment horizontal="left" vertical="center"/>
    </xf>
    <xf numFmtId="0" fontId="3" fillId="0" borderId="29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left" vertical="center"/>
    </xf>
    <xf numFmtId="0" fontId="3" fillId="0" borderId="29" xfId="0" applyNumberFormat="1" applyFont="1" applyFill="1" applyBorder="1" applyAlignment="1">
      <alignment horizontal="right" vertical="center"/>
    </xf>
    <xf numFmtId="177" fontId="3" fillId="0" borderId="29" xfId="0" applyNumberFormat="1" applyFont="1" applyFill="1" applyBorder="1" applyAlignment="1">
      <alignment vertical="center"/>
    </xf>
    <xf numFmtId="0" fontId="5" fillId="0" borderId="28" xfId="0" applyNumberFormat="1" applyFont="1" applyBorder="1" applyAlignment="1">
      <alignment horizontal="right" vertical="center" shrinkToFit="1"/>
    </xf>
    <xf numFmtId="181" fontId="5" fillId="0" borderId="29" xfId="0" applyNumberFormat="1" applyFont="1" applyBorder="1" applyAlignment="1">
      <alignment vertical="center"/>
    </xf>
    <xf numFmtId="0" fontId="5" fillId="0" borderId="29" xfId="0" applyNumberFormat="1" applyFont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5" xfId="0" applyNumberFormat="1" applyFont="1" applyBorder="1" applyAlignment="1">
      <alignment horizontal="right" shrinkToFit="1"/>
    </xf>
    <xf numFmtId="0" fontId="4" fillId="0" borderId="0" xfId="0" applyNumberFormat="1" applyFont="1" applyBorder="1" applyAlignment="1">
      <alignment horizontal="right"/>
    </xf>
    <xf numFmtId="182" fontId="4" fillId="0" borderId="16" xfId="0" applyNumberFormat="1" applyFont="1" applyBorder="1" applyAlignment="1"/>
    <xf numFmtId="0" fontId="3" fillId="0" borderId="18" xfId="0" applyFont="1" applyFill="1" applyBorder="1" applyAlignment="1">
      <alignment horizontal="center" vertical="center"/>
    </xf>
    <xf numFmtId="0" fontId="4" fillId="0" borderId="19" xfId="0" applyNumberFormat="1" applyFont="1" applyBorder="1" applyAlignment="1">
      <alignment horizontal="right" shrinkToFit="1"/>
    </xf>
    <xf numFmtId="181" fontId="4" fillId="0" borderId="20" xfId="0" applyNumberFormat="1" applyFont="1" applyBorder="1" applyAlignment="1"/>
    <xf numFmtId="0" fontId="4" fillId="0" borderId="20" xfId="0" applyNumberFormat="1" applyFont="1" applyBorder="1" applyAlignment="1">
      <alignment horizontal="right"/>
    </xf>
    <xf numFmtId="182" fontId="4" fillId="0" borderId="21" xfId="0" applyNumberFormat="1" applyFont="1" applyBorder="1" applyAlignment="1"/>
    <xf numFmtId="0" fontId="5" fillId="0" borderId="19" xfId="0" applyNumberFormat="1" applyFont="1" applyBorder="1" applyAlignment="1">
      <alignment horizontal="right" vertical="center" shrinkToFit="1"/>
    </xf>
    <xf numFmtId="181" fontId="5" fillId="0" borderId="20" xfId="0" applyNumberFormat="1" applyFont="1" applyBorder="1" applyAlignment="1">
      <alignment vertical="center"/>
    </xf>
    <xf numFmtId="0" fontId="5" fillId="0" borderId="20" xfId="0" applyNumberFormat="1" applyFont="1" applyBorder="1" applyAlignment="1">
      <alignment horizontal="right" vertical="center"/>
    </xf>
    <xf numFmtId="182" fontId="5" fillId="0" borderId="21" xfId="0" applyNumberFormat="1" applyFont="1" applyBorder="1" applyAlignment="1">
      <alignment vertical="center"/>
    </xf>
    <xf numFmtId="0" fontId="5" fillId="0" borderId="20" xfId="0" applyFont="1" applyBorder="1" applyAlignment="1">
      <alignment horizontal="left" vertical="center" shrinkToFit="1"/>
    </xf>
    <xf numFmtId="181" fontId="3" fillId="0" borderId="25" xfId="0" applyNumberFormat="1" applyFont="1" applyBorder="1" applyAlignment="1">
      <alignment vertical="center" shrinkToFit="1"/>
    </xf>
    <xf numFmtId="0" fontId="3" fillId="0" borderId="25" xfId="0" applyNumberFormat="1" applyFont="1" applyBorder="1" applyAlignment="1">
      <alignment horizontal="right" vertical="center" shrinkToFit="1"/>
    </xf>
    <xf numFmtId="182" fontId="3" fillId="0" borderId="26" xfId="0" applyNumberFormat="1" applyFont="1" applyBorder="1" applyAlignment="1">
      <alignment vertical="center" shrinkToFit="1"/>
    </xf>
    <xf numFmtId="0" fontId="3" fillId="0" borderId="24" xfId="0" applyNumberFormat="1" applyFont="1" applyBorder="1" applyAlignment="1">
      <alignment horizontal="right" vertical="center" wrapText="1"/>
    </xf>
    <xf numFmtId="179" fontId="3" fillId="0" borderId="25" xfId="0" applyNumberFormat="1" applyFont="1" applyBorder="1" applyAlignment="1">
      <alignment vertical="center" wrapText="1"/>
    </xf>
    <xf numFmtId="0" fontId="3" fillId="0" borderId="25" xfId="0" applyNumberFormat="1" applyFont="1" applyBorder="1" applyAlignment="1">
      <alignment horizontal="right" vertical="center" wrapText="1"/>
    </xf>
    <xf numFmtId="180" fontId="3" fillId="0" borderId="26" xfId="0" applyNumberFormat="1" applyFont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center" wrapText="1"/>
    </xf>
    <xf numFmtId="179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right" vertical="center" wrapText="1"/>
    </xf>
    <xf numFmtId="180" fontId="3" fillId="0" borderId="16" xfId="0" applyNumberFormat="1" applyFont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3" fillId="0" borderId="33" xfId="0" applyNumberFormat="1" applyFont="1" applyFill="1" applyBorder="1" applyAlignment="1">
      <alignment horizontal="right" vertical="center"/>
    </xf>
    <xf numFmtId="177" fontId="3" fillId="0" borderId="34" xfId="0" applyNumberFormat="1" applyFont="1" applyFill="1" applyBorder="1" applyAlignment="1">
      <alignment horizontal="left" vertical="center"/>
    </xf>
    <xf numFmtId="0" fontId="3" fillId="0" borderId="34" xfId="0" applyNumberFormat="1" applyFont="1" applyFill="1" applyBorder="1" applyAlignment="1">
      <alignment horizontal="right" vertical="center"/>
    </xf>
    <xf numFmtId="176" fontId="3" fillId="0" borderId="35" xfId="0" applyNumberFormat="1" applyFont="1" applyFill="1" applyBorder="1" applyAlignment="1">
      <alignment horizontal="left" vertical="center"/>
    </xf>
    <xf numFmtId="177" fontId="3" fillId="0" borderId="34" xfId="0" applyNumberFormat="1" applyFont="1" applyFill="1" applyBorder="1" applyAlignment="1">
      <alignment vertical="center"/>
    </xf>
    <xf numFmtId="178" fontId="3" fillId="0" borderId="34" xfId="0" applyNumberFormat="1" applyFont="1" applyFill="1" applyBorder="1" applyAlignment="1">
      <alignment vertical="center"/>
    </xf>
    <xf numFmtId="178" fontId="3" fillId="0" borderId="35" xfId="0" applyNumberFormat="1" applyFont="1" applyFill="1" applyBorder="1" applyAlignment="1">
      <alignment vertical="center"/>
    </xf>
    <xf numFmtId="0" fontId="3" fillId="0" borderId="33" xfId="0" applyNumberFormat="1" applyFont="1" applyFill="1" applyBorder="1" applyAlignment="1">
      <alignment horizontal="left" vertical="center" shrinkToFit="1"/>
    </xf>
    <xf numFmtId="177" fontId="3" fillId="0" borderId="34" xfId="0" applyNumberFormat="1" applyFont="1" applyFill="1" applyBorder="1" applyAlignment="1">
      <alignment horizontal="left" vertical="center" shrinkToFit="1"/>
    </xf>
    <xf numFmtId="180" fontId="4" fillId="0" borderId="17" xfId="0" applyNumberFormat="1" applyFont="1" applyBorder="1" applyAlignment="1">
      <alignment vertical="center"/>
    </xf>
    <xf numFmtId="180" fontId="4" fillId="0" borderId="0" xfId="0" applyNumberFormat="1" applyFont="1" applyAlignment="1">
      <alignment horizontal="center"/>
    </xf>
    <xf numFmtId="176" fontId="3" fillId="0" borderId="16" xfId="0" applyNumberFormat="1" applyFont="1" applyFill="1" applyBorder="1" applyAlignment="1">
      <alignment horizontal="left" vertical="center"/>
    </xf>
    <xf numFmtId="179" fontId="3" fillId="0" borderId="0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vertical="center"/>
    </xf>
    <xf numFmtId="182" fontId="3" fillId="0" borderId="1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shrinkToFit="1"/>
    </xf>
    <xf numFmtId="181" fontId="3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horizontal="right" vertical="center" shrinkToFit="1"/>
    </xf>
    <xf numFmtId="0" fontId="3" fillId="0" borderId="38" xfId="0" applyNumberFormat="1" applyFont="1" applyFill="1" applyBorder="1" applyAlignment="1">
      <alignment horizontal="right" vertical="center"/>
    </xf>
    <xf numFmtId="177" fontId="3" fillId="0" borderId="39" xfId="0" applyNumberFormat="1" applyFont="1" applyFill="1" applyBorder="1" applyAlignment="1">
      <alignment horizontal="left" vertical="center"/>
    </xf>
    <xf numFmtId="0" fontId="3" fillId="0" borderId="39" xfId="0" applyNumberFormat="1" applyFont="1" applyFill="1" applyBorder="1" applyAlignment="1">
      <alignment horizontal="right" vertical="center"/>
    </xf>
    <xf numFmtId="176" fontId="3" fillId="0" borderId="40" xfId="0" applyNumberFormat="1" applyFont="1" applyFill="1" applyBorder="1" applyAlignment="1">
      <alignment horizontal="left" vertical="center"/>
    </xf>
    <xf numFmtId="177" fontId="3" fillId="0" borderId="39" xfId="0" applyNumberFormat="1" applyFont="1" applyFill="1" applyBorder="1" applyAlignment="1">
      <alignment vertical="center"/>
    </xf>
    <xf numFmtId="178" fontId="3" fillId="0" borderId="39" xfId="0" applyNumberFormat="1" applyFont="1" applyFill="1" applyBorder="1" applyAlignment="1">
      <alignment vertical="center"/>
    </xf>
    <xf numFmtId="179" fontId="3" fillId="0" borderId="39" xfId="0" applyNumberFormat="1" applyFont="1" applyFill="1" applyBorder="1" applyAlignment="1">
      <alignment vertical="center"/>
    </xf>
    <xf numFmtId="0" fontId="3" fillId="0" borderId="39" xfId="0" applyNumberFormat="1" applyFont="1" applyBorder="1" applyAlignment="1">
      <alignment horizontal="right" vertical="center" wrapText="1"/>
    </xf>
    <xf numFmtId="180" fontId="3" fillId="0" borderId="40" xfId="0" applyNumberFormat="1" applyFont="1" applyBorder="1" applyAlignment="1">
      <alignment vertical="center" wrapText="1"/>
    </xf>
    <xf numFmtId="0" fontId="3" fillId="0" borderId="38" xfId="0" applyNumberFormat="1" applyFont="1" applyFill="1" applyBorder="1" applyAlignment="1">
      <alignment horizontal="right" shrinkToFit="1"/>
    </xf>
    <xf numFmtId="181" fontId="3" fillId="0" borderId="39" xfId="0" applyNumberFormat="1" applyFont="1" applyFill="1" applyBorder="1" applyAlignment="1"/>
    <xf numFmtId="0" fontId="3" fillId="0" borderId="39" xfId="0" applyNumberFormat="1" applyFont="1" applyFill="1" applyBorder="1" applyAlignment="1">
      <alignment horizontal="right"/>
    </xf>
    <xf numFmtId="182" fontId="3" fillId="0" borderId="40" xfId="0" applyNumberFormat="1" applyFont="1" applyFill="1" applyBorder="1" applyAlignment="1"/>
    <xf numFmtId="0" fontId="3" fillId="0" borderId="39" xfId="0" applyFont="1" applyBorder="1" applyAlignment="1">
      <alignment horizontal="left" vertical="center" shrinkToFit="1"/>
    </xf>
    <xf numFmtId="0" fontId="3" fillId="0" borderId="39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vertical="center"/>
    </xf>
    <xf numFmtId="0" fontId="3" fillId="0" borderId="13" xfId="0" applyFont="1" applyBorder="1" applyAlignment="1">
      <alignment vertical="center" textRotation="255"/>
    </xf>
    <xf numFmtId="0" fontId="3" fillId="0" borderId="14" xfId="0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right" shrinkToFit="1"/>
    </xf>
    <xf numFmtId="18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182" fontId="3" fillId="0" borderId="16" xfId="0" applyNumberFormat="1" applyFont="1" applyFill="1" applyBorder="1" applyAlignment="1"/>
    <xf numFmtId="0" fontId="3" fillId="0" borderId="13" xfId="0" applyFont="1" applyBorder="1" applyAlignment="1">
      <alignment horizontal="center" vertical="center" textRotation="255"/>
    </xf>
    <xf numFmtId="0" fontId="3" fillId="0" borderId="42" xfId="0" applyFont="1" applyFill="1" applyBorder="1" applyAlignment="1">
      <alignment horizontal="center" vertical="center"/>
    </xf>
    <xf numFmtId="179" fontId="3" fillId="0" borderId="10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right" vertical="center" wrapText="1"/>
    </xf>
    <xf numFmtId="0" fontId="3" fillId="0" borderId="20" xfId="0" applyNumberFormat="1" applyFont="1" applyBorder="1" applyAlignment="1">
      <alignment horizontal="right" vertical="center" wrapText="1"/>
    </xf>
    <xf numFmtId="178" fontId="3" fillId="0" borderId="29" xfId="0" applyNumberFormat="1" applyFont="1" applyFill="1" applyBorder="1" applyAlignment="1">
      <alignment vertical="center"/>
    </xf>
    <xf numFmtId="0" fontId="3" fillId="0" borderId="28" xfId="0" applyNumberFormat="1" applyFont="1" applyBorder="1" applyAlignment="1">
      <alignment horizontal="right" vertical="center"/>
    </xf>
    <xf numFmtId="179" fontId="5" fillId="0" borderId="29" xfId="0" applyNumberFormat="1" applyFont="1" applyBorder="1" applyAlignment="1">
      <alignment vertical="center"/>
    </xf>
    <xf numFmtId="180" fontId="5" fillId="0" borderId="27" xfId="0" applyNumberFormat="1" applyFont="1" applyBorder="1" applyAlignment="1">
      <alignment vertical="center"/>
    </xf>
    <xf numFmtId="182" fontId="5" fillId="0" borderId="27" xfId="0" applyNumberFormat="1" applyFont="1" applyBorder="1" applyAlignment="1">
      <alignment vertical="center"/>
    </xf>
    <xf numFmtId="0" fontId="5" fillId="0" borderId="29" xfId="0" applyFont="1" applyBorder="1" applyAlignment="1">
      <alignment horizontal="left"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0" fontId="3" fillId="0" borderId="20" xfId="0" applyNumberFormat="1" applyFont="1" applyBorder="1" applyAlignment="1">
      <alignment horizontal="right" vertical="center" shrinkToFit="1"/>
    </xf>
    <xf numFmtId="181" fontId="3" fillId="0" borderId="0" xfId="0" applyNumberFormat="1" applyFont="1" applyBorder="1" applyAlignment="1">
      <alignment vertical="center" wrapText="1"/>
    </xf>
    <xf numFmtId="182" fontId="3" fillId="0" borderId="16" xfId="0" applyNumberFormat="1" applyFont="1" applyBorder="1" applyAlignment="1">
      <alignment vertical="center" wrapText="1"/>
    </xf>
    <xf numFmtId="0" fontId="3" fillId="0" borderId="29" xfId="0" applyNumberFormat="1" applyFont="1" applyFill="1" applyBorder="1" applyAlignment="1">
      <alignment horizontal="right" vertical="center" wrapText="1"/>
    </xf>
    <xf numFmtId="177" fontId="3" fillId="0" borderId="29" xfId="0" applyNumberFormat="1" applyFont="1" applyFill="1" applyBorder="1" applyAlignment="1">
      <alignment vertical="center" wrapText="1"/>
    </xf>
    <xf numFmtId="178" fontId="3" fillId="0" borderId="29" xfId="0" applyNumberFormat="1" applyFont="1" applyFill="1" applyBorder="1" applyAlignment="1">
      <alignment vertical="center" wrapText="1"/>
    </xf>
    <xf numFmtId="179" fontId="3" fillId="0" borderId="29" xfId="0" applyNumberFormat="1" applyFont="1" applyBorder="1" applyAlignment="1">
      <alignment vertical="center"/>
    </xf>
    <xf numFmtId="180" fontId="3" fillId="0" borderId="27" xfId="0" applyNumberFormat="1" applyFont="1" applyBorder="1" applyAlignment="1">
      <alignment vertical="center"/>
    </xf>
    <xf numFmtId="0" fontId="3" fillId="0" borderId="28" xfId="0" applyNumberFormat="1" applyFont="1" applyBorder="1" applyAlignment="1">
      <alignment horizontal="left" vertical="center" shrinkToFit="1"/>
    </xf>
    <xf numFmtId="181" fontId="3" fillId="0" borderId="29" xfId="0" applyNumberFormat="1" applyFont="1" applyBorder="1" applyAlignment="1">
      <alignment vertical="center" wrapText="1"/>
    </xf>
    <xf numFmtId="182" fontId="3" fillId="0" borderId="27" xfId="0" applyNumberFormat="1" applyFont="1" applyBorder="1" applyAlignment="1">
      <alignment vertical="center"/>
    </xf>
    <xf numFmtId="0" fontId="3" fillId="0" borderId="29" xfId="0" applyFont="1" applyBorder="1" applyAlignment="1">
      <alignment horizontal="left" vertical="center" shrinkToFit="1"/>
    </xf>
    <xf numFmtId="0" fontId="3" fillId="0" borderId="29" xfId="0" applyNumberFormat="1" applyFont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8" xfId="0" applyNumberFormat="1" applyFont="1" applyBorder="1" applyAlignment="1">
      <alignment horizontal="right" vertical="center" shrinkToFit="1"/>
    </xf>
    <xf numFmtId="182" fontId="3" fillId="0" borderId="27" xfId="0" applyNumberFormat="1" applyFont="1" applyBorder="1" applyAlignment="1">
      <alignment vertical="center" wrapText="1"/>
    </xf>
    <xf numFmtId="0" fontId="3" fillId="0" borderId="25" xfId="0" applyNumberFormat="1" applyFont="1" applyFill="1" applyBorder="1" applyAlignment="1">
      <alignment horizontal="right" vertical="center" wrapText="1"/>
    </xf>
    <xf numFmtId="177" fontId="3" fillId="0" borderId="25" xfId="0" applyNumberFormat="1" applyFont="1" applyFill="1" applyBorder="1" applyAlignment="1">
      <alignment vertical="center" wrapText="1"/>
    </xf>
    <xf numFmtId="178" fontId="3" fillId="0" borderId="25" xfId="0" applyNumberFormat="1" applyFont="1" applyFill="1" applyBorder="1" applyAlignment="1">
      <alignment vertical="center" wrapText="1"/>
    </xf>
    <xf numFmtId="0" fontId="3" fillId="0" borderId="43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vertical="center" wrapText="1"/>
    </xf>
    <xf numFmtId="178" fontId="3" fillId="0" borderId="0" xfId="0" applyNumberFormat="1" applyFont="1" applyFill="1" applyBorder="1" applyAlignment="1">
      <alignment vertical="center" wrapText="1"/>
    </xf>
    <xf numFmtId="180" fontId="4" fillId="0" borderId="3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3" xfId="0" applyNumberFormat="1" applyFont="1" applyBorder="1" applyAlignment="1">
      <alignment horizontal="right" vertical="center" wrapText="1"/>
    </xf>
    <xf numFmtId="179" fontId="3" fillId="0" borderId="34" xfId="0" applyNumberFormat="1" applyFont="1" applyBorder="1" applyAlignment="1">
      <alignment vertical="center" wrapText="1"/>
    </xf>
    <xf numFmtId="0" fontId="3" fillId="0" borderId="34" xfId="0" applyNumberFormat="1" applyFont="1" applyBorder="1" applyAlignment="1">
      <alignment horizontal="right" vertical="center" wrapText="1"/>
    </xf>
    <xf numFmtId="180" fontId="3" fillId="0" borderId="35" xfId="0" applyNumberFormat="1" applyFont="1" applyBorder="1" applyAlignment="1">
      <alignment vertical="center" wrapText="1"/>
    </xf>
    <xf numFmtId="0" fontId="3" fillId="0" borderId="33" xfId="0" applyNumberFormat="1" applyFont="1" applyBorder="1" applyAlignment="1">
      <alignment horizontal="left" vertical="center" shrinkToFit="1"/>
    </xf>
    <xf numFmtId="179" fontId="3" fillId="0" borderId="34" xfId="0" applyNumberFormat="1" applyFont="1" applyBorder="1" applyAlignment="1">
      <alignment horizontal="left" vertical="center" shrinkToFit="1"/>
    </xf>
    <xf numFmtId="0" fontId="3" fillId="0" borderId="15" xfId="0" applyNumberFormat="1" applyFont="1" applyFill="1" applyBorder="1" applyAlignment="1">
      <alignment horizontal="right" vertical="center" wrapText="1"/>
    </xf>
    <xf numFmtId="179" fontId="3" fillId="0" borderId="0" xfId="0" applyNumberFormat="1" applyFont="1" applyFill="1" applyBorder="1" applyAlignment="1">
      <alignment vertical="center" wrapText="1"/>
    </xf>
    <xf numFmtId="180" fontId="3" fillId="0" borderId="16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180" fontId="3" fillId="0" borderId="16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right"/>
    </xf>
    <xf numFmtId="179" fontId="3" fillId="0" borderId="0" xfId="0" applyNumberFormat="1" applyFont="1" applyFill="1" applyBorder="1" applyAlignment="1"/>
    <xf numFmtId="180" fontId="3" fillId="0" borderId="16" xfId="0" applyNumberFormat="1" applyFont="1" applyFill="1" applyBorder="1" applyAlignment="1"/>
    <xf numFmtId="0" fontId="3" fillId="0" borderId="16" xfId="0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39" xfId="0" applyNumberFormat="1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right"/>
    </xf>
    <xf numFmtId="179" fontId="3" fillId="0" borderId="39" xfId="0" applyNumberFormat="1" applyFont="1" applyFill="1" applyBorder="1" applyAlignment="1"/>
    <xf numFmtId="180" fontId="3" fillId="0" borderId="40" xfId="0" applyNumberFormat="1" applyFont="1" applyFill="1" applyBorder="1" applyAlignment="1"/>
    <xf numFmtId="0" fontId="3" fillId="0" borderId="38" xfId="0" applyNumberFormat="1" applyFont="1" applyFill="1" applyBorder="1" applyAlignment="1">
      <alignment horizontal="right" vertical="center" shrinkToFit="1"/>
    </xf>
    <xf numFmtId="181" fontId="3" fillId="0" borderId="39" xfId="0" applyNumberFormat="1" applyFont="1" applyFill="1" applyBorder="1" applyAlignment="1">
      <alignment vertical="center"/>
    </xf>
    <xf numFmtId="182" fontId="3" fillId="0" borderId="4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177" fontId="3" fillId="0" borderId="10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shrinkToFit="1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181" fontId="3" fillId="0" borderId="25" xfId="0" applyNumberFormat="1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right" vertical="center" wrapText="1"/>
    </xf>
    <xf numFmtId="177" fontId="3" fillId="0" borderId="20" xfId="0" applyNumberFormat="1" applyFont="1" applyFill="1" applyBorder="1" applyAlignment="1">
      <alignment vertical="center" wrapText="1"/>
    </xf>
    <xf numFmtId="178" fontId="3" fillId="0" borderId="20" xfId="0" applyNumberFormat="1" applyFont="1" applyFill="1" applyBorder="1" applyAlignment="1">
      <alignment vertical="center" wrapText="1"/>
    </xf>
    <xf numFmtId="0" fontId="3" fillId="0" borderId="19" xfId="0" applyNumberFormat="1" applyFont="1" applyBorder="1" applyAlignment="1">
      <alignment horizontal="right" vertical="center" wrapText="1"/>
    </xf>
    <xf numFmtId="179" fontId="3" fillId="0" borderId="20" xfId="0" applyNumberFormat="1" applyFont="1" applyBorder="1" applyAlignment="1">
      <alignment vertical="center" wrapText="1"/>
    </xf>
    <xf numFmtId="180" fontId="3" fillId="0" borderId="21" xfId="0" applyNumberFormat="1" applyFont="1" applyBorder="1" applyAlignment="1">
      <alignment vertical="center" wrapText="1"/>
    </xf>
    <xf numFmtId="181" fontId="3" fillId="0" borderId="20" xfId="0" applyNumberFormat="1" applyFont="1" applyBorder="1" applyAlignment="1">
      <alignment vertical="center" wrapText="1"/>
    </xf>
    <xf numFmtId="182" fontId="3" fillId="0" borderId="21" xfId="0" applyNumberFormat="1" applyFont="1" applyBorder="1" applyAlignment="1">
      <alignment vertical="center" wrapText="1"/>
    </xf>
    <xf numFmtId="0" fontId="3" fillId="0" borderId="43" xfId="0" applyNumberFormat="1" applyFont="1" applyBorder="1" applyAlignment="1">
      <alignment horizontal="right" vertical="center"/>
    </xf>
    <xf numFmtId="179" fontId="3" fillId="0" borderId="44" xfId="0" applyNumberFormat="1" applyFont="1" applyBorder="1" applyAlignment="1">
      <alignment vertical="center"/>
    </xf>
    <xf numFmtId="0" fontId="3" fillId="0" borderId="44" xfId="0" applyNumberFormat="1" applyFont="1" applyBorder="1" applyAlignment="1">
      <alignment horizontal="right" vertical="center"/>
    </xf>
    <xf numFmtId="180" fontId="3" fillId="0" borderId="47" xfId="0" applyNumberFormat="1" applyFont="1" applyBorder="1" applyAlignment="1">
      <alignment vertical="center"/>
    </xf>
    <xf numFmtId="0" fontId="3" fillId="0" borderId="43" xfId="0" applyNumberFormat="1" applyFont="1" applyBorder="1" applyAlignment="1">
      <alignment horizontal="right" vertical="center" shrinkToFit="1"/>
    </xf>
    <xf numFmtId="181" fontId="3" fillId="0" borderId="44" xfId="0" applyNumberFormat="1" applyFont="1" applyBorder="1" applyAlignment="1">
      <alignment vertical="center"/>
    </xf>
    <xf numFmtId="182" fontId="3" fillId="0" borderId="47" xfId="0" applyNumberFormat="1" applyFont="1" applyBorder="1" applyAlignment="1">
      <alignment vertical="center"/>
    </xf>
    <xf numFmtId="0" fontId="3" fillId="0" borderId="33" xfId="0" applyNumberFormat="1" applyFont="1" applyFill="1" applyBorder="1" applyAlignment="1">
      <alignment horizontal="right" vertical="center" wrapText="1"/>
    </xf>
    <xf numFmtId="177" fontId="3" fillId="0" borderId="34" xfId="0" applyNumberFormat="1" applyFont="1" applyFill="1" applyBorder="1" applyAlignment="1">
      <alignment vertical="center" wrapText="1"/>
    </xf>
    <xf numFmtId="0" fontId="3" fillId="0" borderId="34" xfId="0" applyNumberFormat="1" applyFont="1" applyFill="1" applyBorder="1" applyAlignment="1">
      <alignment horizontal="right" vertical="center" wrapText="1"/>
    </xf>
    <xf numFmtId="178" fontId="3" fillId="0" borderId="35" xfId="0" applyNumberFormat="1" applyFont="1" applyFill="1" applyBorder="1" applyAlignment="1">
      <alignment vertical="center" wrapText="1"/>
    </xf>
    <xf numFmtId="179" fontId="3" fillId="0" borderId="34" xfId="0" applyNumberFormat="1" applyFont="1" applyFill="1" applyBorder="1" applyAlignment="1">
      <alignment vertical="center"/>
    </xf>
    <xf numFmtId="185" fontId="3" fillId="0" borderId="35" xfId="0" applyNumberFormat="1" applyFont="1" applyFill="1" applyBorder="1" applyAlignment="1">
      <alignment vertical="center" wrapText="1"/>
    </xf>
    <xf numFmtId="0" fontId="3" fillId="0" borderId="33" xfId="0" applyNumberFormat="1" applyFont="1" applyFill="1" applyBorder="1" applyAlignment="1">
      <alignment horizontal="right" vertical="center" shrinkToFit="1"/>
    </xf>
    <xf numFmtId="181" fontId="3" fillId="0" borderId="34" xfId="0" applyNumberFormat="1" applyFont="1" applyFill="1" applyBorder="1" applyAlignment="1">
      <alignment vertical="center"/>
    </xf>
    <xf numFmtId="0" fontId="3" fillId="0" borderId="34" xfId="0" applyNumberFormat="1" applyFont="1" applyBorder="1" applyAlignment="1">
      <alignment horizontal="right" vertical="center"/>
    </xf>
    <xf numFmtId="182" fontId="3" fillId="0" borderId="35" xfId="0" applyNumberFormat="1" applyFont="1" applyBorder="1" applyAlignment="1">
      <alignment vertical="center"/>
    </xf>
    <xf numFmtId="0" fontId="3" fillId="0" borderId="33" xfId="0" applyFont="1" applyFill="1" applyBorder="1" applyAlignment="1">
      <alignment horizontal="left" vertical="center" shrinkToFit="1"/>
    </xf>
    <xf numFmtId="180" fontId="4" fillId="0" borderId="48" xfId="0" applyNumberFormat="1" applyFont="1" applyBorder="1" applyAlignment="1">
      <alignment vertical="center"/>
    </xf>
    <xf numFmtId="178" fontId="3" fillId="0" borderId="16" xfId="0" applyNumberFormat="1" applyFont="1" applyFill="1" applyBorder="1" applyAlignment="1">
      <alignment vertical="center" wrapText="1"/>
    </xf>
    <xf numFmtId="185" fontId="3" fillId="0" borderId="16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 shrinkToFit="1"/>
    </xf>
    <xf numFmtId="178" fontId="3" fillId="0" borderId="40" xfId="0" applyNumberFormat="1" applyFont="1" applyFill="1" applyBorder="1" applyAlignment="1">
      <alignment vertical="center"/>
    </xf>
    <xf numFmtId="0" fontId="3" fillId="0" borderId="38" xfId="0" applyNumberFormat="1" applyFont="1" applyFill="1" applyBorder="1" applyAlignment="1">
      <alignment horizontal="right" vertical="center" wrapText="1"/>
    </xf>
    <xf numFmtId="179" fontId="3" fillId="0" borderId="39" xfId="0" applyNumberFormat="1" applyFont="1" applyFill="1" applyBorder="1" applyAlignment="1">
      <alignment vertical="center" wrapText="1"/>
    </xf>
    <xf numFmtId="0" fontId="3" fillId="0" borderId="39" xfId="0" applyNumberFormat="1" applyFont="1" applyFill="1" applyBorder="1" applyAlignment="1">
      <alignment horizontal="right" vertical="center" wrapText="1"/>
    </xf>
    <xf numFmtId="185" fontId="3" fillId="0" borderId="40" xfId="0" applyNumberFormat="1" applyFont="1" applyFill="1" applyBorder="1" applyAlignment="1">
      <alignment vertical="center" wrapText="1"/>
    </xf>
    <xf numFmtId="0" fontId="3" fillId="0" borderId="38" xfId="0" applyFont="1" applyFill="1" applyBorder="1" applyAlignment="1">
      <alignment horizontal="left" vertical="center" shrinkToFit="1"/>
    </xf>
    <xf numFmtId="0" fontId="3" fillId="0" borderId="36" xfId="0" applyFont="1" applyBorder="1" applyAlignment="1">
      <alignment vertical="center" textRotation="255"/>
    </xf>
    <xf numFmtId="0" fontId="3" fillId="0" borderId="37" xfId="0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37" xfId="0" applyFont="1" applyFill="1" applyBorder="1" applyAlignment="1">
      <alignment horizontal="center" vertical="center"/>
    </xf>
    <xf numFmtId="186" fontId="4" fillId="0" borderId="0" xfId="0" applyNumberFormat="1" applyFont="1" applyAlignment="1">
      <alignment horizontal="left"/>
    </xf>
    <xf numFmtId="0" fontId="4" fillId="0" borderId="0" xfId="0" applyNumberFormat="1" applyFont="1" applyFill="1" applyAlignment="1">
      <alignment horizontal="center"/>
    </xf>
    <xf numFmtId="186" fontId="4" fillId="0" borderId="0" xfId="0" applyNumberFormat="1" applyFont="1" applyFill="1" applyAlignment="1"/>
    <xf numFmtId="176" fontId="4" fillId="0" borderId="0" xfId="0" applyNumberFormat="1" applyFont="1" applyFill="1" applyAlignment="1"/>
    <xf numFmtId="176" fontId="4" fillId="0" borderId="0" xfId="0" applyNumberFormat="1" applyFont="1" applyAlignment="1"/>
    <xf numFmtId="0" fontId="4" fillId="0" borderId="0" xfId="0" applyNumberFormat="1" applyFont="1" applyAlignment="1">
      <alignment horizontal="center" shrinkToFit="1"/>
    </xf>
    <xf numFmtId="187" fontId="4" fillId="0" borderId="0" xfId="0" applyNumberFormat="1" applyFont="1" applyAlignment="1"/>
    <xf numFmtId="186" fontId="3" fillId="0" borderId="0" xfId="0" applyNumberFormat="1" applyFont="1" applyAlignment="1">
      <alignment horizont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3&#12288;&#24540;&#24613;&#32102;&#27700;&#36039;&#26448;&#12398;&#25972;&#20633;&#29366;&#2784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 (印刷用)"/>
      <sheetName val="入力方法→"/>
      <sheetName val="北上川流域広域水道圏"/>
      <sheetName val="沿岸広域水道圏"/>
      <sheetName val="県北広域水道圏 "/>
    </sheetNames>
    <sheetDataSet>
      <sheetData sheetId="0"/>
      <sheetData sheetId="1" refreshError="1"/>
      <sheetData sheetId="2">
        <row r="3">
          <cell r="H3">
            <v>4</v>
          </cell>
        </row>
      </sheetData>
      <sheetData sheetId="3">
        <row r="3">
          <cell r="H3">
            <v>3</v>
          </cell>
        </row>
      </sheetData>
      <sheetData sheetId="4">
        <row r="3">
          <cell r="H3">
            <v>2</v>
          </cell>
        </row>
        <row r="8"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tabSelected="1" view="pageBreakPreview" topLeftCell="A77" zoomScaleNormal="100" zoomScaleSheetLayoutView="100" workbookViewId="0">
      <selection activeCell="Z75" sqref="Z75"/>
    </sheetView>
  </sheetViews>
  <sheetFormatPr defaultRowHeight="13.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1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5.125" style="19" customWidth="1"/>
    <col min="21" max="21" width="2.625" style="16" customWidth="1"/>
    <col min="22" max="23" width="9.125" style="17" bestFit="1" customWidth="1"/>
    <col min="24" max="16384" width="9" style="17"/>
  </cols>
  <sheetData>
    <row r="1" spans="1:21" ht="24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1" ht="14.25" thickBot="1"/>
    <row r="3" spans="1:21" ht="30" customHeight="1" thickBot="1">
      <c r="A3" s="31"/>
      <c r="B3" s="32" t="s">
        <v>1</v>
      </c>
      <c r="C3" s="341" t="s">
        <v>2</v>
      </c>
      <c r="D3" s="342"/>
      <c r="E3" s="342"/>
      <c r="F3" s="343"/>
      <c r="G3" s="344" t="s">
        <v>3</v>
      </c>
      <c r="H3" s="345"/>
      <c r="I3" s="345"/>
      <c r="J3" s="346"/>
      <c r="K3" s="341" t="s">
        <v>4</v>
      </c>
      <c r="L3" s="342"/>
      <c r="M3" s="342"/>
      <c r="N3" s="343"/>
      <c r="O3" s="347" t="s">
        <v>5</v>
      </c>
      <c r="P3" s="347"/>
      <c r="Q3" s="347"/>
      <c r="R3" s="347"/>
      <c r="S3" s="347" t="s">
        <v>6</v>
      </c>
      <c r="T3" s="347"/>
      <c r="U3" s="348"/>
    </row>
    <row r="4" spans="1:21" ht="18" customHeight="1">
      <c r="A4" s="328" t="s">
        <v>7</v>
      </c>
      <c r="B4" s="338" t="s">
        <v>8</v>
      </c>
      <c r="C4" s="33">
        <v>4</v>
      </c>
      <c r="D4" s="34" t="s">
        <v>63</v>
      </c>
      <c r="E4" s="35">
        <v>1</v>
      </c>
      <c r="F4" s="36" t="s">
        <v>64</v>
      </c>
      <c r="G4" s="37">
        <v>1</v>
      </c>
      <c r="H4" s="38" t="s">
        <v>63</v>
      </c>
      <c r="I4" s="37">
        <v>18</v>
      </c>
      <c r="J4" s="39" t="s">
        <v>65</v>
      </c>
      <c r="K4" s="40">
        <v>20</v>
      </c>
      <c r="L4" s="41" t="s">
        <v>66</v>
      </c>
      <c r="M4" s="35">
        <v>340</v>
      </c>
      <c r="N4" s="42" t="s">
        <v>67</v>
      </c>
      <c r="O4" s="43">
        <v>2</v>
      </c>
      <c r="P4" s="44" t="s">
        <v>68</v>
      </c>
      <c r="Q4" s="35">
        <v>1</v>
      </c>
      <c r="R4" s="45" t="s">
        <v>64</v>
      </c>
      <c r="S4" s="46" t="s">
        <v>9</v>
      </c>
      <c r="T4" s="35">
        <v>1750</v>
      </c>
      <c r="U4" s="47" t="s">
        <v>69</v>
      </c>
    </row>
    <row r="5" spans="1:21" ht="18" customHeight="1">
      <c r="A5" s="329"/>
      <c r="B5" s="326"/>
      <c r="C5" s="48">
        <v>3</v>
      </c>
      <c r="D5" s="49" t="s">
        <v>63</v>
      </c>
      <c r="E5" s="50">
        <v>1</v>
      </c>
      <c r="F5" s="51" t="s">
        <v>64</v>
      </c>
      <c r="G5" s="52"/>
      <c r="H5" s="53" t="s">
        <v>70</v>
      </c>
      <c r="I5" s="52"/>
      <c r="J5" s="54" t="s">
        <v>70</v>
      </c>
      <c r="K5" s="55">
        <v>10</v>
      </c>
      <c r="L5" s="56" t="s">
        <v>66</v>
      </c>
      <c r="M5" s="50">
        <v>349</v>
      </c>
      <c r="N5" s="57" t="s">
        <v>67</v>
      </c>
      <c r="O5" s="58"/>
      <c r="P5" s="59" t="s">
        <v>70</v>
      </c>
      <c r="Q5" s="60"/>
      <c r="R5" s="61" t="s">
        <v>70</v>
      </c>
      <c r="S5" s="62" t="s">
        <v>10</v>
      </c>
      <c r="T5" s="50">
        <v>3000</v>
      </c>
      <c r="U5" s="63" t="s">
        <v>69</v>
      </c>
    </row>
    <row r="6" spans="1:21" ht="18" customHeight="1">
      <c r="A6" s="329"/>
      <c r="B6" s="335"/>
      <c r="C6" s="64">
        <v>1.5</v>
      </c>
      <c r="D6" s="65" t="s">
        <v>63</v>
      </c>
      <c r="E6" s="66">
        <v>1</v>
      </c>
      <c r="F6" s="67" t="s">
        <v>64</v>
      </c>
      <c r="G6" s="68"/>
      <c r="H6" s="69" t="s">
        <v>70</v>
      </c>
      <c r="I6" s="68"/>
      <c r="J6" s="70" t="s">
        <v>70</v>
      </c>
      <c r="K6" s="71"/>
      <c r="L6" s="72" t="s">
        <v>70</v>
      </c>
      <c r="M6" s="73"/>
      <c r="N6" s="74" t="s">
        <v>70</v>
      </c>
      <c r="O6" s="75"/>
      <c r="P6" s="76" t="s">
        <v>70</v>
      </c>
      <c r="Q6" s="50"/>
      <c r="R6" s="77" t="s">
        <v>70</v>
      </c>
      <c r="S6" s="78" t="s">
        <v>11</v>
      </c>
      <c r="T6" s="66">
        <v>12</v>
      </c>
      <c r="U6" s="79" t="s">
        <v>65</v>
      </c>
    </row>
    <row r="7" spans="1:21" ht="18" customHeight="1">
      <c r="A7" s="329"/>
      <c r="B7" s="325" t="s">
        <v>12</v>
      </c>
      <c r="C7" s="80"/>
      <c r="D7" s="81" t="s">
        <v>70</v>
      </c>
      <c r="E7" s="82"/>
      <c r="F7" s="83" t="s">
        <v>70</v>
      </c>
      <c r="G7" s="84">
        <v>1.2</v>
      </c>
      <c r="H7" s="85" t="s">
        <v>63</v>
      </c>
      <c r="I7" s="84">
        <v>1</v>
      </c>
      <c r="J7" s="86" t="s">
        <v>65</v>
      </c>
      <c r="K7" s="87">
        <v>20</v>
      </c>
      <c r="L7" s="88" t="s">
        <v>66</v>
      </c>
      <c r="M7" s="82">
        <v>98</v>
      </c>
      <c r="N7" s="89" t="s">
        <v>67</v>
      </c>
      <c r="O7" s="90"/>
      <c r="P7" s="91" t="s">
        <v>70</v>
      </c>
      <c r="Q7" s="92"/>
      <c r="R7" s="93" t="s">
        <v>70</v>
      </c>
      <c r="S7" s="94"/>
      <c r="T7" s="95"/>
      <c r="U7" s="63" t="s">
        <v>70</v>
      </c>
    </row>
    <row r="8" spans="1:21" ht="18" customHeight="1">
      <c r="A8" s="329"/>
      <c r="B8" s="326"/>
      <c r="C8" s="64"/>
      <c r="D8" s="65" t="s">
        <v>70</v>
      </c>
      <c r="E8" s="66"/>
      <c r="F8" s="67" t="s">
        <v>70</v>
      </c>
      <c r="G8" s="52">
        <v>1</v>
      </c>
      <c r="H8" s="53" t="s">
        <v>63</v>
      </c>
      <c r="I8" s="52">
        <v>1</v>
      </c>
      <c r="J8" s="54" t="s">
        <v>65</v>
      </c>
      <c r="K8" s="55"/>
      <c r="L8" s="96" t="s">
        <v>70</v>
      </c>
      <c r="M8" s="50"/>
      <c r="N8" s="57" t="s">
        <v>70</v>
      </c>
      <c r="O8" s="97"/>
      <c r="P8" s="98" t="s">
        <v>70</v>
      </c>
      <c r="Q8" s="73"/>
      <c r="R8" s="99" t="s">
        <v>70</v>
      </c>
      <c r="S8" s="100"/>
      <c r="T8" s="73"/>
      <c r="U8" s="79" t="s">
        <v>70</v>
      </c>
    </row>
    <row r="9" spans="1:21" ht="18" customHeight="1">
      <c r="A9" s="329"/>
      <c r="B9" s="325" t="s">
        <v>13</v>
      </c>
      <c r="C9" s="48"/>
      <c r="D9" s="49" t="s">
        <v>70</v>
      </c>
      <c r="E9" s="50"/>
      <c r="F9" s="51" t="s">
        <v>70</v>
      </c>
      <c r="G9" s="84">
        <v>1</v>
      </c>
      <c r="H9" s="85" t="s">
        <v>63</v>
      </c>
      <c r="I9" s="84">
        <v>1</v>
      </c>
      <c r="J9" s="86" t="s">
        <v>65</v>
      </c>
      <c r="K9" s="87">
        <v>20</v>
      </c>
      <c r="L9" s="88" t="s">
        <v>66</v>
      </c>
      <c r="M9" s="82">
        <v>35</v>
      </c>
      <c r="N9" s="89" t="s">
        <v>67</v>
      </c>
      <c r="O9" s="101"/>
      <c r="P9" s="102" t="s">
        <v>70</v>
      </c>
      <c r="Q9" s="82"/>
      <c r="R9" s="103" t="s">
        <v>70</v>
      </c>
      <c r="S9" s="104" t="s">
        <v>9</v>
      </c>
      <c r="T9" s="82">
        <v>1000</v>
      </c>
      <c r="U9" s="63" t="s">
        <v>69</v>
      </c>
    </row>
    <row r="10" spans="1:21" ht="18" customHeight="1">
      <c r="A10" s="329"/>
      <c r="B10" s="335"/>
      <c r="C10" s="64"/>
      <c r="D10" s="65" t="s">
        <v>70</v>
      </c>
      <c r="E10" s="66"/>
      <c r="F10" s="67" t="s">
        <v>70</v>
      </c>
      <c r="G10" s="68">
        <v>0.5</v>
      </c>
      <c r="H10" s="69" t="s">
        <v>63</v>
      </c>
      <c r="I10" s="68">
        <v>2</v>
      </c>
      <c r="J10" s="70" t="s">
        <v>65</v>
      </c>
      <c r="K10" s="105"/>
      <c r="L10" s="106" t="s">
        <v>70</v>
      </c>
      <c r="M10" s="66"/>
      <c r="N10" s="107" t="s">
        <v>70</v>
      </c>
      <c r="O10" s="108"/>
      <c r="P10" s="109" t="s">
        <v>70</v>
      </c>
      <c r="Q10" s="66"/>
      <c r="R10" s="110" t="s">
        <v>70</v>
      </c>
      <c r="S10" s="78" t="s">
        <v>10</v>
      </c>
      <c r="T10" s="66">
        <v>1500</v>
      </c>
      <c r="U10" s="79" t="s">
        <v>69</v>
      </c>
    </row>
    <row r="11" spans="1:21" ht="18" customHeight="1">
      <c r="A11" s="329"/>
      <c r="B11" s="325" t="s">
        <v>14</v>
      </c>
      <c r="C11" s="48">
        <v>2</v>
      </c>
      <c r="D11" s="49" t="s">
        <v>63</v>
      </c>
      <c r="E11" s="50">
        <v>1</v>
      </c>
      <c r="F11" s="51" t="s">
        <v>64</v>
      </c>
      <c r="G11" s="84">
        <v>1</v>
      </c>
      <c r="H11" s="85" t="s">
        <v>63</v>
      </c>
      <c r="I11" s="84">
        <v>2</v>
      </c>
      <c r="J11" s="86" t="s">
        <v>65</v>
      </c>
      <c r="K11" s="87">
        <v>10</v>
      </c>
      <c r="L11" s="88" t="s">
        <v>66</v>
      </c>
      <c r="M11" s="82">
        <v>20</v>
      </c>
      <c r="N11" s="89" t="s">
        <v>67</v>
      </c>
      <c r="O11" s="101"/>
      <c r="P11" s="102" t="s">
        <v>70</v>
      </c>
      <c r="Q11" s="82"/>
      <c r="R11" s="103" t="s">
        <v>70</v>
      </c>
      <c r="S11" s="104" t="s">
        <v>9</v>
      </c>
      <c r="T11" s="82">
        <v>2500</v>
      </c>
      <c r="U11" s="63" t="s">
        <v>69</v>
      </c>
    </row>
    <row r="12" spans="1:21" ht="18" customHeight="1">
      <c r="A12" s="329"/>
      <c r="B12" s="335"/>
      <c r="C12" s="64"/>
      <c r="D12" s="65" t="s">
        <v>70</v>
      </c>
      <c r="E12" s="66"/>
      <c r="F12" s="67" t="s">
        <v>70</v>
      </c>
      <c r="G12" s="68">
        <v>0.5</v>
      </c>
      <c r="H12" s="69" t="s">
        <v>63</v>
      </c>
      <c r="I12" s="68">
        <v>1</v>
      </c>
      <c r="J12" s="70" t="s">
        <v>65</v>
      </c>
      <c r="K12" s="105">
        <v>20</v>
      </c>
      <c r="L12" s="106" t="s">
        <v>66</v>
      </c>
      <c r="M12" s="66">
        <v>20</v>
      </c>
      <c r="N12" s="107" t="s">
        <v>67</v>
      </c>
      <c r="O12" s="108"/>
      <c r="P12" s="109" t="s">
        <v>70</v>
      </c>
      <c r="Q12" s="66"/>
      <c r="R12" s="110" t="s">
        <v>70</v>
      </c>
      <c r="S12" s="78"/>
      <c r="T12" s="66"/>
      <c r="U12" s="79" t="s">
        <v>70</v>
      </c>
    </row>
    <row r="13" spans="1:21" ht="18" customHeight="1">
      <c r="A13" s="329"/>
      <c r="B13" s="111" t="s">
        <v>15</v>
      </c>
      <c r="C13" s="112"/>
      <c r="D13" s="113" t="s">
        <v>70</v>
      </c>
      <c r="E13" s="114"/>
      <c r="F13" s="115" t="s">
        <v>70</v>
      </c>
      <c r="G13" s="116">
        <v>1</v>
      </c>
      <c r="H13" s="117" t="s">
        <v>63</v>
      </c>
      <c r="I13" s="116">
        <v>2</v>
      </c>
      <c r="J13" s="86" t="s">
        <v>65</v>
      </c>
      <c r="K13" s="87">
        <v>20</v>
      </c>
      <c r="L13" s="88" t="s">
        <v>66</v>
      </c>
      <c r="M13" s="82">
        <v>120</v>
      </c>
      <c r="N13" s="89" t="s">
        <v>67</v>
      </c>
      <c r="O13" s="118"/>
      <c r="P13" s="119" t="s">
        <v>70</v>
      </c>
      <c r="Q13" s="120"/>
      <c r="R13" s="93" t="s">
        <v>70</v>
      </c>
      <c r="S13" s="104" t="s">
        <v>9</v>
      </c>
      <c r="T13" s="66">
        <v>300</v>
      </c>
      <c r="U13" s="79" t="s">
        <v>69</v>
      </c>
    </row>
    <row r="14" spans="1:21" ht="18" customHeight="1">
      <c r="A14" s="329"/>
      <c r="B14" s="325" t="s">
        <v>16</v>
      </c>
      <c r="C14" s="48">
        <v>3.75</v>
      </c>
      <c r="D14" s="49" t="s">
        <v>63</v>
      </c>
      <c r="E14" s="50">
        <v>1</v>
      </c>
      <c r="F14" s="51" t="s">
        <v>64</v>
      </c>
      <c r="G14" s="84">
        <v>2</v>
      </c>
      <c r="H14" s="85" t="s">
        <v>63</v>
      </c>
      <c r="I14" s="84">
        <v>1</v>
      </c>
      <c r="J14" s="86" t="s">
        <v>65</v>
      </c>
      <c r="K14" s="87">
        <v>20</v>
      </c>
      <c r="L14" s="88" t="s">
        <v>66</v>
      </c>
      <c r="M14" s="82">
        <v>30</v>
      </c>
      <c r="N14" s="89" t="s">
        <v>67</v>
      </c>
      <c r="O14" s="101">
        <v>0.5</v>
      </c>
      <c r="P14" s="102" t="s">
        <v>68</v>
      </c>
      <c r="Q14" s="82">
        <v>1</v>
      </c>
      <c r="R14" s="103" t="s">
        <v>64</v>
      </c>
      <c r="S14" s="104" t="s">
        <v>17</v>
      </c>
      <c r="T14" s="50">
        <v>500</v>
      </c>
      <c r="U14" s="63" t="s">
        <v>69</v>
      </c>
    </row>
    <row r="15" spans="1:21" ht="18" customHeight="1">
      <c r="A15" s="329"/>
      <c r="B15" s="326"/>
      <c r="C15" s="48"/>
      <c r="D15" s="49" t="s">
        <v>70</v>
      </c>
      <c r="E15" s="50"/>
      <c r="F15" s="51" t="s">
        <v>70</v>
      </c>
      <c r="G15" s="52">
        <v>1</v>
      </c>
      <c r="H15" s="53" t="s">
        <v>63</v>
      </c>
      <c r="I15" s="52">
        <v>1</v>
      </c>
      <c r="J15" s="54" t="s">
        <v>65</v>
      </c>
      <c r="K15" s="55">
        <v>10</v>
      </c>
      <c r="L15" s="96" t="s">
        <v>66</v>
      </c>
      <c r="M15" s="50">
        <v>10</v>
      </c>
      <c r="N15" s="57" t="s">
        <v>67</v>
      </c>
      <c r="O15" s="75">
        <v>0.3</v>
      </c>
      <c r="P15" s="76" t="s">
        <v>68</v>
      </c>
      <c r="Q15" s="50">
        <v>1</v>
      </c>
      <c r="R15" s="77" t="s">
        <v>64</v>
      </c>
      <c r="S15" s="62"/>
      <c r="T15" s="50"/>
      <c r="U15" s="63" t="s">
        <v>70</v>
      </c>
    </row>
    <row r="16" spans="1:21" ht="18" customHeight="1">
      <c r="A16" s="329"/>
      <c r="B16" s="335"/>
      <c r="C16" s="64"/>
      <c r="D16" s="65" t="s">
        <v>70</v>
      </c>
      <c r="E16" s="66"/>
      <c r="F16" s="67" t="s">
        <v>70</v>
      </c>
      <c r="G16" s="68">
        <v>0.5</v>
      </c>
      <c r="H16" s="69" t="s">
        <v>63</v>
      </c>
      <c r="I16" s="68">
        <v>1</v>
      </c>
      <c r="J16" s="70" t="s">
        <v>65</v>
      </c>
      <c r="K16" s="105"/>
      <c r="L16" s="106" t="s">
        <v>70</v>
      </c>
      <c r="M16" s="66"/>
      <c r="N16" s="107" t="s">
        <v>70</v>
      </c>
      <c r="O16" s="108"/>
      <c r="P16" s="109" t="s">
        <v>70</v>
      </c>
      <c r="Q16" s="66"/>
      <c r="R16" s="110" t="s">
        <v>70</v>
      </c>
      <c r="S16" s="78"/>
      <c r="T16" s="66"/>
      <c r="U16" s="79" t="s">
        <v>70</v>
      </c>
    </row>
    <row r="17" spans="1:25" ht="18" customHeight="1">
      <c r="A17" s="329"/>
      <c r="B17" s="121" t="s">
        <v>18</v>
      </c>
      <c r="C17" s="48">
        <v>2</v>
      </c>
      <c r="D17" s="49" t="s">
        <v>63</v>
      </c>
      <c r="E17" s="50">
        <v>1</v>
      </c>
      <c r="F17" s="51" t="s">
        <v>64</v>
      </c>
      <c r="G17" s="84">
        <v>1</v>
      </c>
      <c r="H17" s="85" t="s">
        <v>63</v>
      </c>
      <c r="I17" s="84">
        <v>4</v>
      </c>
      <c r="J17" s="54" t="s">
        <v>65</v>
      </c>
      <c r="K17" s="55">
        <v>20</v>
      </c>
      <c r="L17" s="96" t="s">
        <v>66</v>
      </c>
      <c r="M17" s="50">
        <v>22</v>
      </c>
      <c r="N17" s="57" t="s">
        <v>67</v>
      </c>
      <c r="O17" s="90"/>
      <c r="P17" s="91" t="s">
        <v>70</v>
      </c>
      <c r="Q17" s="92"/>
      <c r="R17" s="99" t="s">
        <v>70</v>
      </c>
      <c r="S17" s="62" t="s">
        <v>9</v>
      </c>
      <c r="T17" s="50">
        <v>2650</v>
      </c>
      <c r="U17" s="122" t="s">
        <v>69</v>
      </c>
      <c r="V17" s="18"/>
      <c r="W17" s="18"/>
      <c r="X17" s="18"/>
      <c r="Y17" s="18"/>
    </row>
    <row r="18" spans="1:25" ht="18" customHeight="1">
      <c r="A18" s="329"/>
      <c r="B18" s="325" t="s">
        <v>19</v>
      </c>
      <c r="C18" s="80">
        <v>3.8</v>
      </c>
      <c r="D18" s="81" t="s">
        <v>63</v>
      </c>
      <c r="E18" s="82">
        <v>1</v>
      </c>
      <c r="F18" s="83" t="s">
        <v>64</v>
      </c>
      <c r="G18" s="84">
        <v>1</v>
      </c>
      <c r="H18" s="85" t="s">
        <v>63</v>
      </c>
      <c r="I18" s="84">
        <v>7</v>
      </c>
      <c r="J18" s="86" t="s">
        <v>65</v>
      </c>
      <c r="K18" s="87">
        <v>20</v>
      </c>
      <c r="L18" s="88" t="s">
        <v>66</v>
      </c>
      <c r="M18" s="82">
        <v>62</v>
      </c>
      <c r="N18" s="89" t="s">
        <v>67</v>
      </c>
      <c r="O18" s="101">
        <v>1</v>
      </c>
      <c r="P18" s="102" t="s">
        <v>68</v>
      </c>
      <c r="Q18" s="82">
        <v>1</v>
      </c>
      <c r="R18" s="103" t="s">
        <v>64</v>
      </c>
      <c r="S18" s="104" t="s">
        <v>9</v>
      </c>
      <c r="T18" s="82">
        <v>1500</v>
      </c>
      <c r="U18" s="123" t="s">
        <v>69</v>
      </c>
    </row>
    <row r="19" spans="1:25" ht="18" customHeight="1">
      <c r="A19" s="329"/>
      <c r="B19" s="326"/>
      <c r="C19" s="48"/>
      <c r="D19" s="49" t="s">
        <v>70</v>
      </c>
      <c r="E19" s="50"/>
      <c r="F19" s="51" t="s">
        <v>70</v>
      </c>
      <c r="G19" s="52">
        <v>0.5</v>
      </c>
      <c r="H19" s="53" t="s">
        <v>63</v>
      </c>
      <c r="I19" s="52">
        <v>2</v>
      </c>
      <c r="J19" s="54" t="s">
        <v>65</v>
      </c>
      <c r="K19" s="55">
        <v>10</v>
      </c>
      <c r="L19" s="96" t="s">
        <v>66</v>
      </c>
      <c r="M19" s="50">
        <v>110</v>
      </c>
      <c r="N19" s="57" t="s">
        <v>67</v>
      </c>
      <c r="O19" s="124"/>
      <c r="P19" s="29" t="s">
        <v>70</v>
      </c>
      <c r="Q19" s="125"/>
      <c r="R19" s="126" t="s">
        <v>70</v>
      </c>
      <c r="S19" s="62"/>
      <c r="T19" s="50"/>
      <c r="U19" s="63" t="s">
        <v>70</v>
      </c>
    </row>
    <row r="20" spans="1:25" ht="18" customHeight="1">
      <c r="A20" s="329"/>
      <c r="B20" s="127"/>
      <c r="C20" s="64"/>
      <c r="D20" s="65"/>
      <c r="E20" s="66"/>
      <c r="F20" s="67"/>
      <c r="G20" s="68">
        <v>0.3</v>
      </c>
      <c r="H20" s="69" t="s">
        <v>63</v>
      </c>
      <c r="I20" s="68">
        <v>2</v>
      </c>
      <c r="J20" s="70" t="s">
        <v>65</v>
      </c>
      <c r="K20" s="105"/>
      <c r="L20" s="106"/>
      <c r="M20" s="66"/>
      <c r="N20" s="107"/>
      <c r="O20" s="128"/>
      <c r="P20" s="129"/>
      <c r="Q20" s="130"/>
      <c r="R20" s="131"/>
      <c r="S20" s="78"/>
      <c r="T20" s="66"/>
      <c r="U20" s="79" t="s">
        <v>70</v>
      </c>
    </row>
    <row r="21" spans="1:25" ht="18" customHeight="1">
      <c r="A21" s="329"/>
      <c r="B21" s="339" t="s">
        <v>20</v>
      </c>
      <c r="C21" s="48">
        <v>2</v>
      </c>
      <c r="D21" s="49" t="s">
        <v>63</v>
      </c>
      <c r="E21" s="50">
        <v>1</v>
      </c>
      <c r="F21" s="51" t="s">
        <v>64</v>
      </c>
      <c r="G21" s="52">
        <v>2</v>
      </c>
      <c r="H21" s="53" t="s">
        <v>63</v>
      </c>
      <c r="I21" s="52">
        <v>4</v>
      </c>
      <c r="J21" s="54" t="s">
        <v>65</v>
      </c>
      <c r="K21" s="55">
        <v>20</v>
      </c>
      <c r="L21" s="96" t="s">
        <v>66</v>
      </c>
      <c r="M21" s="50">
        <v>18</v>
      </c>
      <c r="N21" s="57" t="s">
        <v>67</v>
      </c>
      <c r="O21" s="97"/>
      <c r="P21" s="98" t="s">
        <v>70</v>
      </c>
      <c r="Q21" s="73"/>
      <c r="R21" s="99" t="s">
        <v>70</v>
      </c>
      <c r="S21" s="62" t="s">
        <v>9</v>
      </c>
      <c r="T21" s="50">
        <v>1900</v>
      </c>
      <c r="U21" s="63" t="s">
        <v>69</v>
      </c>
    </row>
    <row r="22" spans="1:25" ht="18" customHeight="1">
      <c r="A22" s="329"/>
      <c r="B22" s="340"/>
      <c r="C22" s="64"/>
      <c r="D22" s="65" t="s">
        <v>70</v>
      </c>
      <c r="E22" s="66"/>
      <c r="F22" s="67" t="s">
        <v>70</v>
      </c>
      <c r="G22" s="68">
        <v>1</v>
      </c>
      <c r="H22" s="69" t="s">
        <v>63</v>
      </c>
      <c r="I22" s="68">
        <v>3</v>
      </c>
      <c r="J22" s="54" t="s">
        <v>65</v>
      </c>
      <c r="K22" s="55">
        <v>10</v>
      </c>
      <c r="L22" s="96" t="s">
        <v>66</v>
      </c>
      <c r="M22" s="50">
        <v>10</v>
      </c>
      <c r="N22" s="57" t="s">
        <v>67</v>
      </c>
      <c r="O22" s="132"/>
      <c r="P22" s="133" t="s">
        <v>70</v>
      </c>
      <c r="Q22" s="134"/>
      <c r="R22" s="135" t="s">
        <v>70</v>
      </c>
      <c r="S22" s="136"/>
      <c r="T22" s="134"/>
      <c r="U22" s="79" t="s">
        <v>70</v>
      </c>
    </row>
    <row r="23" spans="1:25" ht="18" customHeight="1">
      <c r="A23" s="329"/>
      <c r="B23" s="325" t="s">
        <v>21</v>
      </c>
      <c r="C23" s="48"/>
      <c r="D23" s="49" t="s">
        <v>70</v>
      </c>
      <c r="E23" s="50"/>
      <c r="F23" s="51" t="s">
        <v>70</v>
      </c>
      <c r="G23" s="84">
        <v>2</v>
      </c>
      <c r="H23" s="85" t="s">
        <v>63</v>
      </c>
      <c r="I23" s="84">
        <v>1</v>
      </c>
      <c r="J23" s="86" t="s">
        <v>65</v>
      </c>
      <c r="K23" s="87">
        <v>20</v>
      </c>
      <c r="L23" s="88" t="s">
        <v>66</v>
      </c>
      <c r="M23" s="82">
        <v>30</v>
      </c>
      <c r="N23" s="89" t="s">
        <v>67</v>
      </c>
      <c r="O23" s="101" t="s">
        <v>22</v>
      </c>
      <c r="P23" s="137" t="s">
        <v>70</v>
      </c>
      <c r="Q23" s="138">
        <v>1</v>
      </c>
      <c r="R23" s="139" t="s">
        <v>64</v>
      </c>
      <c r="S23" s="104"/>
      <c r="T23" s="50"/>
      <c r="U23" s="63" t="s">
        <v>70</v>
      </c>
    </row>
    <row r="24" spans="1:25" ht="18" customHeight="1">
      <c r="A24" s="329"/>
      <c r="B24" s="326"/>
      <c r="C24" s="48"/>
      <c r="D24" s="49" t="s">
        <v>70</v>
      </c>
      <c r="E24" s="50"/>
      <c r="F24" s="51" t="s">
        <v>70</v>
      </c>
      <c r="G24" s="52">
        <v>0.5</v>
      </c>
      <c r="H24" s="53" t="s">
        <v>63</v>
      </c>
      <c r="I24" s="52">
        <v>1</v>
      </c>
      <c r="J24" s="54" t="s">
        <v>65</v>
      </c>
      <c r="K24" s="55">
        <v>18</v>
      </c>
      <c r="L24" s="96" t="s">
        <v>66</v>
      </c>
      <c r="M24" s="50">
        <v>95</v>
      </c>
      <c r="N24" s="57" t="s">
        <v>67</v>
      </c>
      <c r="O24" s="75"/>
      <c r="P24" s="76" t="s">
        <v>70</v>
      </c>
      <c r="Q24" s="50"/>
      <c r="R24" s="77" t="s">
        <v>70</v>
      </c>
      <c r="S24" s="62"/>
      <c r="T24" s="50"/>
      <c r="U24" s="63" t="s">
        <v>70</v>
      </c>
    </row>
    <row r="25" spans="1:25" ht="18" customHeight="1">
      <c r="A25" s="329"/>
      <c r="B25" s="326"/>
      <c r="C25" s="48"/>
      <c r="D25" s="49" t="s">
        <v>70</v>
      </c>
      <c r="E25" s="50"/>
      <c r="F25" s="51" t="s">
        <v>70</v>
      </c>
      <c r="G25" s="52">
        <v>0.3</v>
      </c>
      <c r="H25" s="53" t="s">
        <v>63</v>
      </c>
      <c r="I25" s="52">
        <v>1</v>
      </c>
      <c r="J25" s="54" t="s">
        <v>65</v>
      </c>
      <c r="K25" s="55"/>
      <c r="L25" s="96" t="s">
        <v>70</v>
      </c>
      <c r="M25" s="50"/>
      <c r="N25" s="57" t="s">
        <v>70</v>
      </c>
      <c r="O25" s="75"/>
      <c r="P25" s="76" t="s">
        <v>70</v>
      </c>
      <c r="Q25" s="50"/>
      <c r="R25" s="77" t="s">
        <v>70</v>
      </c>
      <c r="S25" s="62"/>
      <c r="T25" s="50"/>
      <c r="U25" s="63" t="s">
        <v>70</v>
      </c>
    </row>
    <row r="26" spans="1:25" ht="18" customHeight="1">
      <c r="A26" s="329"/>
      <c r="B26" s="326"/>
      <c r="C26" s="48"/>
      <c r="D26" s="49" t="s">
        <v>70</v>
      </c>
      <c r="E26" s="50"/>
      <c r="F26" s="51" t="s">
        <v>70</v>
      </c>
      <c r="G26" s="52">
        <v>0.2</v>
      </c>
      <c r="H26" s="53" t="s">
        <v>63</v>
      </c>
      <c r="I26" s="52">
        <v>3</v>
      </c>
      <c r="J26" s="54" t="s">
        <v>65</v>
      </c>
      <c r="K26" s="55"/>
      <c r="L26" s="96" t="s">
        <v>70</v>
      </c>
      <c r="M26" s="50"/>
      <c r="N26" s="57" t="s">
        <v>70</v>
      </c>
      <c r="O26" s="75"/>
      <c r="P26" s="76" t="s">
        <v>70</v>
      </c>
      <c r="Q26" s="50"/>
      <c r="R26" s="110" t="s">
        <v>70</v>
      </c>
      <c r="S26" s="78"/>
      <c r="T26" s="66"/>
      <c r="U26" s="79" t="s">
        <v>70</v>
      </c>
    </row>
    <row r="27" spans="1:25" ht="18" customHeight="1">
      <c r="A27" s="329"/>
      <c r="B27" s="325" t="s">
        <v>23</v>
      </c>
      <c r="C27" s="80">
        <v>3.8</v>
      </c>
      <c r="D27" s="81" t="s">
        <v>63</v>
      </c>
      <c r="E27" s="82">
        <v>2</v>
      </c>
      <c r="F27" s="83" t="s">
        <v>64</v>
      </c>
      <c r="G27" s="84">
        <v>1.5</v>
      </c>
      <c r="H27" s="85" t="s">
        <v>63</v>
      </c>
      <c r="I27" s="84">
        <v>2</v>
      </c>
      <c r="J27" s="86" t="s">
        <v>65</v>
      </c>
      <c r="K27" s="87">
        <v>1000</v>
      </c>
      <c r="L27" s="88" t="s">
        <v>66</v>
      </c>
      <c r="M27" s="82">
        <v>3</v>
      </c>
      <c r="N27" s="89" t="s">
        <v>67</v>
      </c>
      <c r="O27" s="90"/>
      <c r="P27" s="91" t="s">
        <v>70</v>
      </c>
      <c r="Q27" s="92"/>
      <c r="R27" s="99" t="s">
        <v>70</v>
      </c>
      <c r="S27" s="62" t="s">
        <v>9</v>
      </c>
      <c r="T27" s="50">
        <v>2000</v>
      </c>
      <c r="U27" s="63" t="s">
        <v>69</v>
      </c>
    </row>
    <row r="28" spans="1:25" ht="18" customHeight="1">
      <c r="A28" s="329"/>
      <c r="B28" s="326"/>
      <c r="C28" s="48"/>
      <c r="D28" s="49"/>
      <c r="E28" s="50"/>
      <c r="F28" s="51"/>
      <c r="G28" s="52"/>
      <c r="H28" s="53"/>
      <c r="I28" s="52"/>
      <c r="J28" s="54"/>
      <c r="K28" s="55">
        <v>500</v>
      </c>
      <c r="L28" s="96" t="s">
        <v>66</v>
      </c>
      <c r="M28" s="50">
        <v>3</v>
      </c>
      <c r="N28" s="57" t="s">
        <v>67</v>
      </c>
      <c r="O28" s="97"/>
      <c r="P28" s="98"/>
      <c r="Q28" s="73"/>
      <c r="R28" s="99"/>
      <c r="S28" s="62"/>
      <c r="T28" s="50"/>
      <c r="U28" s="63"/>
    </row>
    <row r="29" spans="1:25" ht="18" customHeight="1">
      <c r="A29" s="329"/>
      <c r="B29" s="326"/>
      <c r="C29" s="48"/>
      <c r="D29" s="49" t="s">
        <v>70</v>
      </c>
      <c r="E29" s="50"/>
      <c r="F29" s="51" t="s">
        <v>70</v>
      </c>
      <c r="G29" s="52"/>
      <c r="H29" s="53" t="s">
        <v>70</v>
      </c>
      <c r="I29" s="52"/>
      <c r="J29" s="54" t="s">
        <v>70</v>
      </c>
      <c r="K29" s="55">
        <v>20</v>
      </c>
      <c r="L29" s="96" t="s">
        <v>66</v>
      </c>
      <c r="M29" s="50">
        <v>70</v>
      </c>
      <c r="N29" s="57" t="s">
        <v>67</v>
      </c>
      <c r="O29" s="97"/>
      <c r="P29" s="98" t="s">
        <v>70</v>
      </c>
      <c r="Q29" s="73"/>
      <c r="R29" s="99" t="s">
        <v>70</v>
      </c>
      <c r="S29" s="100"/>
      <c r="T29" s="73"/>
      <c r="U29" s="63" t="s">
        <v>70</v>
      </c>
    </row>
    <row r="30" spans="1:25" ht="18" customHeight="1">
      <c r="A30" s="329"/>
      <c r="B30" s="326"/>
      <c r="C30" s="48"/>
      <c r="D30" s="49" t="s">
        <v>70</v>
      </c>
      <c r="E30" s="50"/>
      <c r="F30" s="51" t="s">
        <v>70</v>
      </c>
      <c r="G30" s="52"/>
      <c r="H30" s="53" t="s">
        <v>70</v>
      </c>
      <c r="I30" s="52"/>
      <c r="J30" s="54" t="s">
        <v>70</v>
      </c>
      <c r="K30" s="55">
        <v>18</v>
      </c>
      <c r="L30" s="96" t="s">
        <v>66</v>
      </c>
      <c r="M30" s="50">
        <v>240</v>
      </c>
      <c r="N30" s="57" t="s">
        <v>67</v>
      </c>
      <c r="O30" s="97"/>
      <c r="P30" s="98" t="s">
        <v>70</v>
      </c>
      <c r="Q30" s="73"/>
      <c r="R30" s="99" t="s">
        <v>70</v>
      </c>
      <c r="S30" s="62"/>
      <c r="T30" s="50"/>
      <c r="U30" s="63" t="s">
        <v>70</v>
      </c>
    </row>
    <row r="31" spans="1:25" ht="18" customHeight="1">
      <c r="A31" s="329"/>
      <c r="B31" s="335"/>
      <c r="C31" s="64"/>
      <c r="D31" s="65" t="s">
        <v>70</v>
      </c>
      <c r="E31" s="66"/>
      <c r="F31" s="67" t="s">
        <v>70</v>
      </c>
      <c r="G31" s="68"/>
      <c r="H31" s="69" t="s">
        <v>70</v>
      </c>
      <c r="I31" s="68"/>
      <c r="J31" s="70" t="s">
        <v>70</v>
      </c>
      <c r="K31" s="105">
        <v>17</v>
      </c>
      <c r="L31" s="106" t="s">
        <v>66</v>
      </c>
      <c r="M31" s="66">
        <v>30</v>
      </c>
      <c r="N31" s="107" t="s">
        <v>67</v>
      </c>
      <c r="O31" s="132"/>
      <c r="P31" s="133" t="s">
        <v>70</v>
      </c>
      <c r="Q31" s="134"/>
      <c r="R31" s="135" t="s">
        <v>70</v>
      </c>
      <c r="S31" s="136"/>
      <c r="T31" s="134"/>
      <c r="U31" s="79" t="s">
        <v>70</v>
      </c>
    </row>
    <row r="32" spans="1:25" ht="18" customHeight="1">
      <c r="A32" s="329"/>
      <c r="B32" s="325" t="s">
        <v>24</v>
      </c>
      <c r="C32" s="80"/>
      <c r="D32" s="81" t="s">
        <v>70</v>
      </c>
      <c r="E32" s="82"/>
      <c r="F32" s="83" t="s">
        <v>70</v>
      </c>
      <c r="G32" s="84">
        <v>1.5</v>
      </c>
      <c r="H32" s="85" t="s">
        <v>63</v>
      </c>
      <c r="I32" s="84">
        <v>1</v>
      </c>
      <c r="J32" s="86" t="s">
        <v>65</v>
      </c>
      <c r="K32" s="87">
        <v>20</v>
      </c>
      <c r="L32" s="88" t="s">
        <v>66</v>
      </c>
      <c r="M32" s="82">
        <v>9</v>
      </c>
      <c r="N32" s="89" t="s">
        <v>67</v>
      </c>
      <c r="O32" s="101"/>
      <c r="P32" s="102" t="s">
        <v>70</v>
      </c>
      <c r="Q32" s="82"/>
      <c r="R32" s="103" t="s">
        <v>70</v>
      </c>
      <c r="S32" s="104" t="s">
        <v>25</v>
      </c>
      <c r="T32" s="82">
        <v>2000</v>
      </c>
      <c r="U32" s="63" t="s">
        <v>71</v>
      </c>
    </row>
    <row r="33" spans="1:25" ht="18" customHeight="1">
      <c r="A33" s="329"/>
      <c r="B33" s="335"/>
      <c r="C33" s="64"/>
      <c r="D33" s="65" t="s">
        <v>70</v>
      </c>
      <c r="E33" s="66"/>
      <c r="F33" s="67" t="s">
        <v>70</v>
      </c>
      <c r="G33" s="68">
        <v>1</v>
      </c>
      <c r="H33" s="69" t="s">
        <v>63</v>
      </c>
      <c r="I33" s="68">
        <v>1</v>
      </c>
      <c r="J33" s="70" t="s">
        <v>65</v>
      </c>
      <c r="K33" s="105">
        <v>18</v>
      </c>
      <c r="L33" s="106" t="s">
        <v>66</v>
      </c>
      <c r="M33" s="66">
        <v>16</v>
      </c>
      <c r="N33" s="57" t="s">
        <v>67</v>
      </c>
      <c r="O33" s="75"/>
      <c r="P33" s="76" t="s">
        <v>70</v>
      </c>
      <c r="Q33" s="50"/>
      <c r="R33" s="77" t="s">
        <v>70</v>
      </c>
      <c r="S33" s="100"/>
      <c r="T33" s="134"/>
      <c r="U33" s="79" t="s">
        <v>70</v>
      </c>
    </row>
    <row r="34" spans="1:25" ht="18" customHeight="1">
      <c r="A34" s="329"/>
      <c r="B34" s="325" t="s">
        <v>26</v>
      </c>
      <c r="C34" s="80">
        <v>3.7</v>
      </c>
      <c r="D34" s="49" t="s">
        <v>63</v>
      </c>
      <c r="E34" s="50">
        <v>1</v>
      </c>
      <c r="F34" s="51" t="s">
        <v>64</v>
      </c>
      <c r="G34" s="84">
        <v>2</v>
      </c>
      <c r="H34" s="85" t="s">
        <v>63</v>
      </c>
      <c r="I34" s="84">
        <v>1</v>
      </c>
      <c r="J34" s="86" t="s">
        <v>65</v>
      </c>
      <c r="K34" s="140">
        <v>2000</v>
      </c>
      <c r="L34" s="141" t="s">
        <v>66</v>
      </c>
      <c r="M34" s="142">
        <v>2</v>
      </c>
      <c r="N34" s="143" t="s">
        <v>67</v>
      </c>
      <c r="O34" s="101">
        <v>2</v>
      </c>
      <c r="P34" s="102" t="s">
        <v>68</v>
      </c>
      <c r="Q34" s="82">
        <v>1</v>
      </c>
      <c r="R34" s="103" t="s">
        <v>64</v>
      </c>
      <c r="S34" s="104" t="s">
        <v>27</v>
      </c>
      <c r="T34" s="50">
        <v>710</v>
      </c>
      <c r="U34" s="63" t="s">
        <v>69</v>
      </c>
    </row>
    <row r="35" spans="1:25" ht="18" customHeight="1">
      <c r="A35" s="329"/>
      <c r="B35" s="326"/>
      <c r="C35" s="48"/>
      <c r="D35" s="49" t="s">
        <v>70</v>
      </c>
      <c r="E35" s="50"/>
      <c r="F35" s="51" t="s">
        <v>70</v>
      </c>
      <c r="G35" s="52">
        <v>1</v>
      </c>
      <c r="H35" s="53" t="s">
        <v>63</v>
      </c>
      <c r="I35" s="52">
        <v>1</v>
      </c>
      <c r="J35" s="54" t="s">
        <v>65</v>
      </c>
      <c r="K35" s="144">
        <v>1000</v>
      </c>
      <c r="L35" s="145" t="s">
        <v>66</v>
      </c>
      <c r="M35" s="146">
        <v>1</v>
      </c>
      <c r="N35" s="147" t="s">
        <v>67</v>
      </c>
      <c r="O35" s="97"/>
      <c r="P35" s="98" t="s">
        <v>70</v>
      </c>
      <c r="Q35" s="73"/>
      <c r="R35" s="99" t="s">
        <v>70</v>
      </c>
      <c r="S35" s="62" t="s">
        <v>9</v>
      </c>
      <c r="T35" s="50">
        <v>45</v>
      </c>
      <c r="U35" s="63" t="s">
        <v>69</v>
      </c>
    </row>
    <row r="36" spans="1:25" ht="18" customHeight="1">
      <c r="A36" s="329"/>
      <c r="B36" s="326"/>
      <c r="C36" s="48"/>
      <c r="D36" s="49" t="s">
        <v>70</v>
      </c>
      <c r="E36" s="50"/>
      <c r="F36" s="51" t="s">
        <v>70</v>
      </c>
      <c r="G36" s="52">
        <v>1.5</v>
      </c>
      <c r="H36" s="53" t="s">
        <v>63</v>
      </c>
      <c r="I36" s="52">
        <v>1</v>
      </c>
      <c r="J36" s="54" t="s">
        <v>65</v>
      </c>
      <c r="K36" s="144">
        <v>500</v>
      </c>
      <c r="L36" s="145" t="s">
        <v>66</v>
      </c>
      <c r="M36" s="146">
        <v>10</v>
      </c>
      <c r="N36" s="147" t="s">
        <v>67</v>
      </c>
      <c r="O36" s="97"/>
      <c r="P36" s="98" t="s">
        <v>70</v>
      </c>
      <c r="Q36" s="73"/>
      <c r="R36" s="99" t="s">
        <v>70</v>
      </c>
      <c r="S36" s="100"/>
      <c r="T36" s="73"/>
      <c r="U36" s="63" t="s">
        <v>70</v>
      </c>
    </row>
    <row r="37" spans="1:25" ht="18" customHeight="1">
      <c r="A37" s="329"/>
      <c r="B37" s="326"/>
      <c r="C37" s="48"/>
      <c r="D37" s="49" t="s">
        <v>70</v>
      </c>
      <c r="E37" s="50"/>
      <c r="F37" s="51" t="s">
        <v>70</v>
      </c>
      <c r="G37" s="52"/>
      <c r="H37" s="53" t="s">
        <v>70</v>
      </c>
      <c r="I37" s="52"/>
      <c r="J37" s="54" t="s">
        <v>70</v>
      </c>
      <c r="K37" s="144">
        <v>300</v>
      </c>
      <c r="L37" s="145" t="s">
        <v>66</v>
      </c>
      <c r="M37" s="146">
        <v>3</v>
      </c>
      <c r="N37" s="147" t="s">
        <v>67</v>
      </c>
      <c r="O37" s="97"/>
      <c r="P37" s="98" t="s">
        <v>70</v>
      </c>
      <c r="Q37" s="73"/>
      <c r="R37" s="99" t="s">
        <v>70</v>
      </c>
      <c r="S37" s="100"/>
      <c r="T37" s="73"/>
      <c r="U37" s="63" t="s">
        <v>70</v>
      </c>
    </row>
    <row r="38" spans="1:25" ht="18" customHeight="1">
      <c r="A38" s="329"/>
      <c r="B38" s="326"/>
      <c r="C38" s="48"/>
      <c r="D38" s="49" t="s">
        <v>70</v>
      </c>
      <c r="E38" s="50"/>
      <c r="F38" s="51" t="s">
        <v>70</v>
      </c>
      <c r="G38" s="52"/>
      <c r="H38" s="53" t="s">
        <v>70</v>
      </c>
      <c r="I38" s="52"/>
      <c r="J38" s="54" t="s">
        <v>70</v>
      </c>
      <c r="K38" s="144">
        <v>20</v>
      </c>
      <c r="L38" s="145" t="s">
        <v>66</v>
      </c>
      <c r="M38" s="146">
        <v>125</v>
      </c>
      <c r="N38" s="147" t="s">
        <v>67</v>
      </c>
      <c r="O38" s="97"/>
      <c r="P38" s="98" t="s">
        <v>70</v>
      </c>
      <c r="Q38" s="73"/>
      <c r="R38" s="99" t="s">
        <v>70</v>
      </c>
      <c r="S38" s="100"/>
      <c r="T38" s="73"/>
      <c r="U38" s="63" t="s">
        <v>70</v>
      </c>
    </row>
    <row r="39" spans="1:25" ht="18" customHeight="1">
      <c r="A39" s="329"/>
      <c r="B39" s="326"/>
      <c r="C39" s="48"/>
      <c r="D39" s="49" t="s">
        <v>70</v>
      </c>
      <c r="E39" s="50"/>
      <c r="F39" s="51" t="s">
        <v>70</v>
      </c>
      <c r="G39" s="52"/>
      <c r="H39" s="53" t="s">
        <v>70</v>
      </c>
      <c r="I39" s="52"/>
      <c r="J39" s="54" t="s">
        <v>70</v>
      </c>
      <c r="K39" s="144">
        <v>18</v>
      </c>
      <c r="L39" s="145" t="s">
        <v>66</v>
      </c>
      <c r="M39" s="146">
        <v>50</v>
      </c>
      <c r="N39" s="147" t="s">
        <v>67</v>
      </c>
      <c r="O39" s="97"/>
      <c r="P39" s="98" t="s">
        <v>70</v>
      </c>
      <c r="Q39" s="73"/>
      <c r="R39" s="99" t="s">
        <v>70</v>
      </c>
      <c r="S39" s="100"/>
      <c r="T39" s="73"/>
      <c r="U39" s="63" t="s">
        <v>70</v>
      </c>
    </row>
    <row r="40" spans="1:25" ht="18" customHeight="1">
      <c r="A40" s="329"/>
      <c r="B40" s="335"/>
      <c r="C40" s="64"/>
      <c r="D40" s="65" t="s">
        <v>70</v>
      </c>
      <c r="E40" s="66"/>
      <c r="F40" s="51" t="s">
        <v>70</v>
      </c>
      <c r="G40" s="52"/>
      <c r="H40" s="53" t="s">
        <v>70</v>
      </c>
      <c r="I40" s="52"/>
      <c r="J40" s="54" t="s">
        <v>70</v>
      </c>
      <c r="K40" s="144">
        <v>10</v>
      </c>
      <c r="L40" s="145" t="s">
        <v>66</v>
      </c>
      <c r="M40" s="146">
        <v>9</v>
      </c>
      <c r="N40" s="147" t="s">
        <v>67</v>
      </c>
      <c r="O40" s="97"/>
      <c r="P40" s="98" t="s">
        <v>70</v>
      </c>
      <c r="Q40" s="134"/>
      <c r="R40" s="135" t="s">
        <v>70</v>
      </c>
      <c r="S40" s="136"/>
      <c r="T40" s="134"/>
      <c r="U40" s="79" t="s">
        <v>70</v>
      </c>
    </row>
    <row r="41" spans="1:25" ht="18" customHeight="1">
      <c r="A41" s="329"/>
      <c r="B41" s="325" t="s">
        <v>28</v>
      </c>
      <c r="C41" s="80">
        <v>1.8</v>
      </c>
      <c r="D41" s="81" t="s">
        <v>63</v>
      </c>
      <c r="E41" s="82">
        <v>1</v>
      </c>
      <c r="F41" s="83" t="s">
        <v>64</v>
      </c>
      <c r="G41" s="84">
        <v>0.5</v>
      </c>
      <c r="H41" s="85" t="s">
        <v>63</v>
      </c>
      <c r="I41" s="84">
        <v>2</v>
      </c>
      <c r="J41" s="86" t="s">
        <v>65</v>
      </c>
      <c r="K41" s="87">
        <v>20</v>
      </c>
      <c r="L41" s="88" t="s">
        <v>66</v>
      </c>
      <c r="M41" s="82">
        <v>150</v>
      </c>
      <c r="N41" s="89" t="s">
        <v>67</v>
      </c>
      <c r="O41" s="101"/>
      <c r="P41" s="102" t="s">
        <v>70</v>
      </c>
      <c r="Q41" s="82"/>
      <c r="R41" s="103" t="s">
        <v>70</v>
      </c>
      <c r="S41" s="104"/>
      <c r="T41" s="82"/>
      <c r="U41" s="63" t="s">
        <v>70</v>
      </c>
    </row>
    <row r="42" spans="1:25" ht="18" customHeight="1">
      <c r="A42" s="329"/>
      <c r="B42" s="326"/>
      <c r="C42" s="48"/>
      <c r="D42" s="49" t="s">
        <v>70</v>
      </c>
      <c r="E42" s="50"/>
      <c r="F42" s="51" t="s">
        <v>70</v>
      </c>
      <c r="G42" s="52">
        <v>0.3</v>
      </c>
      <c r="H42" s="53" t="s">
        <v>63</v>
      </c>
      <c r="I42" s="52">
        <v>1</v>
      </c>
      <c r="J42" s="54" t="s">
        <v>65</v>
      </c>
      <c r="K42" s="55"/>
      <c r="L42" s="96" t="s">
        <v>70</v>
      </c>
      <c r="M42" s="50"/>
      <c r="N42" s="57" t="s">
        <v>70</v>
      </c>
      <c r="O42" s="75"/>
      <c r="P42" s="76" t="s">
        <v>70</v>
      </c>
      <c r="Q42" s="50"/>
      <c r="R42" s="77" t="s">
        <v>70</v>
      </c>
      <c r="S42" s="62"/>
      <c r="T42" s="50"/>
      <c r="U42" s="63" t="s">
        <v>70</v>
      </c>
    </row>
    <row r="43" spans="1:25" ht="18" customHeight="1">
      <c r="A43" s="329"/>
      <c r="B43" s="326"/>
      <c r="C43" s="48"/>
      <c r="D43" s="49" t="s">
        <v>70</v>
      </c>
      <c r="E43" s="50"/>
      <c r="F43" s="51" t="s">
        <v>70</v>
      </c>
      <c r="G43" s="52">
        <v>0.2</v>
      </c>
      <c r="H43" s="53" t="s">
        <v>63</v>
      </c>
      <c r="I43" s="52">
        <v>1</v>
      </c>
      <c r="J43" s="54" t="s">
        <v>65</v>
      </c>
      <c r="K43" s="55"/>
      <c r="L43" s="96" t="s">
        <v>70</v>
      </c>
      <c r="M43" s="50"/>
      <c r="N43" s="57" t="s">
        <v>70</v>
      </c>
      <c r="O43" s="75"/>
      <c r="P43" s="76" t="s">
        <v>70</v>
      </c>
      <c r="Q43" s="50"/>
      <c r="R43" s="77" t="s">
        <v>70</v>
      </c>
      <c r="S43" s="62"/>
      <c r="T43" s="50"/>
      <c r="U43" s="63" t="s">
        <v>70</v>
      </c>
    </row>
    <row r="44" spans="1:25" ht="18" customHeight="1">
      <c r="A44" s="329"/>
      <c r="B44" s="335"/>
      <c r="C44" s="64"/>
      <c r="D44" s="65" t="s">
        <v>70</v>
      </c>
      <c r="E44" s="66"/>
      <c r="F44" s="67" t="s">
        <v>70</v>
      </c>
      <c r="G44" s="68">
        <v>0.1</v>
      </c>
      <c r="H44" s="69" t="s">
        <v>63</v>
      </c>
      <c r="I44" s="68">
        <v>2</v>
      </c>
      <c r="J44" s="70" t="s">
        <v>65</v>
      </c>
      <c r="K44" s="105"/>
      <c r="L44" s="106" t="s">
        <v>70</v>
      </c>
      <c r="M44" s="66"/>
      <c r="N44" s="107" t="s">
        <v>70</v>
      </c>
      <c r="O44" s="108"/>
      <c r="P44" s="109" t="s">
        <v>70</v>
      </c>
      <c r="Q44" s="66"/>
      <c r="R44" s="110" t="s">
        <v>70</v>
      </c>
      <c r="S44" s="78"/>
      <c r="T44" s="66"/>
      <c r="U44" s="79" t="s">
        <v>70</v>
      </c>
    </row>
    <row r="45" spans="1:25" ht="18" customHeight="1">
      <c r="A45" s="329"/>
      <c r="B45" s="325" t="s">
        <v>29</v>
      </c>
      <c r="C45" s="48"/>
      <c r="D45" s="49" t="s">
        <v>70</v>
      </c>
      <c r="E45" s="50"/>
      <c r="F45" s="51" t="s">
        <v>70</v>
      </c>
      <c r="G45" s="84">
        <v>1</v>
      </c>
      <c r="H45" s="85" t="s">
        <v>63</v>
      </c>
      <c r="I45" s="84">
        <v>1</v>
      </c>
      <c r="J45" s="86" t="s">
        <v>65</v>
      </c>
      <c r="K45" s="87">
        <v>20</v>
      </c>
      <c r="L45" s="88" t="s">
        <v>66</v>
      </c>
      <c r="M45" s="82">
        <v>70</v>
      </c>
      <c r="N45" s="89" t="s">
        <v>67</v>
      </c>
      <c r="O45" s="101">
        <v>2</v>
      </c>
      <c r="P45" s="102" t="s">
        <v>68</v>
      </c>
      <c r="Q45" s="82">
        <v>1</v>
      </c>
      <c r="R45" s="77" t="s">
        <v>64</v>
      </c>
      <c r="S45" s="62" t="s">
        <v>17</v>
      </c>
      <c r="T45" s="50">
        <v>400</v>
      </c>
      <c r="U45" s="63" t="s">
        <v>69</v>
      </c>
    </row>
    <row r="46" spans="1:25" ht="18" customHeight="1">
      <c r="A46" s="329"/>
      <c r="B46" s="326"/>
      <c r="C46" s="48"/>
      <c r="D46" s="49" t="s">
        <v>70</v>
      </c>
      <c r="E46" s="50"/>
      <c r="F46" s="51" t="s">
        <v>70</v>
      </c>
      <c r="G46" s="52">
        <v>0.5</v>
      </c>
      <c r="H46" s="53" t="s">
        <v>63</v>
      </c>
      <c r="I46" s="52">
        <v>2</v>
      </c>
      <c r="J46" s="54" t="s">
        <v>65</v>
      </c>
      <c r="K46" s="55"/>
      <c r="L46" s="96" t="s">
        <v>70</v>
      </c>
      <c r="M46" s="50"/>
      <c r="N46" s="57" t="s">
        <v>70</v>
      </c>
      <c r="O46" s="75"/>
      <c r="P46" s="76" t="s">
        <v>70</v>
      </c>
      <c r="Q46" s="50"/>
      <c r="R46" s="77" t="s">
        <v>70</v>
      </c>
      <c r="S46" s="62"/>
      <c r="T46" s="50"/>
      <c r="U46" s="63" t="s">
        <v>70</v>
      </c>
    </row>
    <row r="47" spans="1:25" ht="18" customHeight="1" thickBot="1">
      <c r="A47" s="329"/>
      <c r="B47" s="326"/>
      <c r="C47" s="48"/>
      <c r="D47" s="49" t="s">
        <v>70</v>
      </c>
      <c r="E47" s="50"/>
      <c r="F47" s="51" t="s">
        <v>70</v>
      </c>
      <c r="G47" s="52">
        <v>0.3</v>
      </c>
      <c r="H47" s="53" t="s">
        <v>63</v>
      </c>
      <c r="I47" s="52">
        <v>3</v>
      </c>
      <c r="J47" s="54" t="s">
        <v>65</v>
      </c>
      <c r="K47" s="55"/>
      <c r="L47" s="96" t="s">
        <v>70</v>
      </c>
      <c r="M47" s="50"/>
      <c r="N47" s="57" t="s">
        <v>70</v>
      </c>
      <c r="O47" s="75"/>
      <c r="P47" s="76" t="s">
        <v>70</v>
      </c>
      <c r="Q47" s="50"/>
      <c r="R47" s="77" t="s">
        <v>70</v>
      </c>
      <c r="S47" s="62"/>
      <c r="T47" s="50"/>
      <c r="U47" s="148" t="s">
        <v>70</v>
      </c>
    </row>
    <row r="48" spans="1:25" ht="18" customHeight="1" thickTop="1">
      <c r="A48" s="329"/>
      <c r="B48" s="327" t="s">
        <v>30</v>
      </c>
      <c r="C48" s="149">
        <v>4</v>
      </c>
      <c r="D48" s="150" t="s">
        <v>63</v>
      </c>
      <c r="E48" s="151">
        <v>1</v>
      </c>
      <c r="F48" s="152" t="s">
        <v>64</v>
      </c>
      <c r="G48" s="151">
        <v>2</v>
      </c>
      <c r="H48" s="153" t="s">
        <v>63</v>
      </c>
      <c r="I48" s="151">
        <v>7</v>
      </c>
      <c r="J48" s="154" t="s">
        <v>65</v>
      </c>
      <c r="K48" s="149">
        <v>2000</v>
      </c>
      <c r="L48" s="153" t="s">
        <v>66</v>
      </c>
      <c r="M48" s="151">
        <v>2</v>
      </c>
      <c r="N48" s="155" t="s">
        <v>67</v>
      </c>
      <c r="O48" s="156" t="s">
        <v>72</v>
      </c>
      <c r="P48" s="153" t="s">
        <v>70</v>
      </c>
      <c r="Q48" s="151">
        <v>1</v>
      </c>
      <c r="R48" s="155" t="s">
        <v>64</v>
      </c>
      <c r="S48" s="157" t="s">
        <v>73</v>
      </c>
      <c r="T48" s="151">
        <v>12</v>
      </c>
      <c r="U48" s="158" t="s">
        <v>65</v>
      </c>
      <c r="V48" s="19">
        <f t="shared" ref="V48:V55" si="0">K48*M48</f>
        <v>4000</v>
      </c>
      <c r="Y48" s="159"/>
    </row>
    <row r="49" spans="1:23" ht="18" customHeight="1">
      <c r="A49" s="329"/>
      <c r="B49" s="326"/>
      <c r="C49" s="48">
        <v>3.8</v>
      </c>
      <c r="D49" s="49" t="s">
        <v>63</v>
      </c>
      <c r="E49" s="52">
        <v>3</v>
      </c>
      <c r="F49" s="160" t="s">
        <v>64</v>
      </c>
      <c r="G49" s="52">
        <v>1.5</v>
      </c>
      <c r="H49" s="53" t="s">
        <v>63</v>
      </c>
      <c r="I49" s="52">
        <v>4</v>
      </c>
      <c r="J49" s="54" t="s">
        <v>65</v>
      </c>
      <c r="K49" s="48">
        <v>1000</v>
      </c>
      <c r="L49" s="161" t="s">
        <v>66</v>
      </c>
      <c r="M49" s="146">
        <v>4</v>
      </c>
      <c r="N49" s="147" t="s">
        <v>67</v>
      </c>
      <c r="O49" s="162">
        <v>2</v>
      </c>
      <c r="P49" s="163" t="s">
        <v>68</v>
      </c>
      <c r="Q49" s="52">
        <v>3</v>
      </c>
      <c r="R49" s="164" t="s">
        <v>64</v>
      </c>
      <c r="S49" s="165" t="s">
        <v>17</v>
      </c>
      <c r="T49" s="52">
        <v>14545</v>
      </c>
      <c r="U49" s="63" t="s">
        <v>69</v>
      </c>
      <c r="V49" s="17">
        <f t="shared" si="0"/>
        <v>4000</v>
      </c>
    </row>
    <row r="50" spans="1:23" ht="18" customHeight="1">
      <c r="A50" s="329"/>
      <c r="B50" s="326"/>
      <c r="C50" s="48">
        <v>3.75</v>
      </c>
      <c r="D50" s="49" t="s">
        <v>63</v>
      </c>
      <c r="E50" s="52">
        <v>1</v>
      </c>
      <c r="F50" s="160" t="s">
        <v>64</v>
      </c>
      <c r="G50" s="52">
        <v>1.2</v>
      </c>
      <c r="H50" s="53" t="s">
        <v>63</v>
      </c>
      <c r="I50" s="52">
        <v>1</v>
      </c>
      <c r="J50" s="54" t="s">
        <v>65</v>
      </c>
      <c r="K50" s="48">
        <v>500</v>
      </c>
      <c r="L50" s="161" t="s">
        <v>66</v>
      </c>
      <c r="M50" s="146">
        <v>13</v>
      </c>
      <c r="N50" s="147" t="s">
        <v>67</v>
      </c>
      <c r="O50" s="162">
        <v>1</v>
      </c>
      <c r="P50" s="163" t="s">
        <v>68</v>
      </c>
      <c r="Q50" s="52">
        <v>1</v>
      </c>
      <c r="R50" s="164" t="s">
        <v>64</v>
      </c>
      <c r="S50" s="165" t="s">
        <v>57</v>
      </c>
      <c r="T50" s="52">
        <v>4500</v>
      </c>
      <c r="U50" s="63" t="s">
        <v>69</v>
      </c>
      <c r="V50" s="17">
        <f t="shared" si="0"/>
        <v>6500</v>
      </c>
    </row>
    <row r="51" spans="1:23" ht="18" customHeight="1">
      <c r="A51" s="329"/>
      <c r="B51" s="326"/>
      <c r="C51" s="48">
        <v>3.7</v>
      </c>
      <c r="D51" s="49" t="s">
        <v>63</v>
      </c>
      <c r="E51" s="52">
        <v>1</v>
      </c>
      <c r="F51" s="160" t="s">
        <v>64</v>
      </c>
      <c r="G51" s="52">
        <v>1</v>
      </c>
      <c r="H51" s="53" t="s">
        <v>63</v>
      </c>
      <c r="I51" s="52">
        <v>42</v>
      </c>
      <c r="J51" s="54" t="s">
        <v>65</v>
      </c>
      <c r="K51" s="48">
        <v>300</v>
      </c>
      <c r="L51" s="161" t="s">
        <v>66</v>
      </c>
      <c r="M51" s="146">
        <v>3</v>
      </c>
      <c r="N51" s="147" t="s">
        <v>67</v>
      </c>
      <c r="O51" s="162">
        <v>0.5</v>
      </c>
      <c r="P51" s="163" t="s">
        <v>68</v>
      </c>
      <c r="Q51" s="52">
        <v>1</v>
      </c>
      <c r="R51" s="164" t="s">
        <v>64</v>
      </c>
      <c r="S51" s="165" t="s">
        <v>33</v>
      </c>
      <c r="T51" s="52">
        <v>710</v>
      </c>
      <c r="U51" s="63" t="s">
        <v>69</v>
      </c>
      <c r="V51" s="17">
        <f t="shared" si="0"/>
        <v>900</v>
      </c>
    </row>
    <row r="52" spans="1:23" ht="18" customHeight="1">
      <c r="A52" s="329"/>
      <c r="B52" s="326"/>
      <c r="C52" s="48">
        <v>3</v>
      </c>
      <c r="D52" s="49" t="s">
        <v>63</v>
      </c>
      <c r="E52" s="52">
        <v>1</v>
      </c>
      <c r="F52" s="160" t="s">
        <v>64</v>
      </c>
      <c r="G52" s="52">
        <v>0.5</v>
      </c>
      <c r="H52" s="53" t="s">
        <v>63</v>
      </c>
      <c r="I52" s="52">
        <v>11</v>
      </c>
      <c r="J52" s="54" t="s">
        <v>65</v>
      </c>
      <c r="K52" s="48">
        <v>20</v>
      </c>
      <c r="L52" s="161" t="s">
        <v>66</v>
      </c>
      <c r="M52" s="146">
        <v>1199</v>
      </c>
      <c r="N52" s="147" t="s">
        <v>67</v>
      </c>
      <c r="O52" s="162">
        <v>0.3</v>
      </c>
      <c r="P52" s="166" t="s">
        <v>68</v>
      </c>
      <c r="Q52" s="52">
        <v>1</v>
      </c>
      <c r="R52" s="164" t="s">
        <v>64</v>
      </c>
      <c r="S52" s="165" t="s">
        <v>74</v>
      </c>
      <c r="T52" s="167">
        <v>2000</v>
      </c>
      <c r="U52" s="63" t="s">
        <v>71</v>
      </c>
      <c r="V52" s="17">
        <f t="shared" si="0"/>
        <v>23980</v>
      </c>
    </row>
    <row r="53" spans="1:23" ht="18" customHeight="1">
      <c r="A53" s="329"/>
      <c r="B53" s="326"/>
      <c r="C53" s="48">
        <v>2</v>
      </c>
      <c r="D53" s="49" t="s">
        <v>63</v>
      </c>
      <c r="E53" s="52">
        <v>3</v>
      </c>
      <c r="F53" s="160" t="s">
        <v>64</v>
      </c>
      <c r="G53" s="52">
        <v>0.3</v>
      </c>
      <c r="H53" s="53" t="s">
        <v>63</v>
      </c>
      <c r="I53" s="52">
        <v>7</v>
      </c>
      <c r="J53" s="54" t="s">
        <v>65</v>
      </c>
      <c r="K53" s="48">
        <v>18</v>
      </c>
      <c r="L53" s="161" t="s">
        <v>66</v>
      </c>
      <c r="M53" s="146">
        <v>401</v>
      </c>
      <c r="N53" s="147" t="s">
        <v>67</v>
      </c>
      <c r="O53" s="162" t="s">
        <v>70</v>
      </c>
      <c r="P53" s="166" t="s">
        <v>70</v>
      </c>
      <c r="Q53" s="52" t="s">
        <v>70</v>
      </c>
      <c r="R53" s="164" t="s">
        <v>70</v>
      </c>
      <c r="S53" s="62" t="s">
        <v>70</v>
      </c>
      <c r="T53" s="50" t="s">
        <v>70</v>
      </c>
      <c r="U53" s="63" t="s">
        <v>70</v>
      </c>
      <c r="V53" s="17">
        <f t="shared" si="0"/>
        <v>7218</v>
      </c>
    </row>
    <row r="54" spans="1:23" ht="18" customHeight="1">
      <c r="A54" s="329"/>
      <c r="B54" s="326"/>
      <c r="C54" s="48">
        <v>1.8</v>
      </c>
      <c r="D54" s="49" t="s">
        <v>63</v>
      </c>
      <c r="E54" s="52">
        <v>1</v>
      </c>
      <c r="F54" s="160" t="s">
        <v>64</v>
      </c>
      <c r="G54" s="52">
        <v>0.2</v>
      </c>
      <c r="H54" s="53" t="s">
        <v>63</v>
      </c>
      <c r="I54" s="52">
        <v>4</v>
      </c>
      <c r="J54" s="54" t="s">
        <v>65</v>
      </c>
      <c r="K54" s="48">
        <v>17</v>
      </c>
      <c r="L54" s="161" t="s">
        <v>66</v>
      </c>
      <c r="M54" s="146">
        <v>30</v>
      </c>
      <c r="N54" s="147" t="s">
        <v>67</v>
      </c>
      <c r="O54" s="162" t="s">
        <v>70</v>
      </c>
      <c r="P54" s="163" t="s">
        <v>70</v>
      </c>
      <c r="Q54" s="52" t="s">
        <v>70</v>
      </c>
      <c r="R54" s="164" t="s">
        <v>70</v>
      </c>
      <c r="S54" s="165" t="s">
        <v>70</v>
      </c>
      <c r="T54" s="52" t="s">
        <v>70</v>
      </c>
      <c r="U54" s="63" t="s">
        <v>70</v>
      </c>
      <c r="V54" s="17">
        <f t="shared" si="0"/>
        <v>510</v>
      </c>
    </row>
    <row r="55" spans="1:23" ht="18" customHeight="1" thickBot="1">
      <c r="A55" s="330"/>
      <c r="B55" s="337"/>
      <c r="C55" s="168">
        <v>1.5</v>
      </c>
      <c r="D55" s="169" t="s">
        <v>63</v>
      </c>
      <c r="E55" s="170">
        <v>1</v>
      </c>
      <c r="F55" s="171" t="s">
        <v>64</v>
      </c>
      <c r="G55" s="170">
        <v>0.1</v>
      </c>
      <c r="H55" s="172" t="s">
        <v>63</v>
      </c>
      <c r="I55" s="170">
        <v>2</v>
      </c>
      <c r="J55" s="173" t="s">
        <v>65</v>
      </c>
      <c r="K55" s="168">
        <v>10</v>
      </c>
      <c r="L55" s="174" t="s">
        <v>66</v>
      </c>
      <c r="M55" s="175">
        <v>508</v>
      </c>
      <c r="N55" s="176" t="s">
        <v>67</v>
      </c>
      <c r="O55" s="177" t="s">
        <v>70</v>
      </c>
      <c r="P55" s="178" t="s">
        <v>70</v>
      </c>
      <c r="Q55" s="179" t="s">
        <v>70</v>
      </c>
      <c r="R55" s="180" t="s">
        <v>70</v>
      </c>
      <c r="S55" s="181" t="s">
        <v>70</v>
      </c>
      <c r="T55" s="182" t="s">
        <v>70</v>
      </c>
      <c r="U55" s="183" t="s">
        <v>70</v>
      </c>
      <c r="V55" s="17">
        <f t="shared" si="0"/>
        <v>5080</v>
      </c>
      <c r="W55" s="17">
        <f>SUM(V48:V56)</f>
        <v>52188</v>
      </c>
    </row>
    <row r="56" spans="1:23" ht="18" hidden="1" customHeight="1">
      <c r="A56" s="184"/>
      <c r="B56" s="185"/>
      <c r="C56" s="48" t="s">
        <v>70</v>
      </c>
      <c r="D56" s="49" t="s">
        <v>70</v>
      </c>
      <c r="E56" s="52" t="s">
        <v>70</v>
      </c>
      <c r="F56" s="160" t="s">
        <v>70</v>
      </c>
      <c r="G56" s="52" t="s">
        <v>70</v>
      </c>
      <c r="H56" s="53" t="s">
        <v>70</v>
      </c>
      <c r="I56" s="52" t="s">
        <v>70</v>
      </c>
      <c r="J56" s="54" t="s">
        <v>70</v>
      </c>
      <c r="K56" s="48" t="s">
        <v>70</v>
      </c>
      <c r="L56" s="161" t="s">
        <v>70</v>
      </c>
      <c r="M56" s="146" t="s">
        <v>70</v>
      </c>
      <c r="N56" s="147" t="s">
        <v>70</v>
      </c>
      <c r="O56" s="186" t="s">
        <v>70</v>
      </c>
      <c r="P56" s="187" t="s">
        <v>70</v>
      </c>
      <c r="Q56" s="188" t="s">
        <v>70</v>
      </c>
      <c r="R56" s="189" t="s">
        <v>70</v>
      </c>
      <c r="S56" s="62" t="s">
        <v>70</v>
      </c>
      <c r="T56" s="50" t="s">
        <v>70</v>
      </c>
      <c r="U56" s="63" t="s">
        <v>70</v>
      </c>
    </row>
    <row r="57" spans="1:23" ht="18" hidden="1" customHeight="1">
      <c r="A57" s="190"/>
      <c r="B57" s="191"/>
      <c r="C57" s="48" t="s">
        <v>70</v>
      </c>
      <c r="D57" s="49" t="s">
        <v>70</v>
      </c>
      <c r="E57" s="52" t="s">
        <v>70</v>
      </c>
      <c r="F57" s="160" t="s">
        <v>70</v>
      </c>
      <c r="G57" s="52" t="s">
        <v>70</v>
      </c>
      <c r="H57" s="53" t="s">
        <v>70</v>
      </c>
      <c r="I57" s="52" t="s">
        <v>70</v>
      </c>
      <c r="J57" s="54" t="s">
        <v>70</v>
      </c>
      <c r="K57" s="48" t="s">
        <v>70</v>
      </c>
      <c r="L57" s="161" t="s">
        <v>70</v>
      </c>
      <c r="M57" s="146" t="s">
        <v>70</v>
      </c>
      <c r="N57" s="147" t="s">
        <v>70</v>
      </c>
      <c r="O57" s="186" t="s">
        <v>70</v>
      </c>
      <c r="P57" s="187" t="s">
        <v>70</v>
      </c>
      <c r="Q57" s="188" t="s">
        <v>70</v>
      </c>
      <c r="R57" s="189" t="s">
        <v>70</v>
      </c>
      <c r="S57" s="62" t="s">
        <v>70</v>
      </c>
      <c r="T57" s="50" t="s">
        <v>70</v>
      </c>
      <c r="U57" s="63" t="s">
        <v>70</v>
      </c>
    </row>
    <row r="58" spans="1:23" ht="18" hidden="1" customHeight="1">
      <c r="A58" s="190"/>
      <c r="B58" s="191"/>
      <c r="C58" s="48" t="s">
        <v>70</v>
      </c>
      <c r="D58" s="49" t="s">
        <v>70</v>
      </c>
      <c r="E58" s="52" t="s">
        <v>70</v>
      </c>
      <c r="F58" s="160" t="s">
        <v>70</v>
      </c>
      <c r="G58" s="52" t="s">
        <v>70</v>
      </c>
      <c r="H58" s="53" t="s">
        <v>70</v>
      </c>
      <c r="I58" s="52" t="s">
        <v>70</v>
      </c>
      <c r="J58" s="54" t="s">
        <v>70</v>
      </c>
      <c r="K58" s="48" t="s">
        <v>70</v>
      </c>
      <c r="L58" s="161" t="s">
        <v>70</v>
      </c>
      <c r="M58" s="146" t="s">
        <v>70</v>
      </c>
      <c r="N58" s="147" t="s">
        <v>70</v>
      </c>
      <c r="O58" s="186" t="s">
        <v>70</v>
      </c>
      <c r="P58" s="187" t="s">
        <v>70</v>
      </c>
      <c r="Q58" s="188" t="s">
        <v>70</v>
      </c>
      <c r="R58" s="189" t="s">
        <v>70</v>
      </c>
      <c r="S58" s="62" t="s">
        <v>70</v>
      </c>
      <c r="T58" s="50" t="s">
        <v>70</v>
      </c>
      <c r="U58" s="63" t="s">
        <v>70</v>
      </c>
    </row>
    <row r="59" spans="1:23" ht="18" hidden="1" customHeight="1">
      <c r="A59" s="190"/>
      <c r="B59" s="191"/>
      <c r="C59" s="48" t="s">
        <v>70</v>
      </c>
      <c r="D59" s="49" t="s">
        <v>70</v>
      </c>
      <c r="E59" s="52" t="s">
        <v>70</v>
      </c>
      <c r="F59" s="160" t="s">
        <v>70</v>
      </c>
      <c r="G59" s="52" t="s">
        <v>70</v>
      </c>
      <c r="H59" s="53" t="s">
        <v>70</v>
      </c>
      <c r="I59" s="52" t="s">
        <v>70</v>
      </c>
      <c r="J59" s="54" t="s">
        <v>70</v>
      </c>
      <c r="K59" s="48" t="s">
        <v>70</v>
      </c>
      <c r="L59" s="161" t="s">
        <v>70</v>
      </c>
      <c r="M59" s="146" t="s">
        <v>70</v>
      </c>
      <c r="N59" s="147" t="s">
        <v>70</v>
      </c>
      <c r="O59" s="186" t="s">
        <v>70</v>
      </c>
      <c r="P59" s="187" t="s">
        <v>70</v>
      </c>
      <c r="Q59" s="188" t="s">
        <v>70</v>
      </c>
      <c r="R59" s="189" t="s">
        <v>70</v>
      </c>
      <c r="S59" s="62" t="s">
        <v>70</v>
      </c>
      <c r="T59" s="50" t="s">
        <v>70</v>
      </c>
      <c r="U59" s="63" t="s">
        <v>70</v>
      </c>
    </row>
    <row r="60" spans="1:23" ht="18" hidden="1" customHeight="1">
      <c r="A60" s="190"/>
      <c r="B60" s="191"/>
      <c r="C60" s="48" t="s">
        <v>70</v>
      </c>
      <c r="D60" s="49" t="s">
        <v>70</v>
      </c>
      <c r="E60" s="52" t="s">
        <v>70</v>
      </c>
      <c r="F60" s="160" t="s">
        <v>70</v>
      </c>
      <c r="G60" s="52" t="s">
        <v>70</v>
      </c>
      <c r="H60" s="53" t="s">
        <v>70</v>
      </c>
      <c r="I60" s="52" t="s">
        <v>70</v>
      </c>
      <c r="J60" s="54" t="s">
        <v>70</v>
      </c>
      <c r="K60" s="48" t="s">
        <v>70</v>
      </c>
      <c r="L60" s="161" t="s">
        <v>70</v>
      </c>
      <c r="M60" s="146" t="s">
        <v>70</v>
      </c>
      <c r="N60" s="147" t="s">
        <v>70</v>
      </c>
      <c r="O60" s="186" t="s">
        <v>70</v>
      </c>
      <c r="P60" s="187" t="s">
        <v>70</v>
      </c>
      <c r="Q60" s="188" t="s">
        <v>70</v>
      </c>
      <c r="R60" s="189" t="s">
        <v>70</v>
      </c>
      <c r="S60" s="62" t="s">
        <v>70</v>
      </c>
      <c r="T60" s="50" t="s">
        <v>70</v>
      </c>
      <c r="U60" s="63" t="s">
        <v>70</v>
      </c>
    </row>
    <row r="61" spans="1:23" ht="18" hidden="1" customHeight="1">
      <c r="A61" s="190"/>
      <c r="B61" s="191"/>
      <c r="C61" s="48" t="s">
        <v>70</v>
      </c>
      <c r="D61" s="49" t="s">
        <v>70</v>
      </c>
      <c r="E61" s="52" t="s">
        <v>70</v>
      </c>
      <c r="F61" s="160" t="s">
        <v>70</v>
      </c>
      <c r="G61" s="52" t="s">
        <v>70</v>
      </c>
      <c r="H61" s="53" t="s">
        <v>70</v>
      </c>
      <c r="I61" s="52" t="s">
        <v>70</v>
      </c>
      <c r="J61" s="54" t="s">
        <v>70</v>
      </c>
      <c r="K61" s="48" t="s">
        <v>70</v>
      </c>
      <c r="L61" s="161" t="s">
        <v>70</v>
      </c>
      <c r="M61" s="146" t="s">
        <v>70</v>
      </c>
      <c r="N61" s="147" t="s">
        <v>70</v>
      </c>
      <c r="O61" s="186" t="s">
        <v>70</v>
      </c>
      <c r="P61" s="187" t="s">
        <v>70</v>
      </c>
      <c r="Q61" s="188" t="s">
        <v>70</v>
      </c>
      <c r="R61" s="189" t="s">
        <v>70</v>
      </c>
      <c r="S61" s="62" t="s">
        <v>70</v>
      </c>
      <c r="T61" s="50" t="s">
        <v>70</v>
      </c>
      <c r="U61" s="63" t="s">
        <v>70</v>
      </c>
    </row>
    <row r="62" spans="1:23" ht="18" customHeight="1">
      <c r="A62" s="328" t="s">
        <v>31</v>
      </c>
      <c r="B62" s="338" t="s">
        <v>32</v>
      </c>
      <c r="C62" s="33">
        <v>3</v>
      </c>
      <c r="D62" s="34" t="s">
        <v>63</v>
      </c>
      <c r="E62" s="35">
        <v>1</v>
      </c>
      <c r="F62" s="36" t="s">
        <v>64</v>
      </c>
      <c r="G62" s="37">
        <v>1</v>
      </c>
      <c r="H62" s="38" t="s">
        <v>63</v>
      </c>
      <c r="I62" s="37">
        <v>2</v>
      </c>
      <c r="J62" s="39" t="s">
        <v>65</v>
      </c>
      <c r="K62" s="40">
        <v>20</v>
      </c>
      <c r="L62" s="192" t="s">
        <v>66</v>
      </c>
      <c r="M62" s="35">
        <v>78</v>
      </c>
      <c r="N62" s="42" t="s">
        <v>67</v>
      </c>
      <c r="O62" s="43">
        <v>2</v>
      </c>
      <c r="P62" s="44" t="s">
        <v>68</v>
      </c>
      <c r="Q62" s="35">
        <v>1</v>
      </c>
      <c r="R62" s="45" t="s">
        <v>64</v>
      </c>
      <c r="S62" s="46" t="s">
        <v>33</v>
      </c>
      <c r="T62" s="193">
        <v>240</v>
      </c>
      <c r="U62" s="47" t="s">
        <v>69</v>
      </c>
    </row>
    <row r="63" spans="1:23" ht="18" customHeight="1">
      <c r="A63" s="329"/>
      <c r="B63" s="326"/>
      <c r="C63" s="48"/>
      <c r="D63" s="49" t="s">
        <v>70</v>
      </c>
      <c r="E63" s="50"/>
      <c r="F63" s="51" t="s">
        <v>70</v>
      </c>
      <c r="G63" s="52">
        <v>0.5</v>
      </c>
      <c r="H63" s="53" t="s">
        <v>63</v>
      </c>
      <c r="I63" s="52">
        <v>1</v>
      </c>
      <c r="J63" s="54" t="s">
        <v>65</v>
      </c>
      <c r="K63" s="55"/>
      <c r="L63" s="96" t="s">
        <v>70</v>
      </c>
      <c r="M63" s="50"/>
      <c r="N63" s="57" t="s">
        <v>70</v>
      </c>
      <c r="O63" s="75"/>
      <c r="P63" s="76" t="s">
        <v>70</v>
      </c>
      <c r="Q63" s="50"/>
      <c r="R63" s="77" t="s">
        <v>70</v>
      </c>
      <c r="S63" s="62" t="s">
        <v>34</v>
      </c>
      <c r="T63" s="146">
        <v>4600</v>
      </c>
      <c r="U63" s="63" t="s">
        <v>69</v>
      </c>
    </row>
    <row r="64" spans="1:23" ht="18" customHeight="1">
      <c r="A64" s="329"/>
      <c r="B64" s="326"/>
      <c r="C64" s="48"/>
      <c r="D64" s="49" t="s">
        <v>70</v>
      </c>
      <c r="E64" s="50"/>
      <c r="F64" s="51" t="s">
        <v>70</v>
      </c>
      <c r="G64" s="52">
        <v>0.3</v>
      </c>
      <c r="H64" s="53" t="s">
        <v>63</v>
      </c>
      <c r="I64" s="52">
        <v>1</v>
      </c>
      <c r="J64" s="54" t="s">
        <v>65</v>
      </c>
      <c r="K64" s="55"/>
      <c r="L64" s="96" t="s">
        <v>70</v>
      </c>
      <c r="M64" s="50"/>
      <c r="N64" s="57" t="s">
        <v>70</v>
      </c>
      <c r="O64" s="75"/>
      <c r="P64" s="76" t="s">
        <v>70</v>
      </c>
      <c r="Q64" s="50"/>
      <c r="R64" s="77" t="s">
        <v>70</v>
      </c>
      <c r="S64" s="62" t="s">
        <v>35</v>
      </c>
      <c r="T64" s="146">
        <v>50</v>
      </c>
      <c r="U64" s="63" t="s">
        <v>69</v>
      </c>
    </row>
    <row r="65" spans="1:21" ht="18" customHeight="1">
      <c r="A65" s="329"/>
      <c r="B65" s="335"/>
      <c r="C65" s="64"/>
      <c r="D65" s="65" t="s">
        <v>70</v>
      </c>
      <c r="E65" s="66"/>
      <c r="F65" s="51" t="s">
        <v>70</v>
      </c>
      <c r="G65" s="52"/>
      <c r="H65" s="53" t="s">
        <v>70</v>
      </c>
      <c r="I65" s="52"/>
      <c r="J65" s="54" t="s">
        <v>70</v>
      </c>
      <c r="K65" s="55"/>
      <c r="L65" s="96" t="s">
        <v>70</v>
      </c>
      <c r="M65" s="50"/>
      <c r="N65" s="57" t="s">
        <v>70</v>
      </c>
      <c r="O65" s="75"/>
      <c r="P65" s="76" t="s">
        <v>70</v>
      </c>
      <c r="Q65" s="50"/>
      <c r="R65" s="110" t="s">
        <v>70</v>
      </c>
      <c r="S65" s="78" t="s">
        <v>36</v>
      </c>
      <c r="T65" s="194">
        <v>3</v>
      </c>
      <c r="U65" s="79" t="s">
        <v>65</v>
      </c>
    </row>
    <row r="66" spans="1:21" ht="18" customHeight="1">
      <c r="A66" s="329"/>
      <c r="B66" s="325" t="s">
        <v>37</v>
      </c>
      <c r="C66" s="80">
        <v>2</v>
      </c>
      <c r="D66" s="81" t="s">
        <v>63</v>
      </c>
      <c r="E66" s="82">
        <v>1</v>
      </c>
      <c r="F66" s="83" t="s">
        <v>64</v>
      </c>
      <c r="G66" s="84">
        <v>0.5</v>
      </c>
      <c r="H66" s="85" t="s">
        <v>63</v>
      </c>
      <c r="I66" s="84">
        <v>2</v>
      </c>
      <c r="J66" s="86" t="s">
        <v>65</v>
      </c>
      <c r="K66" s="87">
        <v>20</v>
      </c>
      <c r="L66" s="88" t="s">
        <v>66</v>
      </c>
      <c r="M66" s="82">
        <v>30</v>
      </c>
      <c r="N66" s="89" t="s">
        <v>67</v>
      </c>
      <c r="O66" s="90"/>
      <c r="P66" s="91" t="s">
        <v>70</v>
      </c>
      <c r="Q66" s="92"/>
      <c r="R66" s="99" t="s">
        <v>70</v>
      </c>
      <c r="S66" s="62" t="s">
        <v>33</v>
      </c>
      <c r="T66" s="82">
        <v>900</v>
      </c>
      <c r="U66" s="63" t="s">
        <v>69</v>
      </c>
    </row>
    <row r="67" spans="1:21" ht="18" customHeight="1">
      <c r="A67" s="329"/>
      <c r="B67" s="326"/>
      <c r="C67" s="48"/>
      <c r="D67" s="49" t="s">
        <v>70</v>
      </c>
      <c r="E67" s="50"/>
      <c r="F67" s="51" t="s">
        <v>70</v>
      </c>
      <c r="G67" s="52"/>
      <c r="H67" s="53" t="s">
        <v>70</v>
      </c>
      <c r="I67" s="52"/>
      <c r="J67" s="54" t="s">
        <v>70</v>
      </c>
      <c r="K67" s="55">
        <v>10</v>
      </c>
      <c r="L67" s="96" t="s">
        <v>66</v>
      </c>
      <c r="M67" s="50">
        <v>10</v>
      </c>
      <c r="N67" s="57" t="s">
        <v>67</v>
      </c>
      <c r="O67" s="97"/>
      <c r="P67" s="98" t="s">
        <v>70</v>
      </c>
      <c r="Q67" s="73"/>
      <c r="R67" s="99" t="s">
        <v>70</v>
      </c>
      <c r="S67" s="62" t="s">
        <v>34</v>
      </c>
      <c r="T67" s="50">
        <v>700</v>
      </c>
      <c r="U67" s="63" t="s">
        <v>69</v>
      </c>
    </row>
    <row r="68" spans="1:21" ht="18" customHeight="1">
      <c r="A68" s="329"/>
      <c r="B68" s="326"/>
      <c r="C68" s="48"/>
      <c r="D68" s="49" t="s">
        <v>70</v>
      </c>
      <c r="E68" s="50"/>
      <c r="F68" s="51" t="s">
        <v>70</v>
      </c>
      <c r="G68" s="52"/>
      <c r="H68" s="53" t="s">
        <v>70</v>
      </c>
      <c r="I68" s="52"/>
      <c r="J68" s="54" t="s">
        <v>70</v>
      </c>
      <c r="K68" s="55"/>
      <c r="L68" s="96" t="s">
        <v>70</v>
      </c>
      <c r="M68" s="50"/>
      <c r="N68" s="57" t="s">
        <v>70</v>
      </c>
      <c r="O68" s="97"/>
      <c r="P68" s="98" t="s">
        <v>70</v>
      </c>
      <c r="Q68" s="73"/>
      <c r="R68" s="99" t="s">
        <v>70</v>
      </c>
      <c r="S68" s="62" t="s">
        <v>35</v>
      </c>
      <c r="T68" s="50">
        <v>100</v>
      </c>
      <c r="U68" s="63" t="s">
        <v>69</v>
      </c>
    </row>
    <row r="69" spans="1:21" ht="18" customHeight="1">
      <c r="A69" s="329"/>
      <c r="B69" s="335"/>
      <c r="C69" s="64"/>
      <c r="D69" s="65" t="s">
        <v>70</v>
      </c>
      <c r="E69" s="66"/>
      <c r="F69" s="67" t="s">
        <v>70</v>
      </c>
      <c r="G69" s="68"/>
      <c r="H69" s="69" t="s">
        <v>70</v>
      </c>
      <c r="I69" s="68"/>
      <c r="J69" s="70" t="s">
        <v>70</v>
      </c>
      <c r="K69" s="105"/>
      <c r="L69" s="106" t="s">
        <v>70</v>
      </c>
      <c r="M69" s="66"/>
      <c r="N69" s="107" t="s">
        <v>70</v>
      </c>
      <c r="O69" s="132"/>
      <c r="P69" s="133" t="s">
        <v>70</v>
      </c>
      <c r="Q69" s="134"/>
      <c r="R69" s="99" t="s">
        <v>70</v>
      </c>
      <c r="S69" s="62" t="s">
        <v>38</v>
      </c>
      <c r="T69" s="66">
        <v>600</v>
      </c>
      <c r="U69" s="79" t="s">
        <v>69</v>
      </c>
    </row>
    <row r="70" spans="1:21" ht="18" customHeight="1">
      <c r="A70" s="329"/>
      <c r="B70" s="111" t="s">
        <v>39</v>
      </c>
      <c r="C70" s="112"/>
      <c r="D70" s="65" t="s">
        <v>70</v>
      </c>
      <c r="E70" s="66"/>
      <c r="F70" s="67" t="s">
        <v>70</v>
      </c>
      <c r="G70" s="116">
        <v>1.5</v>
      </c>
      <c r="H70" s="117" t="s">
        <v>63</v>
      </c>
      <c r="I70" s="116">
        <v>2</v>
      </c>
      <c r="J70" s="195" t="s">
        <v>65</v>
      </c>
      <c r="K70" s="196"/>
      <c r="L70" s="197" t="s">
        <v>70</v>
      </c>
      <c r="M70" s="120"/>
      <c r="N70" s="198" t="s">
        <v>70</v>
      </c>
      <c r="O70" s="118"/>
      <c r="P70" s="119" t="s">
        <v>70</v>
      </c>
      <c r="Q70" s="120"/>
      <c r="R70" s="199" t="s">
        <v>70</v>
      </c>
      <c r="S70" s="200"/>
      <c r="T70" s="120"/>
      <c r="U70" s="79" t="s">
        <v>70</v>
      </c>
    </row>
    <row r="71" spans="1:21" ht="18" customHeight="1">
      <c r="A71" s="329"/>
      <c r="B71" s="325" t="s">
        <v>40</v>
      </c>
      <c r="C71" s="80"/>
      <c r="D71" s="81" t="s">
        <v>70</v>
      </c>
      <c r="E71" s="82"/>
      <c r="F71" s="83" t="s">
        <v>70</v>
      </c>
      <c r="G71" s="84">
        <v>1</v>
      </c>
      <c r="H71" s="85" t="s">
        <v>63</v>
      </c>
      <c r="I71" s="84">
        <v>6</v>
      </c>
      <c r="J71" s="86" t="s">
        <v>65</v>
      </c>
      <c r="K71" s="87">
        <v>20</v>
      </c>
      <c r="L71" s="88" t="s">
        <v>66</v>
      </c>
      <c r="M71" s="82">
        <v>86</v>
      </c>
      <c r="N71" s="89" t="s">
        <v>67</v>
      </c>
      <c r="O71" s="101">
        <v>2</v>
      </c>
      <c r="P71" s="102" t="s">
        <v>68</v>
      </c>
      <c r="Q71" s="82">
        <v>1</v>
      </c>
      <c r="R71" s="103" t="s">
        <v>64</v>
      </c>
      <c r="S71" s="104" t="s">
        <v>33</v>
      </c>
      <c r="T71" s="138">
        <v>300</v>
      </c>
      <c r="U71" s="63" t="s">
        <v>69</v>
      </c>
    </row>
    <row r="72" spans="1:21" ht="18" customHeight="1">
      <c r="A72" s="329"/>
      <c r="B72" s="326"/>
      <c r="C72" s="48"/>
      <c r="D72" s="49" t="s">
        <v>70</v>
      </c>
      <c r="E72" s="50"/>
      <c r="F72" s="51" t="s">
        <v>70</v>
      </c>
      <c r="G72" s="52"/>
      <c r="H72" s="53" t="s">
        <v>70</v>
      </c>
      <c r="I72" s="52"/>
      <c r="J72" s="54" t="s">
        <v>70</v>
      </c>
      <c r="K72" s="55"/>
      <c r="L72" s="96" t="s">
        <v>70</v>
      </c>
      <c r="M72" s="50"/>
      <c r="N72" s="57" t="s">
        <v>70</v>
      </c>
      <c r="O72" s="75"/>
      <c r="P72" s="76" t="s">
        <v>70</v>
      </c>
      <c r="Q72" s="50"/>
      <c r="R72" s="77" t="s">
        <v>70</v>
      </c>
      <c r="S72" s="62" t="s">
        <v>41</v>
      </c>
      <c r="T72" s="201">
        <v>550</v>
      </c>
      <c r="U72" s="63" t="s">
        <v>69</v>
      </c>
    </row>
    <row r="73" spans="1:21" ht="18" customHeight="1">
      <c r="A73" s="329"/>
      <c r="B73" s="335"/>
      <c r="C73" s="64"/>
      <c r="D73" s="65" t="s">
        <v>70</v>
      </c>
      <c r="E73" s="66"/>
      <c r="F73" s="67" t="s">
        <v>70</v>
      </c>
      <c r="G73" s="68"/>
      <c r="H73" s="69" t="s">
        <v>70</v>
      </c>
      <c r="I73" s="68"/>
      <c r="J73" s="70" t="s">
        <v>70</v>
      </c>
      <c r="K73" s="105"/>
      <c r="L73" s="106" t="s">
        <v>70</v>
      </c>
      <c r="M73" s="66"/>
      <c r="N73" s="107" t="s">
        <v>70</v>
      </c>
      <c r="O73" s="108"/>
      <c r="P73" s="109" t="s">
        <v>70</v>
      </c>
      <c r="Q73" s="66"/>
      <c r="R73" s="110" t="s">
        <v>70</v>
      </c>
      <c r="S73" s="78" t="s">
        <v>34</v>
      </c>
      <c r="T73" s="202">
        <v>3520</v>
      </c>
      <c r="U73" s="79" t="s">
        <v>69</v>
      </c>
    </row>
    <row r="74" spans="1:21" ht="18" customHeight="1">
      <c r="A74" s="329"/>
      <c r="B74" s="325" t="s">
        <v>42</v>
      </c>
      <c r="C74" s="80">
        <v>3</v>
      </c>
      <c r="D74" s="81" t="s">
        <v>63</v>
      </c>
      <c r="E74" s="82">
        <v>1</v>
      </c>
      <c r="F74" s="83" t="s">
        <v>64</v>
      </c>
      <c r="G74" s="84">
        <v>1</v>
      </c>
      <c r="H74" s="85" t="s">
        <v>63</v>
      </c>
      <c r="I74" s="84">
        <v>1</v>
      </c>
      <c r="J74" s="86" t="s">
        <v>65</v>
      </c>
      <c r="K74" s="87">
        <v>500</v>
      </c>
      <c r="L74" s="88" t="s">
        <v>66</v>
      </c>
      <c r="M74" s="82">
        <v>6</v>
      </c>
      <c r="N74" s="89" t="s">
        <v>67</v>
      </c>
      <c r="O74" s="101"/>
      <c r="P74" s="102" t="s">
        <v>70</v>
      </c>
      <c r="Q74" s="82"/>
      <c r="R74" s="103" t="s">
        <v>70</v>
      </c>
      <c r="S74" s="104" t="s">
        <v>33</v>
      </c>
      <c r="T74" s="138">
        <v>100</v>
      </c>
      <c r="U74" s="123" t="s">
        <v>69</v>
      </c>
    </row>
    <row r="75" spans="1:21" ht="18" customHeight="1">
      <c r="A75" s="329"/>
      <c r="B75" s="335"/>
      <c r="C75" s="64"/>
      <c r="D75" s="65"/>
      <c r="E75" s="66"/>
      <c r="F75" s="67"/>
      <c r="G75" s="68">
        <v>0.5</v>
      </c>
      <c r="H75" s="69" t="s">
        <v>63</v>
      </c>
      <c r="I75" s="68">
        <v>2</v>
      </c>
      <c r="J75" s="70" t="s">
        <v>65</v>
      </c>
      <c r="K75" s="105">
        <v>1000</v>
      </c>
      <c r="L75" s="106" t="s">
        <v>66</v>
      </c>
      <c r="M75" s="66">
        <v>4</v>
      </c>
      <c r="N75" s="107" t="s">
        <v>67</v>
      </c>
      <c r="O75" s="108"/>
      <c r="P75" s="109"/>
      <c r="Q75" s="66"/>
      <c r="R75" s="110"/>
      <c r="S75" s="78" t="s">
        <v>34</v>
      </c>
      <c r="T75" s="202">
        <v>2000</v>
      </c>
      <c r="U75" s="79" t="s">
        <v>69</v>
      </c>
    </row>
    <row r="76" spans="1:21" ht="18" customHeight="1">
      <c r="A76" s="329"/>
      <c r="B76" s="326" t="s">
        <v>43</v>
      </c>
      <c r="C76" s="48">
        <v>3</v>
      </c>
      <c r="D76" s="49" t="s">
        <v>63</v>
      </c>
      <c r="E76" s="50">
        <v>2</v>
      </c>
      <c r="F76" s="51" t="s">
        <v>64</v>
      </c>
      <c r="G76" s="52">
        <v>1</v>
      </c>
      <c r="H76" s="53" t="s">
        <v>63</v>
      </c>
      <c r="I76" s="52">
        <v>5</v>
      </c>
      <c r="J76" s="54" t="s">
        <v>65</v>
      </c>
      <c r="K76" s="55">
        <v>22</v>
      </c>
      <c r="L76" s="96" t="s">
        <v>66</v>
      </c>
      <c r="M76" s="50">
        <v>1</v>
      </c>
      <c r="N76" s="57" t="s">
        <v>67</v>
      </c>
      <c r="O76" s="75">
        <v>2</v>
      </c>
      <c r="P76" s="76" t="s">
        <v>68</v>
      </c>
      <c r="Q76" s="50">
        <v>1</v>
      </c>
      <c r="R76" s="77" t="s">
        <v>64</v>
      </c>
      <c r="S76" s="62" t="s">
        <v>34</v>
      </c>
      <c r="T76" s="201">
        <v>2000</v>
      </c>
      <c r="U76" s="63" t="s">
        <v>69</v>
      </c>
    </row>
    <row r="77" spans="1:21" ht="18" customHeight="1">
      <c r="A77" s="329"/>
      <c r="B77" s="326"/>
      <c r="C77" s="48"/>
      <c r="D77" s="49" t="s">
        <v>70</v>
      </c>
      <c r="E77" s="50"/>
      <c r="F77" s="51" t="s">
        <v>70</v>
      </c>
      <c r="G77" s="52">
        <v>0.3</v>
      </c>
      <c r="H77" s="53" t="s">
        <v>63</v>
      </c>
      <c r="I77" s="52">
        <v>1</v>
      </c>
      <c r="J77" s="54" t="s">
        <v>65</v>
      </c>
      <c r="K77" s="55">
        <v>18</v>
      </c>
      <c r="L77" s="96" t="s">
        <v>66</v>
      </c>
      <c r="M77" s="50">
        <v>634</v>
      </c>
      <c r="N77" s="57" t="s">
        <v>67</v>
      </c>
      <c r="O77" s="75">
        <v>0.5</v>
      </c>
      <c r="P77" s="203" t="s">
        <v>68</v>
      </c>
      <c r="Q77" s="146">
        <v>1</v>
      </c>
      <c r="R77" s="204" t="s">
        <v>64</v>
      </c>
      <c r="S77" s="62" t="s">
        <v>44</v>
      </c>
      <c r="T77" s="50">
        <v>1</v>
      </c>
      <c r="U77" s="63" t="s">
        <v>65</v>
      </c>
    </row>
    <row r="78" spans="1:21" ht="18" customHeight="1">
      <c r="A78" s="329"/>
      <c r="B78" s="326"/>
      <c r="C78" s="48"/>
      <c r="D78" s="49" t="s">
        <v>70</v>
      </c>
      <c r="E78" s="50"/>
      <c r="F78" s="51" t="s">
        <v>70</v>
      </c>
      <c r="G78" s="52">
        <v>0.2</v>
      </c>
      <c r="H78" s="53" t="s">
        <v>63</v>
      </c>
      <c r="I78" s="52">
        <v>2</v>
      </c>
      <c r="J78" s="54" t="s">
        <v>65</v>
      </c>
      <c r="K78" s="55">
        <v>10</v>
      </c>
      <c r="L78" s="96" t="s">
        <v>66</v>
      </c>
      <c r="M78" s="50">
        <v>234</v>
      </c>
      <c r="N78" s="57" t="s">
        <v>67</v>
      </c>
      <c r="O78" s="97"/>
      <c r="P78" s="98" t="s">
        <v>70</v>
      </c>
      <c r="Q78" s="73"/>
      <c r="R78" s="99" t="s">
        <v>70</v>
      </c>
      <c r="S78" s="62" t="s">
        <v>45</v>
      </c>
      <c r="T78" s="50">
        <v>11</v>
      </c>
      <c r="U78" s="63" t="s">
        <v>64</v>
      </c>
    </row>
    <row r="79" spans="1:21" ht="18" customHeight="1">
      <c r="A79" s="329"/>
      <c r="B79" s="335"/>
      <c r="C79" s="64"/>
      <c r="D79" s="65" t="s">
        <v>70</v>
      </c>
      <c r="E79" s="66"/>
      <c r="F79" s="67" t="s">
        <v>70</v>
      </c>
      <c r="G79" s="68"/>
      <c r="H79" s="69" t="s">
        <v>70</v>
      </c>
      <c r="I79" s="68"/>
      <c r="J79" s="70" t="s">
        <v>70</v>
      </c>
      <c r="K79" s="105"/>
      <c r="L79" s="106" t="s">
        <v>70</v>
      </c>
      <c r="M79" s="66"/>
      <c r="N79" s="107" t="s">
        <v>70</v>
      </c>
      <c r="O79" s="132"/>
      <c r="P79" s="133" t="s">
        <v>70</v>
      </c>
      <c r="Q79" s="134"/>
      <c r="R79" s="135" t="s">
        <v>70</v>
      </c>
      <c r="S79" s="78" t="s">
        <v>46</v>
      </c>
      <c r="T79" s="66">
        <v>8</v>
      </c>
      <c r="U79" s="79" t="s">
        <v>64</v>
      </c>
    </row>
    <row r="80" spans="1:21" ht="18" customHeight="1">
      <c r="A80" s="329"/>
      <c r="B80" s="111" t="s">
        <v>47</v>
      </c>
      <c r="C80" s="112"/>
      <c r="D80" s="65" t="s">
        <v>70</v>
      </c>
      <c r="E80" s="66"/>
      <c r="F80" s="67" t="s">
        <v>70</v>
      </c>
      <c r="G80" s="205">
        <v>1</v>
      </c>
      <c r="H80" s="206" t="s">
        <v>63</v>
      </c>
      <c r="I80" s="205">
        <v>1</v>
      </c>
      <c r="J80" s="207" t="s">
        <v>65</v>
      </c>
      <c r="K80" s="196">
        <v>18</v>
      </c>
      <c r="L80" s="208" t="s">
        <v>66</v>
      </c>
      <c r="M80" s="114">
        <v>20</v>
      </c>
      <c r="N80" s="209" t="s">
        <v>67</v>
      </c>
      <c r="O80" s="210" t="s">
        <v>48</v>
      </c>
      <c r="P80" s="211" t="s">
        <v>70</v>
      </c>
      <c r="Q80" s="114"/>
      <c r="R80" s="212" t="s">
        <v>70</v>
      </c>
      <c r="S80" s="213" t="s">
        <v>35</v>
      </c>
      <c r="T80" s="214">
        <v>1000</v>
      </c>
      <c r="U80" s="79" t="s">
        <v>69</v>
      </c>
    </row>
    <row r="81" spans="1:23" ht="18" customHeight="1">
      <c r="A81" s="329"/>
      <c r="B81" s="215" t="s">
        <v>49</v>
      </c>
      <c r="C81" s="64"/>
      <c r="D81" s="65" t="s">
        <v>70</v>
      </c>
      <c r="E81" s="66"/>
      <c r="F81" s="67" t="s">
        <v>70</v>
      </c>
      <c r="G81" s="68">
        <v>1</v>
      </c>
      <c r="H81" s="69" t="s">
        <v>63</v>
      </c>
      <c r="I81" s="68">
        <v>2</v>
      </c>
      <c r="J81" s="70" t="s">
        <v>65</v>
      </c>
      <c r="K81" s="105">
        <v>18</v>
      </c>
      <c r="L81" s="106" t="s">
        <v>66</v>
      </c>
      <c r="M81" s="66">
        <v>22</v>
      </c>
      <c r="N81" s="107" t="s">
        <v>67</v>
      </c>
      <c r="O81" s="108"/>
      <c r="P81" s="109" t="s">
        <v>70</v>
      </c>
      <c r="Q81" s="66"/>
      <c r="R81" s="110" t="s">
        <v>70</v>
      </c>
      <c r="S81" s="213" t="s">
        <v>34</v>
      </c>
      <c r="T81" s="202">
        <v>100</v>
      </c>
      <c r="U81" s="79" t="s">
        <v>69</v>
      </c>
    </row>
    <row r="82" spans="1:23" ht="18" customHeight="1">
      <c r="A82" s="329"/>
      <c r="B82" s="111" t="s">
        <v>50</v>
      </c>
      <c r="C82" s="112"/>
      <c r="D82" s="65" t="s">
        <v>70</v>
      </c>
      <c r="E82" s="66"/>
      <c r="F82" s="67" t="s">
        <v>70</v>
      </c>
      <c r="G82" s="205">
        <v>1</v>
      </c>
      <c r="H82" s="206" t="s">
        <v>63</v>
      </c>
      <c r="I82" s="205">
        <v>1</v>
      </c>
      <c r="J82" s="207" t="s">
        <v>65</v>
      </c>
      <c r="K82" s="196"/>
      <c r="L82" s="208" t="s">
        <v>70</v>
      </c>
      <c r="M82" s="114"/>
      <c r="N82" s="209" t="s">
        <v>70</v>
      </c>
      <c r="O82" s="216">
        <v>2</v>
      </c>
      <c r="P82" s="211" t="s">
        <v>68</v>
      </c>
      <c r="Q82" s="214">
        <v>1</v>
      </c>
      <c r="R82" s="217" t="s">
        <v>64</v>
      </c>
      <c r="S82" s="213" t="s">
        <v>34</v>
      </c>
      <c r="T82" s="66">
        <v>200</v>
      </c>
      <c r="U82" s="79" t="s">
        <v>69</v>
      </c>
    </row>
    <row r="83" spans="1:23" ht="18" customHeight="1">
      <c r="A83" s="329"/>
      <c r="B83" s="325" t="s">
        <v>51</v>
      </c>
      <c r="C83" s="48"/>
      <c r="D83" s="49" t="s">
        <v>70</v>
      </c>
      <c r="E83" s="50"/>
      <c r="F83" s="51" t="s">
        <v>70</v>
      </c>
      <c r="G83" s="218">
        <v>4</v>
      </c>
      <c r="H83" s="219" t="s">
        <v>63</v>
      </c>
      <c r="I83" s="218">
        <v>1</v>
      </c>
      <c r="J83" s="220" t="s">
        <v>65</v>
      </c>
      <c r="K83" s="140">
        <v>1000</v>
      </c>
      <c r="L83" s="141" t="s">
        <v>66</v>
      </c>
      <c r="M83" s="142">
        <v>2</v>
      </c>
      <c r="N83" s="143" t="s">
        <v>67</v>
      </c>
      <c r="O83" s="101"/>
      <c r="P83" s="102" t="s">
        <v>70</v>
      </c>
      <c r="Q83" s="82"/>
      <c r="R83" s="103" t="s">
        <v>70</v>
      </c>
      <c r="S83" s="104"/>
      <c r="T83" s="50"/>
      <c r="U83" s="63" t="s">
        <v>70</v>
      </c>
    </row>
    <row r="84" spans="1:23" ht="18" customHeight="1" thickBot="1">
      <c r="A84" s="329"/>
      <c r="B84" s="326"/>
      <c r="C84" s="221"/>
      <c r="D84" s="222" t="s">
        <v>70</v>
      </c>
      <c r="E84" s="50"/>
      <c r="F84" s="51" t="s">
        <v>70</v>
      </c>
      <c r="G84" s="223"/>
      <c r="H84" s="224" t="s">
        <v>70</v>
      </c>
      <c r="I84" s="223"/>
      <c r="J84" s="225" t="s">
        <v>70</v>
      </c>
      <c r="K84" s="144">
        <v>20</v>
      </c>
      <c r="L84" s="145" t="s">
        <v>66</v>
      </c>
      <c r="M84" s="146">
        <v>20</v>
      </c>
      <c r="N84" s="147" t="s">
        <v>67</v>
      </c>
      <c r="O84" s="75"/>
      <c r="P84" s="76" t="s">
        <v>70</v>
      </c>
      <c r="Q84" s="50"/>
      <c r="R84" s="77" t="s">
        <v>70</v>
      </c>
      <c r="S84" s="62"/>
      <c r="T84" s="50"/>
      <c r="U84" s="226" t="s">
        <v>70</v>
      </c>
    </row>
    <row r="85" spans="1:23" ht="18" customHeight="1" thickTop="1">
      <c r="A85" s="329"/>
      <c r="B85" s="327" t="s">
        <v>30</v>
      </c>
      <c r="C85" s="227">
        <v>3</v>
      </c>
      <c r="D85" s="228" t="s">
        <v>63</v>
      </c>
      <c r="E85" s="151">
        <v>4</v>
      </c>
      <c r="F85" s="152" t="s">
        <v>64</v>
      </c>
      <c r="G85" s="151">
        <v>4</v>
      </c>
      <c r="H85" s="153" t="s">
        <v>63</v>
      </c>
      <c r="I85" s="151">
        <v>1</v>
      </c>
      <c r="J85" s="154" t="s">
        <v>65</v>
      </c>
      <c r="K85" s="229">
        <v>1000</v>
      </c>
      <c r="L85" s="230" t="s">
        <v>66</v>
      </c>
      <c r="M85" s="231">
        <v>6</v>
      </c>
      <c r="N85" s="232" t="s">
        <v>67</v>
      </c>
      <c r="O85" s="233" t="s">
        <v>75</v>
      </c>
      <c r="P85" s="230" t="s">
        <v>70</v>
      </c>
      <c r="Q85" s="231"/>
      <c r="R85" s="232" t="s">
        <v>70</v>
      </c>
      <c r="S85" s="234" t="s">
        <v>76</v>
      </c>
      <c r="T85" s="151">
        <v>11</v>
      </c>
      <c r="U85" s="63" t="s">
        <v>64</v>
      </c>
      <c r="V85" s="17">
        <f t="shared" ref="V85:V90" si="1">K85*M85</f>
        <v>6000</v>
      </c>
    </row>
    <row r="86" spans="1:23" ht="18" customHeight="1">
      <c r="A86" s="329"/>
      <c r="B86" s="326"/>
      <c r="C86" s="48">
        <v>2</v>
      </c>
      <c r="D86" s="49" t="s">
        <v>63</v>
      </c>
      <c r="E86" s="52">
        <v>1</v>
      </c>
      <c r="F86" s="160" t="s">
        <v>64</v>
      </c>
      <c r="G86" s="52">
        <v>1.5</v>
      </c>
      <c r="H86" s="53" t="s">
        <v>63</v>
      </c>
      <c r="I86" s="223">
        <v>2</v>
      </c>
      <c r="J86" s="225" t="s">
        <v>65</v>
      </c>
      <c r="K86" s="235">
        <v>500</v>
      </c>
      <c r="L86" s="236" t="s">
        <v>66</v>
      </c>
      <c r="M86" s="223">
        <v>6</v>
      </c>
      <c r="N86" s="237" t="s">
        <v>67</v>
      </c>
      <c r="O86" s="162">
        <v>2</v>
      </c>
      <c r="P86" s="238" t="s">
        <v>68</v>
      </c>
      <c r="Q86" s="146">
        <v>4</v>
      </c>
      <c r="R86" s="204" t="s">
        <v>64</v>
      </c>
      <c r="S86" s="165" t="s">
        <v>77</v>
      </c>
      <c r="T86" s="52">
        <v>8</v>
      </c>
      <c r="U86" s="63" t="s">
        <v>64</v>
      </c>
      <c r="V86" s="17">
        <f t="shared" si="1"/>
        <v>3000</v>
      </c>
    </row>
    <row r="87" spans="1:23" ht="18" customHeight="1">
      <c r="A87" s="329"/>
      <c r="B87" s="326"/>
      <c r="C87" s="48" t="s">
        <v>70</v>
      </c>
      <c r="D87" s="49" t="s">
        <v>70</v>
      </c>
      <c r="E87" s="52" t="s">
        <v>70</v>
      </c>
      <c r="F87" s="160" t="s">
        <v>70</v>
      </c>
      <c r="G87" s="52">
        <v>1</v>
      </c>
      <c r="H87" s="53" t="s">
        <v>63</v>
      </c>
      <c r="I87" s="223">
        <v>18</v>
      </c>
      <c r="J87" s="225" t="s">
        <v>65</v>
      </c>
      <c r="K87" s="48">
        <v>22</v>
      </c>
      <c r="L87" s="161" t="s">
        <v>66</v>
      </c>
      <c r="M87" s="223">
        <v>1</v>
      </c>
      <c r="N87" s="237" t="s">
        <v>67</v>
      </c>
      <c r="O87" s="162">
        <v>0.5</v>
      </c>
      <c r="P87" s="163" t="s">
        <v>68</v>
      </c>
      <c r="Q87" s="146">
        <v>1</v>
      </c>
      <c r="R87" s="204" t="s">
        <v>64</v>
      </c>
      <c r="S87" s="165" t="s">
        <v>78</v>
      </c>
      <c r="T87" s="52">
        <v>1</v>
      </c>
      <c r="U87" s="63" t="s">
        <v>65</v>
      </c>
      <c r="V87" s="17">
        <f t="shared" si="1"/>
        <v>22</v>
      </c>
    </row>
    <row r="88" spans="1:23" ht="18" customHeight="1">
      <c r="A88" s="329"/>
      <c r="B88" s="326"/>
      <c r="C88" s="239" t="s">
        <v>70</v>
      </c>
      <c r="D88" s="240" t="s">
        <v>70</v>
      </c>
      <c r="E88" s="241" t="s">
        <v>70</v>
      </c>
      <c r="F88" s="160" t="s">
        <v>70</v>
      </c>
      <c r="G88" s="52">
        <v>0.5</v>
      </c>
      <c r="H88" s="53" t="s">
        <v>63</v>
      </c>
      <c r="I88" s="223">
        <v>5</v>
      </c>
      <c r="J88" s="225" t="s">
        <v>65</v>
      </c>
      <c r="K88" s="48">
        <v>20</v>
      </c>
      <c r="L88" s="161" t="s">
        <v>66</v>
      </c>
      <c r="M88" s="223">
        <v>214</v>
      </c>
      <c r="N88" s="237" t="s">
        <v>67</v>
      </c>
      <c r="O88" s="162" t="s">
        <v>70</v>
      </c>
      <c r="P88" s="163" t="s">
        <v>70</v>
      </c>
      <c r="Q88" s="146" t="s">
        <v>70</v>
      </c>
      <c r="R88" s="204" t="s">
        <v>70</v>
      </c>
      <c r="S88" s="165" t="s">
        <v>79</v>
      </c>
      <c r="T88" s="52">
        <v>550</v>
      </c>
      <c r="U88" s="63" t="s">
        <v>69</v>
      </c>
      <c r="V88" s="17">
        <f t="shared" si="1"/>
        <v>4280</v>
      </c>
    </row>
    <row r="89" spans="1:23" ht="18" customHeight="1">
      <c r="A89" s="329"/>
      <c r="B89" s="326"/>
      <c r="C89" s="239" t="s">
        <v>70</v>
      </c>
      <c r="D89" s="240" t="s">
        <v>70</v>
      </c>
      <c r="E89" s="241" t="s">
        <v>70</v>
      </c>
      <c r="F89" s="160" t="s">
        <v>70</v>
      </c>
      <c r="G89" s="52">
        <v>0.3</v>
      </c>
      <c r="H89" s="53" t="s">
        <v>63</v>
      </c>
      <c r="I89" s="223">
        <v>2</v>
      </c>
      <c r="J89" s="225" t="s">
        <v>65</v>
      </c>
      <c r="K89" s="48">
        <v>18</v>
      </c>
      <c r="L89" s="161" t="s">
        <v>66</v>
      </c>
      <c r="M89" s="223">
        <v>676</v>
      </c>
      <c r="N89" s="237" t="s">
        <v>67</v>
      </c>
      <c r="O89" s="162" t="s">
        <v>70</v>
      </c>
      <c r="P89" s="163" t="s">
        <v>70</v>
      </c>
      <c r="Q89" s="52" t="s">
        <v>70</v>
      </c>
      <c r="R89" s="164" t="s">
        <v>70</v>
      </c>
      <c r="S89" s="62" t="s">
        <v>17</v>
      </c>
      <c r="T89" s="52">
        <v>13120</v>
      </c>
      <c r="U89" s="63" t="s">
        <v>69</v>
      </c>
      <c r="V89" s="17">
        <f t="shared" si="1"/>
        <v>12168</v>
      </c>
      <c r="W89" s="17">
        <f>SUM(V85:V90)</f>
        <v>27910</v>
      </c>
    </row>
    <row r="90" spans="1:23" ht="18" customHeight="1">
      <c r="A90" s="329"/>
      <c r="B90" s="326"/>
      <c r="C90" s="239" t="s">
        <v>70</v>
      </c>
      <c r="D90" s="240" t="s">
        <v>70</v>
      </c>
      <c r="E90" s="241" t="s">
        <v>70</v>
      </c>
      <c r="F90" s="160" t="s">
        <v>70</v>
      </c>
      <c r="G90" s="52">
        <v>0.2</v>
      </c>
      <c r="H90" s="53" t="s">
        <v>63</v>
      </c>
      <c r="I90" s="223">
        <v>2</v>
      </c>
      <c r="J90" s="225" t="s">
        <v>65</v>
      </c>
      <c r="K90" s="48">
        <v>10</v>
      </c>
      <c r="L90" s="161" t="s">
        <v>66</v>
      </c>
      <c r="M90" s="52">
        <v>244</v>
      </c>
      <c r="N90" s="242" t="s">
        <v>67</v>
      </c>
      <c r="O90" s="162" t="s">
        <v>70</v>
      </c>
      <c r="P90" s="163" t="s">
        <v>70</v>
      </c>
      <c r="Q90" s="52" t="s">
        <v>70</v>
      </c>
      <c r="R90" s="164" t="s">
        <v>70</v>
      </c>
      <c r="S90" s="62" t="s">
        <v>57</v>
      </c>
      <c r="T90" s="52">
        <v>1150</v>
      </c>
      <c r="U90" s="63" t="s">
        <v>69</v>
      </c>
      <c r="V90" s="17">
        <f t="shared" si="1"/>
        <v>2440</v>
      </c>
    </row>
    <row r="91" spans="1:23" ht="18" customHeight="1">
      <c r="A91" s="329"/>
      <c r="B91" s="326"/>
      <c r="C91" s="239" t="s">
        <v>70</v>
      </c>
      <c r="D91" s="240" t="s">
        <v>70</v>
      </c>
      <c r="E91" s="241" t="s">
        <v>70</v>
      </c>
      <c r="F91" s="160" t="s">
        <v>70</v>
      </c>
      <c r="G91" s="52" t="s">
        <v>70</v>
      </c>
      <c r="H91" s="53" t="s">
        <v>70</v>
      </c>
      <c r="I91" s="52" t="s">
        <v>70</v>
      </c>
      <c r="J91" s="54" t="s">
        <v>70</v>
      </c>
      <c r="K91" s="243" t="s">
        <v>70</v>
      </c>
      <c r="L91" s="244" t="s">
        <v>70</v>
      </c>
      <c r="M91" s="188" t="s">
        <v>70</v>
      </c>
      <c r="N91" s="245" t="s">
        <v>70</v>
      </c>
      <c r="O91" s="162" t="s">
        <v>70</v>
      </c>
      <c r="P91" s="163" t="s">
        <v>70</v>
      </c>
      <c r="Q91" s="52" t="s">
        <v>70</v>
      </c>
      <c r="R91" s="164" t="s">
        <v>70</v>
      </c>
      <c r="S91" s="62" t="s">
        <v>80</v>
      </c>
      <c r="T91" s="50">
        <v>600</v>
      </c>
      <c r="U91" s="63" t="s">
        <v>69</v>
      </c>
    </row>
    <row r="92" spans="1:23" ht="18" customHeight="1">
      <c r="A92" s="190"/>
      <c r="B92" s="246"/>
      <c r="C92" s="239" t="s">
        <v>70</v>
      </c>
      <c r="D92" s="240" t="s">
        <v>70</v>
      </c>
      <c r="E92" s="241" t="s">
        <v>70</v>
      </c>
      <c r="F92" s="160" t="s">
        <v>70</v>
      </c>
      <c r="G92" s="52" t="s">
        <v>70</v>
      </c>
      <c r="H92" s="53" t="s">
        <v>70</v>
      </c>
      <c r="I92" s="52" t="s">
        <v>70</v>
      </c>
      <c r="J92" s="54" t="s">
        <v>70</v>
      </c>
      <c r="K92" s="243" t="s">
        <v>70</v>
      </c>
      <c r="L92" s="244" t="s">
        <v>70</v>
      </c>
      <c r="M92" s="188" t="s">
        <v>70</v>
      </c>
      <c r="N92" s="245" t="s">
        <v>70</v>
      </c>
      <c r="O92" s="162" t="s">
        <v>70</v>
      </c>
      <c r="P92" s="163" t="s">
        <v>70</v>
      </c>
      <c r="Q92" s="52" t="s">
        <v>70</v>
      </c>
      <c r="R92" s="164" t="s">
        <v>70</v>
      </c>
      <c r="S92" s="62" t="s">
        <v>33</v>
      </c>
      <c r="T92" s="50">
        <v>1540</v>
      </c>
      <c r="U92" s="63" t="s">
        <v>69</v>
      </c>
    </row>
    <row r="93" spans="1:23" ht="18" customHeight="1" thickBot="1">
      <c r="A93" s="190"/>
      <c r="B93" s="246"/>
      <c r="C93" s="239" t="s">
        <v>70</v>
      </c>
      <c r="D93" s="240" t="s">
        <v>70</v>
      </c>
      <c r="E93" s="241" t="s">
        <v>70</v>
      </c>
      <c r="F93" s="160" t="s">
        <v>70</v>
      </c>
      <c r="G93" s="52" t="s">
        <v>70</v>
      </c>
      <c r="H93" s="53" t="s">
        <v>70</v>
      </c>
      <c r="I93" s="52" t="s">
        <v>70</v>
      </c>
      <c r="J93" s="54" t="s">
        <v>70</v>
      </c>
      <c r="K93" s="243" t="s">
        <v>70</v>
      </c>
      <c r="L93" s="244" t="s">
        <v>70</v>
      </c>
      <c r="M93" s="188" t="s">
        <v>70</v>
      </c>
      <c r="N93" s="245" t="s">
        <v>70</v>
      </c>
      <c r="O93" s="162" t="s">
        <v>70</v>
      </c>
      <c r="P93" s="163" t="s">
        <v>70</v>
      </c>
      <c r="Q93" s="52" t="s">
        <v>70</v>
      </c>
      <c r="R93" s="164" t="s">
        <v>70</v>
      </c>
      <c r="S93" s="62" t="s">
        <v>81</v>
      </c>
      <c r="T93" s="50">
        <v>3</v>
      </c>
      <c r="U93" s="63" t="s">
        <v>65</v>
      </c>
    </row>
    <row r="94" spans="1:23" ht="18" hidden="1" customHeight="1">
      <c r="A94" s="190"/>
      <c r="B94" s="246"/>
      <c r="C94" s="239" t="s">
        <v>70</v>
      </c>
      <c r="D94" s="240" t="s">
        <v>70</v>
      </c>
      <c r="E94" s="241" t="s">
        <v>70</v>
      </c>
      <c r="F94" s="160" t="s">
        <v>70</v>
      </c>
      <c r="G94" s="52" t="s">
        <v>70</v>
      </c>
      <c r="H94" s="53" t="s">
        <v>70</v>
      </c>
      <c r="I94" s="52" t="s">
        <v>70</v>
      </c>
      <c r="J94" s="54" t="s">
        <v>70</v>
      </c>
      <c r="K94" s="243" t="s">
        <v>70</v>
      </c>
      <c r="L94" s="244" t="s">
        <v>70</v>
      </c>
      <c r="M94" s="188" t="s">
        <v>70</v>
      </c>
      <c r="N94" s="245" t="s">
        <v>70</v>
      </c>
      <c r="O94" s="162" t="s">
        <v>70</v>
      </c>
      <c r="P94" s="163" t="s">
        <v>70</v>
      </c>
      <c r="Q94" s="52" t="s">
        <v>70</v>
      </c>
      <c r="R94" s="164" t="s">
        <v>70</v>
      </c>
      <c r="S94" s="62" t="s">
        <v>70</v>
      </c>
      <c r="T94" s="50" t="s">
        <v>70</v>
      </c>
      <c r="U94" s="63" t="s">
        <v>70</v>
      </c>
    </row>
    <row r="95" spans="1:23" ht="18" hidden="1" customHeight="1">
      <c r="A95" s="190"/>
      <c r="B95" s="246"/>
      <c r="C95" s="239" t="s">
        <v>70</v>
      </c>
      <c r="D95" s="240" t="s">
        <v>70</v>
      </c>
      <c r="E95" s="241" t="s">
        <v>70</v>
      </c>
      <c r="F95" s="160" t="s">
        <v>70</v>
      </c>
      <c r="G95" s="52" t="s">
        <v>70</v>
      </c>
      <c r="H95" s="53" t="s">
        <v>70</v>
      </c>
      <c r="I95" s="52" t="s">
        <v>70</v>
      </c>
      <c r="J95" s="54" t="s">
        <v>70</v>
      </c>
      <c r="K95" s="243" t="s">
        <v>70</v>
      </c>
      <c r="L95" s="244" t="s">
        <v>70</v>
      </c>
      <c r="M95" s="188" t="s">
        <v>70</v>
      </c>
      <c r="N95" s="245" t="s">
        <v>70</v>
      </c>
      <c r="O95" s="162" t="s">
        <v>70</v>
      </c>
      <c r="P95" s="163" t="s">
        <v>70</v>
      </c>
      <c r="Q95" s="52" t="s">
        <v>70</v>
      </c>
      <c r="R95" s="164" t="s">
        <v>70</v>
      </c>
      <c r="S95" s="62" t="s">
        <v>70</v>
      </c>
      <c r="T95" s="50" t="s">
        <v>70</v>
      </c>
      <c r="U95" s="63" t="s">
        <v>70</v>
      </c>
    </row>
    <row r="96" spans="1:23" ht="18" hidden="1" customHeight="1">
      <c r="A96" s="190"/>
      <c r="B96" s="246"/>
      <c r="C96" s="239" t="s">
        <v>70</v>
      </c>
      <c r="D96" s="240" t="s">
        <v>70</v>
      </c>
      <c r="E96" s="241" t="s">
        <v>70</v>
      </c>
      <c r="F96" s="160" t="s">
        <v>70</v>
      </c>
      <c r="G96" s="52" t="s">
        <v>70</v>
      </c>
      <c r="H96" s="53" t="s">
        <v>70</v>
      </c>
      <c r="I96" s="52" t="s">
        <v>70</v>
      </c>
      <c r="J96" s="54" t="s">
        <v>70</v>
      </c>
      <c r="K96" s="243" t="s">
        <v>70</v>
      </c>
      <c r="L96" s="244" t="s">
        <v>70</v>
      </c>
      <c r="M96" s="188" t="s">
        <v>70</v>
      </c>
      <c r="N96" s="245" t="s">
        <v>70</v>
      </c>
      <c r="O96" s="162" t="s">
        <v>70</v>
      </c>
      <c r="P96" s="163" t="s">
        <v>70</v>
      </c>
      <c r="Q96" s="52" t="s">
        <v>70</v>
      </c>
      <c r="R96" s="164" t="s">
        <v>70</v>
      </c>
      <c r="S96" s="62" t="s">
        <v>70</v>
      </c>
      <c r="T96" s="50" t="s">
        <v>70</v>
      </c>
      <c r="U96" s="63" t="s">
        <v>70</v>
      </c>
    </row>
    <row r="97" spans="1:21" ht="18" hidden="1" customHeight="1">
      <c r="A97" s="190"/>
      <c r="B97" s="246"/>
      <c r="C97" s="239" t="s">
        <v>70</v>
      </c>
      <c r="D97" s="240" t="s">
        <v>70</v>
      </c>
      <c r="E97" s="241" t="s">
        <v>70</v>
      </c>
      <c r="F97" s="160" t="s">
        <v>70</v>
      </c>
      <c r="G97" s="52" t="s">
        <v>70</v>
      </c>
      <c r="H97" s="53" t="s">
        <v>70</v>
      </c>
      <c r="I97" s="52" t="s">
        <v>70</v>
      </c>
      <c r="J97" s="54" t="s">
        <v>70</v>
      </c>
      <c r="K97" s="243" t="s">
        <v>70</v>
      </c>
      <c r="L97" s="244" t="s">
        <v>70</v>
      </c>
      <c r="M97" s="188" t="s">
        <v>70</v>
      </c>
      <c r="N97" s="245" t="s">
        <v>70</v>
      </c>
      <c r="O97" s="162" t="s">
        <v>70</v>
      </c>
      <c r="P97" s="163" t="s">
        <v>70</v>
      </c>
      <c r="Q97" s="52" t="s">
        <v>70</v>
      </c>
      <c r="R97" s="164" t="s">
        <v>70</v>
      </c>
      <c r="S97" s="62" t="s">
        <v>70</v>
      </c>
      <c r="T97" s="50" t="s">
        <v>70</v>
      </c>
      <c r="U97" s="63" t="s">
        <v>70</v>
      </c>
    </row>
    <row r="98" spans="1:21" ht="18" hidden="1" customHeight="1">
      <c r="A98" s="190"/>
      <c r="B98" s="246"/>
      <c r="C98" s="239" t="s">
        <v>70</v>
      </c>
      <c r="D98" s="240" t="s">
        <v>70</v>
      </c>
      <c r="E98" s="241" t="s">
        <v>70</v>
      </c>
      <c r="F98" s="160" t="s">
        <v>70</v>
      </c>
      <c r="G98" s="52" t="s">
        <v>70</v>
      </c>
      <c r="H98" s="53" t="s">
        <v>70</v>
      </c>
      <c r="I98" s="52" t="s">
        <v>70</v>
      </c>
      <c r="J98" s="54" t="s">
        <v>70</v>
      </c>
      <c r="K98" s="243" t="s">
        <v>70</v>
      </c>
      <c r="L98" s="244" t="s">
        <v>70</v>
      </c>
      <c r="M98" s="188" t="s">
        <v>70</v>
      </c>
      <c r="N98" s="245" t="s">
        <v>70</v>
      </c>
      <c r="O98" s="162" t="s">
        <v>70</v>
      </c>
      <c r="P98" s="163" t="s">
        <v>70</v>
      </c>
      <c r="Q98" s="52" t="s">
        <v>70</v>
      </c>
      <c r="R98" s="164" t="s">
        <v>70</v>
      </c>
      <c r="S98" s="62" t="s">
        <v>70</v>
      </c>
      <c r="T98" s="50" t="s">
        <v>70</v>
      </c>
      <c r="U98" s="63" t="s">
        <v>70</v>
      </c>
    </row>
    <row r="99" spans="1:21" ht="18" hidden="1" customHeight="1">
      <c r="A99" s="190"/>
      <c r="B99" s="246"/>
      <c r="C99" s="247" t="s">
        <v>70</v>
      </c>
      <c r="D99" s="248" t="s">
        <v>70</v>
      </c>
      <c r="E99" s="249" t="s">
        <v>70</v>
      </c>
      <c r="F99" s="171" t="s">
        <v>70</v>
      </c>
      <c r="G99" s="170" t="s">
        <v>70</v>
      </c>
      <c r="H99" s="172" t="s">
        <v>70</v>
      </c>
      <c r="I99" s="170" t="s">
        <v>70</v>
      </c>
      <c r="J99" s="173" t="s">
        <v>70</v>
      </c>
      <c r="K99" s="250" t="s">
        <v>70</v>
      </c>
      <c r="L99" s="251" t="s">
        <v>70</v>
      </c>
      <c r="M99" s="179" t="s">
        <v>70</v>
      </c>
      <c r="N99" s="252" t="s">
        <v>70</v>
      </c>
      <c r="O99" s="253" t="s">
        <v>70</v>
      </c>
      <c r="P99" s="254" t="s">
        <v>70</v>
      </c>
      <c r="Q99" s="170" t="s">
        <v>70</v>
      </c>
      <c r="R99" s="255" t="s">
        <v>70</v>
      </c>
      <c r="S99" s="181" t="s">
        <v>70</v>
      </c>
      <c r="T99" s="182" t="s">
        <v>70</v>
      </c>
      <c r="U99" s="63" t="s">
        <v>70</v>
      </c>
    </row>
    <row r="100" spans="1:21" ht="18" customHeight="1">
      <c r="A100" s="328" t="s">
        <v>52</v>
      </c>
      <c r="B100" s="256" t="s">
        <v>53</v>
      </c>
      <c r="C100" s="40">
        <v>2</v>
      </c>
      <c r="D100" s="257" t="s">
        <v>63</v>
      </c>
      <c r="E100" s="35">
        <v>1</v>
      </c>
      <c r="F100" s="36" t="s">
        <v>64</v>
      </c>
      <c r="G100" s="37">
        <v>1</v>
      </c>
      <c r="H100" s="38" t="s">
        <v>63</v>
      </c>
      <c r="I100" s="37">
        <v>4</v>
      </c>
      <c r="J100" s="39" t="s">
        <v>65</v>
      </c>
      <c r="K100" s="40">
        <v>20</v>
      </c>
      <c r="L100" s="192" t="s">
        <v>66</v>
      </c>
      <c r="M100" s="35">
        <v>37</v>
      </c>
      <c r="N100" s="42" t="s">
        <v>67</v>
      </c>
      <c r="O100" s="43">
        <v>1.5</v>
      </c>
      <c r="P100" s="44" t="s">
        <v>68</v>
      </c>
      <c r="Q100" s="35">
        <v>1</v>
      </c>
      <c r="R100" s="45" t="s">
        <v>64</v>
      </c>
      <c r="S100" s="46" t="s">
        <v>33</v>
      </c>
      <c r="T100" s="193">
        <v>1300</v>
      </c>
      <c r="U100" s="47" t="s">
        <v>69</v>
      </c>
    </row>
    <row r="101" spans="1:21" ht="18" customHeight="1">
      <c r="A101" s="329"/>
      <c r="B101" s="127"/>
      <c r="C101" s="105"/>
      <c r="D101" s="258"/>
      <c r="E101" s="66"/>
      <c r="F101" s="67"/>
      <c r="G101" s="68"/>
      <c r="H101" s="69"/>
      <c r="I101" s="68"/>
      <c r="J101" s="70"/>
      <c r="K101" s="105"/>
      <c r="L101" s="106"/>
      <c r="M101" s="66"/>
      <c r="N101" s="107"/>
      <c r="O101" s="108"/>
      <c r="P101" s="109"/>
      <c r="Q101" s="66"/>
      <c r="R101" s="110"/>
      <c r="S101" s="259" t="s">
        <v>17</v>
      </c>
      <c r="T101" s="194">
        <v>1600</v>
      </c>
      <c r="U101" s="79" t="s">
        <v>69</v>
      </c>
    </row>
    <row r="102" spans="1:21" ht="18" customHeight="1">
      <c r="A102" s="329"/>
      <c r="B102" s="331" t="s">
        <v>54</v>
      </c>
      <c r="C102" s="87">
        <v>2</v>
      </c>
      <c r="D102" s="260" t="s">
        <v>63</v>
      </c>
      <c r="E102" s="82">
        <v>1</v>
      </c>
      <c r="F102" s="83" t="s">
        <v>64</v>
      </c>
      <c r="G102" s="84">
        <v>1</v>
      </c>
      <c r="H102" s="85" t="s">
        <v>63</v>
      </c>
      <c r="I102" s="84">
        <v>3</v>
      </c>
      <c r="J102" s="86" t="s">
        <v>65</v>
      </c>
      <c r="K102" s="87">
        <v>20</v>
      </c>
      <c r="L102" s="88" t="s">
        <v>66</v>
      </c>
      <c r="M102" s="82">
        <v>50</v>
      </c>
      <c r="N102" s="89" t="s">
        <v>67</v>
      </c>
      <c r="O102" s="101"/>
      <c r="P102" s="102" t="s">
        <v>70</v>
      </c>
      <c r="Q102" s="82"/>
      <c r="R102" s="103" t="s">
        <v>70</v>
      </c>
      <c r="S102" s="261" t="s">
        <v>27</v>
      </c>
      <c r="T102" s="84">
        <v>300</v>
      </c>
      <c r="U102" s="123" t="s">
        <v>69</v>
      </c>
    </row>
    <row r="103" spans="1:21" ht="18" customHeight="1">
      <c r="A103" s="329"/>
      <c r="B103" s="332"/>
      <c r="C103" s="262"/>
      <c r="D103" s="228" t="s">
        <v>70</v>
      </c>
      <c r="E103" s="263"/>
      <c r="F103" s="51" t="s">
        <v>70</v>
      </c>
      <c r="G103" s="68"/>
      <c r="H103" s="69" t="s">
        <v>70</v>
      </c>
      <c r="I103" s="68"/>
      <c r="J103" s="70" t="s">
        <v>70</v>
      </c>
      <c r="K103" s="105">
        <v>18</v>
      </c>
      <c r="L103" s="106" t="s">
        <v>66</v>
      </c>
      <c r="M103" s="66">
        <v>14</v>
      </c>
      <c r="N103" s="107" t="s">
        <v>67</v>
      </c>
      <c r="O103" s="108"/>
      <c r="P103" s="109" t="s">
        <v>70</v>
      </c>
      <c r="Q103" s="66"/>
      <c r="R103" s="110" t="s">
        <v>70</v>
      </c>
      <c r="S103" s="259" t="s">
        <v>17</v>
      </c>
      <c r="T103" s="68">
        <v>100</v>
      </c>
      <c r="U103" s="79" t="s">
        <v>69</v>
      </c>
    </row>
    <row r="104" spans="1:21" ht="18" customHeight="1">
      <c r="A104" s="329"/>
      <c r="B104" s="264" t="s">
        <v>55</v>
      </c>
      <c r="C104" s="265"/>
      <c r="D104" s="266" t="s">
        <v>70</v>
      </c>
      <c r="E104" s="267"/>
      <c r="F104" s="115" t="s">
        <v>70</v>
      </c>
      <c r="G104" s="116"/>
      <c r="H104" s="117" t="s">
        <v>70</v>
      </c>
      <c r="I104" s="116"/>
      <c r="J104" s="195" t="s">
        <v>70</v>
      </c>
      <c r="K104" s="196"/>
      <c r="L104" s="208" t="s">
        <v>70</v>
      </c>
      <c r="M104" s="114"/>
      <c r="N104" s="209" t="s">
        <v>70</v>
      </c>
      <c r="O104" s="216"/>
      <c r="P104" s="268" t="s">
        <v>70</v>
      </c>
      <c r="Q104" s="114"/>
      <c r="R104" s="212" t="s">
        <v>70</v>
      </c>
      <c r="S104" s="213" t="s">
        <v>17</v>
      </c>
      <c r="T104" s="114">
        <v>121</v>
      </c>
      <c r="U104" s="269" t="s">
        <v>69</v>
      </c>
    </row>
    <row r="105" spans="1:21" ht="18" customHeight="1">
      <c r="A105" s="329"/>
      <c r="B105" s="326" t="s">
        <v>56</v>
      </c>
      <c r="C105" s="270"/>
      <c r="D105" s="228" t="s">
        <v>70</v>
      </c>
      <c r="E105" s="263"/>
      <c r="F105" s="51" t="s">
        <v>70</v>
      </c>
      <c r="G105" s="52">
        <v>1</v>
      </c>
      <c r="H105" s="53" t="s">
        <v>63</v>
      </c>
      <c r="I105" s="52">
        <v>2</v>
      </c>
      <c r="J105" s="54" t="s">
        <v>65</v>
      </c>
      <c r="K105" s="55">
        <v>20</v>
      </c>
      <c r="L105" s="96" t="s">
        <v>66</v>
      </c>
      <c r="M105" s="50">
        <v>85</v>
      </c>
      <c r="N105" s="57" t="s">
        <v>67</v>
      </c>
      <c r="O105" s="75">
        <v>2</v>
      </c>
      <c r="P105" s="76" t="s">
        <v>68</v>
      </c>
      <c r="Q105" s="50">
        <v>1</v>
      </c>
      <c r="R105" s="77" t="s">
        <v>64</v>
      </c>
      <c r="S105" s="165" t="s">
        <v>27</v>
      </c>
      <c r="T105" s="52">
        <v>400</v>
      </c>
      <c r="U105" s="63" t="s">
        <v>69</v>
      </c>
    </row>
    <row r="106" spans="1:21" ht="18" customHeight="1">
      <c r="A106" s="329"/>
      <c r="B106" s="326"/>
      <c r="C106" s="270"/>
      <c r="D106" s="228" t="s">
        <v>70</v>
      </c>
      <c r="E106" s="263"/>
      <c r="F106" s="51" t="s">
        <v>70</v>
      </c>
      <c r="G106" s="52">
        <v>0.3</v>
      </c>
      <c r="H106" s="53" t="s">
        <v>63</v>
      </c>
      <c r="I106" s="52">
        <v>3</v>
      </c>
      <c r="J106" s="54" t="s">
        <v>65</v>
      </c>
      <c r="K106" s="55">
        <v>15</v>
      </c>
      <c r="L106" s="96" t="s">
        <v>66</v>
      </c>
      <c r="M106" s="50">
        <v>8</v>
      </c>
      <c r="N106" s="57" t="s">
        <v>67</v>
      </c>
      <c r="O106" s="75"/>
      <c r="P106" s="76" t="s">
        <v>70</v>
      </c>
      <c r="Q106" s="50"/>
      <c r="R106" s="77" t="s">
        <v>70</v>
      </c>
      <c r="S106" s="165" t="s">
        <v>17</v>
      </c>
      <c r="T106" s="52">
        <v>100</v>
      </c>
      <c r="U106" s="63" t="s">
        <v>69</v>
      </c>
    </row>
    <row r="107" spans="1:21" ht="18" customHeight="1">
      <c r="A107" s="329"/>
      <c r="B107" s="326"/>
      <c r="C107" s="270"/>
      <c r="D107" s="228" t="s">
        <v>70</v>
      </c>
      <c r="E107" s="263"/>
      <c r="F107" s="51" t="s">
        <v>70</v>
      </c>
      <c r="G107" s="52"/>
      <c r="H107" s="53" t="s">
        <v>70</v>
      </c>
      <c r="I107" s="52"/>
      <c r="J107" s="54" t="s">
        <v>70</v>
      </c>
      <c r="K107" s="55">
        <v>10</v>
      </c>
      <c r="L107" s="96" t="s">
        <v>66</v>
      </c>
      <c r="M107" s="50">
        <v>65</v>
      </c>
      <c r="N107" s="57" t="s">
        <v>67</v>
      </c>
      <c r="O107" s="75"/>
      <c r="P107" s="76" t="s">
        <v>70</v>
      </c>
      <c r="Q107" s="50"/>
      <c r="R107" s="110" t="s">
        <v>70</v>
      </c>
      <c r="S107" s="259" t="s">
        <v>57</v>
      </c>
      <c r="T107" s="68">
        <v>800</v>
      </c>
      <c r="U107" s="79" t="s">
        <v>69</v>
      </c>
    </row>
    <row r="108" spans="1:21" ht="18" customHeight="1">
      <c r="A108" s="329"/>
      <c r="B108" s="333" t="s">
        <v>58</v>
      </c>
      <c r="C108" s="271"/>
      <c r="D108" s="260" t="s">
        <v>70</v>
      </c>
      <c r="E108" s="272"/>
      <c r="F108" s="83" t="s">
        <v>70</v>
      </c>
      <c r="G108" s="218">
        <v>2</v>
      </c>
      <c r="H108" s="219" t="s">
        <v>63</v>
      </c>
      <c r="I108" s="218">
        <v>1</v>
      </c>
      <c r="J108" s="220" t="s">
        <v>65</v>
      </c>
      <c r="K108" s="140">
        <v>20</v>
      </c>
      <c r="L108" s="141" t="s">
        <v>66</v>
      </c>
      <c r="M108" s="142">
        <v>80</v>
      </c>
      <c r="N108" s="143" t="s">
        <v>67</v>
      </c>
      <c r="O108" s="101"/>
      <c r="P108" s="273" t="s">
        <v>70</v>
      </c>
      <c r="Q108" s="142"/>
      <c r="R108" s="204" t="s">
        <v>70</v>
      </c>
      <c r="S108" s="62"/>
      <c r="T108" s="50"/>
      <c r="U108" s="63" t="s">
        <v>70</v>
      </c>
    </row>
    <row r="109" spans="1:21" ht="18" customHeight="1">
      <c r="A109" s="329"/>
      <c r="B109" s="334"/>
      <c r="C109" s="262"/>
      <c r="D109" s="274" t="s">
        <v>70</v>
      </c>
      <c r="E109" s="275"/>
      <c r="F109" s="67" t="s">
        <v>70</v>
      </c>
      <c r="G109" s="276">
        <v>0.5</v>
      </c>
      <c r="H109" s="277" t="s">
        <v>63</v>
      </c>
      <c r="I109" s="276">
        <v>1</v>
      </c>
      <c r="J109" s="278" t="s">
        <v>65</v>
      </c>
      <c r="K109" s="279"/>
      <c r="L109" s="280" t="s">
        <v>70</v>
      </c>
      <c r="M109" s="194"/>
      <c r="N109" s="281" t="s">
        <v>70</v>
      </c>
      <c r="O109" s="108"/>
      <c r="P109" s="282" t="s">
        <v>70</v>
      </c>
      <c r="Q109" s="194"/>
      <c r="R109" s="283" t="s">
        <v>70</v>
      </c>
      <c r="S109" s="78"/>
      <c r="T109" s="66"/>
      <c r="U109" s="79" t="s">
        <v>70</v>
      </c>
    </row>
    <row r="110" spans="1:21" ht="18" customHeight="1">
      <c r="A110" s="329"/>
      <c r="B110" s="325" t="s">
        <v>59</v>
      </c>
      <c r="C110" s="271"/>
      <c r="D110" s="260" t="s">
        <v>70</v>
      </c>
      <c r="E110" s="272"/>
      <c r="F110" s="83" t="s">
        <v>70</v>
      </c>
      <c r="G110" s="84">
        <v>1</v>
      </c>
      <c r="H110" s="85" t="s">
        <v>63</v>
      </c>
      <c r="I110" s="84">
        <v>1</v>
      </c>
      <c r="J110" s="86" t="s">
        <v>65</v>
      </c>
      <c r="K110" s="87">
        <v>20</v>
      </c>
      <c r="L110" s="88" t="s">
        <v>66</v>
      </c>
      <c r="M110" s="82">
        <v>20</v>
      </c>
      <c r="N110" s="89" t="s">
        <v>67</v>
      </c>
      <c r="O110" s="101">
        <v>1</v>
      </c>
      <c r="P110" s="102" t="s">
        <v>68</v>
      </c>
      <c r="Q110" s="82">
        <v>1</v>
      </c>
      <c r="R110" s="103" t="s">
        <v>64</v>
      </c>
      <c r="S110" s="104" t="s">
        <v>60</v>
      </c>
      <c r="T110" s="82">
        <v>200</v>
      </c>
      <c r="U110" s="63" t="s">
        <v>69</v>
      </c>
    </row>
    <row r="111" spans="1:21" ht="18" customHeight="1">
      <c r="A111" s="329"/>
      <c r="B111" s="335"/>
      <c r="C111" s="262"/>
      <c r="D111" s="274" t="s">
        <v>70</v>
      </c>
      <c r="E111" s="275"/>
      <c r="F111" s="67" t="s">
        <v>70</v>
      </c>
      <c r="G111" s="68"/>
      <c r="H111" s="69" t="s">
        <v>70</v>
      </c>
      <c r="I111" s="68"/>
      <c r="J111" s="70" t="s">
        <v>70</v>
      </c>
      <c r="K111" s="105"/>
      <c r="L111" s="106" t="s">
        <v>70</v>
      </c>
      <c r="M111" s="66"/>
      <c r="N111" s="107" t="s">
        <v>70</v>
      </c>
      <c r="O111" s="108"/>
      <c r="P111" s="109" t="s">
        <v>70</v>
      </c>
      <c r="Q111" s="66"/>
      <c r="R111" s="110" t="s">
        <v>70</v>
      </c>
      <c r="S111" s="78" t="s">
        <v>17</v>
      </c>
      <c r="T111" s="66">
        <v>190</v>
      </c>
      <c r="U111" s="79" t="s">
        <v>69</v>
      </c>
    </row>
    <row r="112" spans="1:21" ht="18" customHeight="1">
      <c r="A112" s="329"/>
      <c r="B112" s="336" t="s">
        <v>61</v>
      </c>
      <c r="C112" s="270"/>
      <c r="D112" s="228" t="s">
        <v>70</v>
      </c>
      <c r="E112" s="263"/>
      <c r="F112" s="51" t="s">
        <v>70</v>
      </c>
      <c r="G112" s="52">
        <v>1</v>
      </c>
      <c r="H112" s="53" t="s">
        <v>63</v>
      </c>
      <c r="I112" s="52">
        <v>1</v>
      </c>
      <c r="J112" s="54" t="s">
        <v>65</v>
      </c>
      <c r="K112" s="55">
        <v>500</v>
      </c>
      <c r="L112" s="96" t="s">
        <v>66</v>
      </c>
      <c r="M112" s="50">
        <v>1</v>
      </c>
      <c r="N112" s="57" t="s">
        <v>67</v>
      </c>
      <c r="O112" s="75">
        <v>1</v>
      </c>
      <c r="P112" s="76" t="s">
        <v>68</v>
      </c>
      <c r="Q112" s="50">
        <v>1</v>
      </c>
      <c r="R112" s="77" t="s">
        <v>64</v>
      </c>
      <c r="S112" s="62"/>
      <c r="T112" s="50"/>
      <c r="U112" s="63" t="s">
        <v>70</v>
      </c>
    </row>
    <row r="113" spans="1:24" ht="18" customHeight="1">
      <c r="A113" s="329"/>
      <c r="B113" s="332"/>
      <c r="C113" s="262"/>
      <c r="D113" s="228" t="s">
        <v>70</v>
      </c>
      <c r="E113" s="263"/>
      <c r="F113" s="51" t="s">
        <v>70</v>
      </c>
      <c r="G113" s="68">
        <v>0.75</v>
      </c>
      <c r="H113" s="69" t="s">
        <v>63</v>
      </c>
      <c r="I113" s="68">
        <v>1</v>
      </c>
      <c r="J113" s="70" t="s">
        <v>65</v>
      </c>
      <c r="K113" s="105"/>
      <c r="L113" s="106" t="s">
        <v>70</v>
      </c>
      <c r="M113" s="66"/>
      <c r="N113" s="107" t="s">
        <v>70</v>
      </c>
      <c r="O113" s="108">
        <v>0.5</v>
      </c>
      <c r="P113" s="109" t="s">
        <v>68</v>
      </c>
      <c r="Q113" s="66">
        <v>1</v>
      </c>
      <c r="R113" s="110" t="s">
        <v>64</v>
      </c>
      <c r="S113" s="78"/>
      <c r="T113" s="66"/>
      <c r="U113" s="79" t="s">
        <v>70</v>
      </c>
    </row>
    <row r="114" spans="1:24" ht="18" customHeight="1">
      <c r="A114" s="329"/>
      <c r="B114" s="331" t="s">
        <v>62</v>
      </c>
      <c r="C114" s="271"/>
      <c r="D114" s="260" t="s">
        <v>70</v>
      </c>
      <c r="E114" s="272"/>
      <c r="F114" s="83" t="s">
        <v>70</v>
      </c>
      <c r="G114" s="84">
        <v>1</v>
      </c>
      <c r="H114" s="85" t="s">
        <v>63</v>
      </c>
      <c r="I114" s="84">
        <v>1</v>
      </c>
      <c r="J114" s="86" t="s">
        <v>65</v>
      </c>
      <c r="K114" s="87">
        <v>20</v>
      </c>
      <c r="L114" s="88" t="s">
        <v>66</v>
      </c>
      <c r="M114" s="82">
        <v>20</v>
      </c>
      <c r="N114" s="89" t="s">
        <v>67</v>
      </c>
      <c r="O114" s="101">
        <v>1</v>
      </c>
      <c r="P114" s="102" t="s">
        <v>68</v>
      </c>
      <c r="Q114" s="82">
        <v>1</v>
      </c>
      <c r="R114" s="103" t="s">
        <v>64</v>
      </c>
      <c r="S114" s="104"/>
      <c r="T114" s="82"/>
      <c r="U114" s="63" t="s">
        <v>70</v>
      </c>
    </row>
    <row r="115" spans="1:24" ht="18" customHeight="1" thickBot="1">
      <c r="A115" s="329"/>
      <c r="B115" s="336"/>
      <c r="C115" s="270"/>
      <c r="D115" s="228" t="s">
        <v>70</v>
      </c>
      <c r="E115" s="263"/>
      <c r="F115" s="51" t="s">
        <v>70</v>
      </c>
      <c r="G115" s="52"/>
      <c r="H115" s="53" t="s">
        <v>70</v>
      </c>
      <c r="I115" s="52"/>
      <c r="J115" s="54" t="s">
        <v>70</v>
      </c>
      <c r="K115" s="284">
        <v>10</v>
      </c>
      <c r="L115" s="285" t="s">
        <v>66</v>
      </c>
      <c r="M115" s="286">
        <v>20</v>
      </c>
      <c r="N115" s="287" t="s">
        <v>67</v>
      </c>
      <c r="O115" s="288"/>
      <c r="P115" s="289" t="s">
        <v>70</v>
      </c>
      <c r="Q115" s="286"/>
      <c r="R115" s="290" t="s">
        <v>70</v>
      </c>
      <c r="S115" s="62"/>
      <c r="T115" s="50"/>
      <c r="U115" s="148" t="s">
        <v>70</v>
      </c>
    </row>
    <row r="116" spans="1:24" ht="18" customHeight="1" thickTop="1">
      <c r="A116" s="329"/>
      <c r="B116" s="327" t="s">
        <v>30</v>
      </c>
      <c r="C116" s="149">
        <v>2</v>
      </c>
      <c r="D116" s="150" t="s">
        <v>63</v>
      </c>
      <c r="E116" s="151">
        <v>2</v>
      </c>
      <c r="F116" s="152" t="s">
        <v>64</v>
      </c>
      <c r="G116" s="291">
        <v>2</v>
      </c>
      <c r="H116" s="292" t="s">
        <v>63</v>
      </c>
      <c r="I116" s="293">
        <v>1</v>
      </c>
      <c r="J116" s="294" t="s">
        <v>65</v>
      </c>
      <c r="K116" s="149">
        <v>500</v>
      </c>
      <c r="L116" s="295" t="s">
        <v>66</v>
      </c>
      <c r="M116" s="293">
        <v>1</v>
      </c>
      <c r="N116" s="296" t="s">
        <v>67</v>
      </c>
      <c r="O116" s="297">
        <v>2</v>
      </c>
      <c r="P116" s="298" t="s">
        <v>68</v>
      </c>
      <c r="Q116" s="299">
        <v>1</v>
      </c>
      <c r="R116" s="300" t="s">
        <v>64</v>
      </c>
      <c r="S116" s="301" t="s">
        <v>17</v>
      </c>
      <c r="T116" s="293">
        <v>2111</v>
      </c>
      <c r="U116" s="302" t="s">
        <v>69</v>
      </c>
      <c r="V116" s="17">
        <f>K116*M116</f>
        <v>500</v>
      </c>
    </row>
    <row r="117" spans="1:24" ht="18" customHeight="1">
      <c r="A117" s="329"/>
      <c r="B117" s="326"/>
      <c r="C117" s="239" t="s">
        <v>70</v>
      </c>
      <c r="D117" s="240" t="s">
        <v>70</v>
      </c>
      <c r="E117" s="241" t="s">
        <v>70</v>
      </c>
      <c r="F117" s="160" t="s">
        <v>70</v>
      </c>
      <c r="G117" s="48">
        <v>1</v>
      </c>
      <c r="H117" s="53" t="s">
        <v>63</v>
      </c>
      <c r="I117" s="223">
        <v>12</v>
      </c>
      <c r="J117" s="303" t="s">
        <v>65</v>
      </c>
      <c r="K117" s="48">
        <v>20</v>
      </c>
      <c r="L117" s="161" t="s">
        <v>66</v>
      </c>
      <c r="M117" s="223">
        <v>292</v>
      </c>
      <c r="N117" s="304" t="s">
        <v>67</v>
      </c>
      <c r="O117" s="162">
        <v>1.5</v>
      </c>
      <c r="P117" s="163" t="s">
        <v>68</v>
      </c>
      <c r="Q117" s="50">
        <v>1</v>
      </c>
      <c r="R117" s="77" t="s">
        <v>64</v>
      </c>
      <c r="S117" s="305" t="s">
        <v>57</v>
      </c>
      <c r="T117" s="223">
        <v>800</v>
      </c>
      <c r="U117" s="63" t="s">
        <v>69</v>
      </c>
      <c r="V117" s="17">
        <f>K117*M117</f>
        <v>5840</v>
      </c>
    </row>
    <row r="118" spans="1:24" ht="18" customHeight="1">
      <c r="A118" s="329"/>
      <c r="B118" s="326"/>
      <c r="C118" s="239" t="s">
        <v>70</v>
      </c>
      <c r="D118" s="240" t="s">
        <v>70</v>
      </c>
      <c r="E118" s="241" t="s">
        <v>70</v>
      </c>
      <c r="F118" s="160" t="s">
        <v>70</v>
      </c>
      <c r="G118" s="48">
        <v>0.75</v>
      </c>
      <c r="H118" s="53" t="s">
        <v>63</v>
      </c>
      <c r="I118" s="223">
        <v>1</v>
      </c>
      <c r="J118" s="303" t="s">
        <v>65</v>
      </c>
      <c r="K118" s="48">
        <v>18</v>
      </c>
      <c r="L118" s="161" t="s">
        <v>66</v>
      </c>
      <c r="M118" s="223">
        <v>14</v>
      </c>
      <c r="N118" s="304" t="s">
        <v>67</v>
      </c>
      <c r="O118" s="162">
        <v>1</v>
      </c>
      <c r="P118" s="163" t="s">
        <v>68</v>
      </c>
      <c r="Q118" s="50">
        <v>3</v>
      </c>
      <c r="R118" s="77" t="s">
        <v>64</v>
      </c>
      <c r="S118" s="305" t="s">
        <v>33</v>
      </c>
      <c r="T118" s="223">
        <v>2200</v>
      </c>
      <c r="U118" s="63" t="s">
        <v>69</v>
      </c>
      <c r="V118" s="17">
        <f>K118*M118</f>
        <v>252</v>
      </c>
    </row>
    <row r="119" spans="1:24" ht="18" customHeight="1">
      <c r="A119" s="329"/>
      <c r="B119" s="326"/>
      <c r="C119" s="239" t="s">
        <v>70</v>
      </c>
      <c r="D119" s="240" t="s">
        <v>70</v>
      </c>
      <c r="E119" s="241" t="s">
        <v>70</v>
      </c>
      <c r="F119" s="160" t="s">
        <v>70</v>
      </c>
      <c r="G119" s="48">
        <v>0.5</v>
      </c>
      <c r="H119" s="53" t="s">
        <v>63</v>
      </c>
      <c r="I119" s="223">
        <v>1</v>
      </c>
      <c r="J119" s="303" t="s">
        <v>65</v>
      </c>
      <c r="K119" s="235">
        <v>15</v>
      </c>
      <c r="L119" s="236" t="s">
        <v>66</v>
      </c>
      <c r="M119" s="223">
        <v>8</v>
      </c>
      <c r="N119" s="304" t="s">
        <v>67</v>
      </c>
      <c r="O119" s="162">
        <v>0.5</v>
      </c>
      <c r="P119" s="163" t="s">
        <v>68</v>
      </c>
      <c r="Q119" s="50">
        <v>1</v>
      </c>
      <c r="R119" s="77" t="s">
        <v>64</v>
      </c>
      <c r="S119" s="305" t="s">
        <v>70</v>
      </c>
      <c r="T119" s="52" t="s">
        <v>70</v>
      </c>
      <c r="U119" s="63" t="s">
        <v>70</v>
      </c>
      <c r="V119" s="17">
        <f>K119*M119</f>
        <v>120</v>
      </c>
    </row>
    <row r="120" spans="1:24" ht="18" customHeight="1" thickBot="1">
      <c r="A120" s="330"/>
      <c r="B120" s="337"/>
      <c r="C120" s="247" t="s">
        <v>70</v>
      </c>
      <c r="D120" s="248" t="s">
        <v>70</v>
      </c>
      <c r="E120" s="249" t="s">
        <v>70</v>
      </c>
      <c r="F120" s="171" t="s">
        <v>70</v>
      </c>
      <c r="G120" s="168">
        <v>0.3</v>
      </c>
      <c r="H120" s="172" t="s">
        <v>63</v>
      </c>
      <c r="I120" s="170">
        <v>3</v>
      </c>
      <c r="J120" s="306" t="s">
        <v>65</v>
      </c>
      <c r="K120" s="307">
        <v>10</v>
      </c>
      <c r="L120" s="308" t="s">
        <v>66</v>
      </c>
      <c r="M120" s="309">
        <v>85</v>
      </c>
      <c r="N120" s="310" t="s">
        <v>67</v>
      </c>
      <c r="O120" s="253" t="s">
        <v>70</v>
      </c>
      <c r="P120" s="254" t="s">
        <v>70</v>
      </c>
      <c r="Q120" s="170" t="s">
        <v>70</v>
      </c>
      <c r="R120" s="255" t="s">
        <v>70</v>
      </c>
      <c r="S120" s="311" t="s">
        <v>70</v>
      </c>
      <c r="T120" s="170" t="s">
        <v>70</v>
      </c>
      <c r="U120" s="183" t="s">
        <v>70</v>
      </c>
      <c r="V120" s="17">
        <f>K120*M120</f>
        <v>850</v>
      </c>
      <c r="W120" s="17">
        <f>SUM(V116:V123)</f>
        <v>7562</v>
      </c>
      <c r="X120" s="17">
        <f>SUM(W55,W89,W120)</f>
        <v>87660</v>
      </c>
    </row>
    <row r="121" spans="1:24" ht="18" hidden="1" customHeight="1">
      <c r="A121" s="312"/>
      <c r="B121" s="313"/>
      <c r="C121" s="247" t="str">
        <f>IF('[1]県北広域水道圏 '!H8&gt;0,'[1]県北広域水道圏 '!H8,"")</f>
        <v/>
      </c>
      <c r="D121" s="248" t="str">
        <f t="shared" ref="D70:D129" si="2">IF(C121="","","㎥")</f>
        <v/>
      </c>
      <c r="E121" s="249" t="str">
        <f t="shared" ref="E116:E129" si="3">IF(C121="","",SUMIF($C$100:$C$115,C121,$E$100:$E$115))</f>
        <v/>
      </c>
      <c r="F121" s="171" t="str">
        <f t="shared" ref="F70:F129" si="4">IF(E121="","","台")</f>
        <v/>
      </c>
      <c r="G121" s="168" t="str">
        <f>IF('[1]県北広域水道圏 '!I8&gt;0,'[1]県北広域水道圏 '!I8,"")</f>
        <v/>
      </c>
      <c r="H121" s="172" t="str">
        <f t="shared" ref="H70:H129" si="5">IF(G121="","","㎥")</f>
        <v/>
      </c>
      <c r="I121" s="170" t="str">
        <f t="shared" ref="I116:I129" si="6">IF(G121="","",SUMIF($G$100:$G$115,G121,$I$100:$I$115))</f>
        <v/>
      </c>
      <c r="J121" s="306" t="str">
        <f t="shared" ref="J70:J129" si="7">IF(I121="","","基")</f>
        <v/>
      </c>
      <c r="K121" s="307" t="str">
        <f>IF('[1]県北広域水道圏 '!J8&gt;0,'[1]県北広域水道圏 '!J8,"")</f>
        <v/>
      </c>
      <c r="L121" s="308" t="str">
        <f t="shared" ref="L70:L129" si="8">IF(K121="","","L")</f>
        <v/>
      </c>
      <c r="M121" s="309" t="str">
        <f t="shared" ref="M116:M129" si="9">IF(K121="","",SUMIF($K$100:$K$115,K121,$M$100:$M$115))</f>
        <v/>
      </c>
      <c r="N121" s="310" t="str">
        <f t="shared" ref="N70:N129" si="10">IF(M121="","","個")</f>
        <v/>
      </c>
      <c r="O121" s="253" t="str">
        <f>IF('[1]県北広域水道圏 '!K8&gt;0,'[1]県北広域水道圏 '!K8,"")</f>
        <v/>
      </c>
      <c r="P121" s="254" t="str">
        <f t="shared" ref="P70:P129" si="11">IF(COUNTIF(O121,""),"",IF(COUNTIF(O121,"軽トラック"),"",IF(COUNTIF(O121,"町の物を貸借"),"","t")))</f>
        <v/>
      </c>
      <c r="Q121" s="170" t="str">
        <f t="shared" ref="Q116:Q129" si="12">IF(O121="","",SUMIF($O$100:$O$115,O121,$Q$100:$Q$115))</f>
        <v/>
      </c>
      <c r="R121" s="255" t="str">
        <f t="shared" ref="R70:R129" si="13">IF(Q121="","","台")</f>
        <v/>
      </c>
      <c r="S121" s="311" t="str">
        <f>IF('[1]県北広域水道圏 '!L8&gt;0,'[1]県北広域水道圏 '!L8,"")</f>
        <v/>
      </c>
      <c r="T121" s="170" t="str">
        <f t="shared" ref="T116:T129" si="14">IF(S121="","",SUMIF($S$100:$S$115,S121,$T$100:$T$115))</f>
        <v/>
      </c>
      <c r="U121" s="183" t="str">
        <f t="shared" ref="U70:U129" si="15">IF(COUNTIF(S121,"給水パック*"),"枚",IF(COUNTIF(S121,"携帯電話"),"台",(IF(COUNTIF(S121,"防災無線"),"台",(IF(COUNTIF(S121,"ペットボトル*"),"本",(IF(COUNTIF(S121,""),"","基"))))))))</f>
        <v/>
      </c>
    </row>
    <row r="122" spans="1:24" ht="18" hidden="1" customHeight="1">
      <c r="A122" s="184"/>
      <c r="B122" s="185"/>
      <c r="C122" s="239" t="str">
        <f>IF('[1]県北広域水道圏 '!H9&gt;0,'[1]県北広域水道圏 '!H9,"")</f>
        <v/>
      </c>
      <c r="D122" s="240" t="str">
        <f t="shared" si="2"/>
        <v/>
      </c>
      <c r="E122" s="241" t="str">
        <f t="shared" si="3"/>
        <v/>
      </c>
      <c r="F122" s="160" t="str">
        <f t="shared" si="4"/>
        <v/>
      </c>
      <c r="G122" s="48" t="str">
        <f>IF('[1]県北広域水道圏 '!I9&gt;0,'[1]県北広域水道圏 '!I9,"")</f>
        <v/>
      </c>
      <c r="H122" s="53" t="str">
        <f t="shared" si="5"/>
        <v/>
      </c>
      <c r="I122" s="52" t="str">
        <f t="shared" si="6"/>
        <v/>
      </c>
      <c r="J122" s="314" t="str">
        <f t="shared" si="7"/>
        <v/>
      </c>
      <c r="K122" s="48" t="str">
        <f>IF('[1]県北広域水道圏 '!J9&gt;0,'[1]県北広域水道圏 '!J9,"")</f>
        <v/>
      </c>
      <c r="L122" s="161" t="str">
        <f t="shared" si="8"/>
        <v/>
      </c>
      <c r="M122" s="223" t="str">
        <f t="shared" si="9"/>
        <v/>
      </c>
      <c r="N122" s="304" t="str">
        <f t="shared" si="10"/>
        <v/>
      </c>
      <c r="O122" s="162" t="str">
        <f>IF('[1]県北広域水道圏 '!K9&gt;0,'[1]県北広域水道圏 '!K9,"")</f>
        <v/>
      </c>
      <c r="P122" s="163" t="str">
        <f t="shared" si="11"/>
        <v/>
      </c>
      <c r="Q122" s="52" t="str">
        <f t="shared" si="12"/>
        <v/>
      </c>
      <c r="R122" s="164" t="str">
        <f t="shared" si="13"/>
        <v/>
      </c>
      <c r="S122" s="305" t="str">
        <f>IF('[1]県北広域水道圏 '!L9&gt;0,'[1]県北広域水道圏 '!L9,"")</f>
        <v/>
      </c>
      <c r="T122" s="52" t="str">
        <f t="shared" si="14"/>
        <v/>
      </c>
      <c r="U122" s="63" t="str">
        <f t="shared" si="15"/>
        <v/>
      </c>
    </row>
    <row r="123" spans="1:24" ht="18" hidden="1" customHeight="1">
      <c r="A123" s="315"/>
      <c r="B123" s="215"/>
      <c r="C123" s="239" t="str">
        <f>IF('[1]県北広域水道圏 '!H10&gt;0,'[1]県北広域水道圏 '!H10,"")</f>
        <v/>
      </c>
      <c r="D123" s="240" t="str">
        <f t="shared" si="2"/>
        <v/>
      </c>
      <c r="E123" s="241" t="str">
        <f t="shared" si="3"/>
        <v/>
      </c>
      <c r="F123" s="160" t="str">
        <f t="shared" si="4"/>
        <v/>
      </c>
      <c r="G123" s="48" t="str">
        <f>IF('[1]県北広域水道圏 '!I10&gt;0,'[1]県北広域水道圏 '!I10,"")</f>
        <v/>
      </c>
      <c r="H123" s="53" t="str">
        <f t="shared" si="5"/>
        <v/>
      </c>
      <c r="I123" s="52" t="str">
        <f t="shared" si="6"/>
        <v/>
      </c>
      <c r="J123" s="314" t="str">
        <f t="shared" si="7"/>
        <v/>
      </c>
      <c r="K123" s="48" t="str">
        <f>IF('[1]県北広域水道圏 '!J10&gt;0,'[1]県北広域水道圏 '!J10,"")</f>
        <v/>
      </c>
      <c r="L123" s="161" t="str">
        <f t="shared" si="8"/>
        <v/>
      </c>
      <c r="M123" s="223" t="str">
        <f t="shared" si="9"/>
        <v/>
      </c>
      <c r="N123" s="304" t="str">
        <f t="shared" si="10"/>
        <v/>
      </c>
      <c r="O123" s="162" t="str">
        <f>IF('[1]県北広域水道圏 '!K10&gt;0,'[1]県北広域水道圏 '!K10,"")</f>
        <v/>
      </c>
      <c r="P123" s="163" t="str">
        <f t="shared" si="11"/>
        <v/>
      </c>
      <c r="Q123" s="52" t="str">
        <f t="shared" si="12"/>
        <v/>
      </c>
      <c r="R123" s="164" t="str">
        <f t="shared" si="13"/>
        <v/>
      </c>
      <c r="S123" s="305" t="str">
        <f>IF('[1]県北広域水道圏 '!L10&gt;0,'[1]県北広域水道圏 '!L10,"")</f>
        <v/>
      </c>
      <c r="T123" s="52" t="str">
        <f t="shared" si="14"/>
        <v/>
      </c>
      <c r="U123" s="63" t="str">
        <f t="shared" si="15"/>
        <v/>
      </c>
    </row>
    <row r="124" spans="1:24" ht="18" hidden="1" customHeight="1">
      <c r="A124" s="315"/>
      <c r="B124" s="215"/>
      <c r="C124" s="239" t="str">
        <f>IF('[1]県北広域水道圏 '!H11&gt;0,'[1]県北広域水道圏 '!H11,"")</f>
        <v/>
      </c>
      <c r="D124" s="240" t="str">
        <f t="shared" si="2"/>
        <v/>
      </c>
      <c r="E124" s="241" t="str">
        <f t="shared" si="3"/>
        <v/>
      </c>
      <c r="F124" s="160" t="str">
        <f t="shared" si="4"/>
        <v/>
      </c>
      <c r="G124" s="48" t="str">
        <f>IF('[1]県北広域水道圏 '!I11&gt;0,'[1]県北広域水道圏 '!I11,"")</f>
        <v/>
      </c>
      <c r="H124" s="53" t="str">
        <f t="shared" si="5"/>
        <v/>
      </c>
      <c r="I124" s="52" t="str">
        <f t="shared" si="6"/>
        <v/>
      </c>
      <c r="J124" s="314" t="str">
        <f t="shared" si="7"/>
        <v/>
      </c>
      <c r="K124" s="48" t="str">
        <f>IF('[1]県北広域水道圏 '!J11&gt;0,'[1]県北広域水道圏 '!J11,"")</f>
        <v/>
      </c>
      <c r="L124" s="161" t="str">
        <f t="shared" si="8"/>
        <v/>
      </c>
      <c r="M124" s="223" t="str">
        <f t="shared" si="9"/>
        <v/>
      </c>
      <c r="N124" s="304" t="str">
        <f t="shared" si="10"/>
        <v/>
      </c>
      <c r="O124" s="162" t="str">
        <f>IF('[1]県北広域水道圏 '!K11&gt;0,'[1]県北広域水道圏 '!K11,"")</f>
        <v/>
      </c>
      <c r="P124" s="163" t="str">
        <f t="shared" si="11"/>
        <v/>
      </c>
      <c r="Q124" s="52" t="str">
        <f t="shared" si="12"/>
        <v/>
      </c>
      <c r="R124" s="164" t="str">
        <f t="shared" si="13"/>
        <v/>
      </c>
      <c r="S124" s="305" t="str">
        <f>IF('[1]県北広域水道圏 '!L11&gt;0,'[1]県北広域水道圏 '!L11,"")</f>
        <v/>
      </c>
      <c r="T124" s="52" t="str">
        <f t="shared" si="14"/>
        <v/>
      </c>
      <c r="U124" s="63" t="str">
        <f t="shared" si="15"/>
        <v/>
      </c>
    </row>
    <row r="125" spans="1:24" ht="18" hidden="1" customHeight="1">
      <c r="A125" s="315"/>
      <c r="B125" s="215"/>
      <c r="C125" s="239" t="str">
        <f>IF('[1]県北広域水道圏 '!H12&gt;0,'[1]県北広域水道圏 '!H12,"")</f>
        <v/>
      </c>
      <c r="D125" s="240" t="str">
        <f t="shared" si="2"/>
        <v/>
      </c>
      <c r="E125" s="241" t="str">
        <f t="shared" si="3"/>
        <v/>
      </c>
      <c r="F125" s="160" t="str">
        <f t="shared" si="4"/>
        <v/>
      </c>
      <c r="G125" s="48" t="str">
        <f>IF('[1]県北広域水道圏 '!I12&gt;0,'[1]県北広域水道圏 '!I12,"")</f>
        <v/>
      </c>
      <c r="H125" s="53" t="str">
        <f t="shared" si="5"/>
        <v/>
      </c>
      <c r="I125" s="52" t="str">
        <f t="shared" si="6"/>
        <v/>
      </c>
      <c r="J125" s="314" t="str">
        <f t="shared" si="7"/>
        <v/>
      </c>
      <c r="K125" s="48" t="str">
        <f>IF('[1]県北広域水道圏 '!J12&gt;0,'[1]県北広域水道圏 '!J12,"")</f>
        <v/>
      </c>
      <c r="L125" s="161" t="str">
        <f t="shared" si="8"/>
        <v/>
      </c>
      <c r="M125" s="223" t="str">
        <f t="shared" si="9"/>
        <v/>
      </c>
      <c r="N125" s="304" t="str">
        <f t="shared" si="10"/>
        <v/>
      </c>
      <c r="O125" s="162" t="str">
        <f>IF('[1]県北広域水道圏 '!K12&gt;0,'[1]県北広域水道圏 '!K12,"")</f>
        <v/>
      </c>
      <c r="P125" s="163" t="str">
        <f t="shared" si="11"/>
        <v/>
      </c>
      <c r="Q125" s="52" t="str">
        <f t="shared" si="12"/>
        <v/>
      </c>
      <c r="R125" s="164" t="str">
        <f t="shared" si="13"/>
        <v/>
      </c>
      <c r="S125" s="305" t="str">
        <f>IF('[1]県北広域水道圏 '!L12&gt;0,'[1]県北広域水道圏 '!L12,"")</f>
        <v/>
      </c>
      <c r="T125" s="52" t="str">
        <f t="shared" si="14"/>
        <v/>
      </c>
      <c r="U125" s="63" t="str">
        <f t="shared" si="15"/>
        <v/>
      </c>
    </row>
    <row r="126" spans="1:24" ht="18" hidden="1" customHeight="1">
      <c r="A126" s="315"/>
      <c r="B126" s="215"/>
      <c r="C126" s="239" t="str">
        <f>IF('[1]県北広域水道圏 '!H13&gt;0,'[1]県北広域水道圏 '!H13,"")</f>
        <v/>
      </c>
      <c r="D126" s="240" t="str">
        <f t="shared" si="2"/>
        <v/>
      </c>
      <c r="E126" s="241" t="str">
        <f t="shared" si="3"/>
        <v/>
      </c>
      <c r="F126" s="160" t="str">
        <f t="shared" si="4"/>
        <v/>
      </c>
      <c r="G126" s="48" t="str">
        <f>IF('[1]県北広域水道圏 '!I13&gt;0,'[1]県北広域水道圏 '!I13,"")</f>
        <v/>
      </c>
      <c r="H126" s="53" t="str">
        <f t="shared" si="5"/>
        <v/>
      </c>
      <c r="I126" s="52" t="str">
        <f t="shared" si="6"/>
        <v/>
      </c>
      <c r="J126" s="314" t="str">
        <f t="shared" si="7"/>
        <v/>
      </c>
      <c r="K126" s="48" t="str">
        <f>IF('[1]県北広域水道圏 '!J13&gt;0,'[1]県北広域水道圏 '!J13,"")</f>
        <v/>
      </c>
      <c r="L126" s="161" t="str">
        <f t="shared" si="8"/>
        <v/>
      </c>
      <c r="M126" s="223" t="str">
        <f t="shared" si="9"/>
        <v/>
      </c>
      <c r="N126" s="304" t="str">
        <f t="shared" si="10"/>
        <v/>
      </c>
      <c r="O126" s="162" t="str">
        <f>IF('[1]県北広域水道圏 '!K13&gt;0,'[1]県北広域水道圏 '!K13,"")</f>
        <v/>
      </c>
      <c r="P126" s="163" t="str">
        <f t="shared" si="11"/>
        <v/>
      </c>
      <c r="Q126" s="52" t="str">
        <f t="shared" si="12"/>
        <v/>
      </c>
      <c r="R126" s="164" t="str">
        <f t="shared" si="13"/>
        <v/>
      </c>
      <c r="S126" s="305" t="str">
        <f>IF('[1]県北広域水道圏 '!L13&gt;0,'[1]県北広域水道圏 '!L13,"")</f>
        <v/>
      </c>
      <c r="T126" s="52" t="str">
        <f t="shared" si="14"/>
        <v/>
      </c>
      <c r="U126" s="63" t="str">
        <f t="shared" si="15"/>
        <v/>
      </c>
    </row>
    <row r="127" spans="1:24" ht="18" hidden="1" customHeight="1">
      <c r="A127" s="315"/>
      <c r="B127" s="215"/>
      <c r="C127" s="239" t="str">
        <f>IF('[1]県北広域水道圏 '!H14&gt;0,'[1]県北広域水道圏 '!H14,"")</f>
        <v/>
      </c>
      <c r="D127" s="240" t="str">
        <f t="shared" si="2"/>
        <v/>
      </c>
      <c r="E127" s="241" t="str">
        <f t="shared" si="3"/>
        <v/>
      </c>
      <c r="F127" s="160" t="str">
        <f t="shared" si="4"/>
        <v/>
      </c>
      <c r="G127" s="48" t="str">
        <f>IF('[1]県北広域水道圏 '!I14&gt;0,'[1]県北広域水道圏 '!I14,"")</f>
        <v/>
      </c>
      <c r="H127" s="53" t="str">
        <f t="shared" si="5"/>
        <v/>
      </c>
      <c r="I127" s="52" t="str">
        <f t="shared" si="6"/>
        <v/>
      </c>
      <c r="J127" s="314" t="str">
        <f t="shared" si="7"/>
        <v/>
      </c>
      <c r="K127" s="48" t="str">
        <f>IF('[1]県北広域水道圏 '!J14&gt;0,'[1]県北広域水道圏 '!J14,"")</f>
        <v/>
      </c>
      <c r="L127" s="161" t="str">
        <f t="shared" si="8"/>
        <v/>
      </c>
      <c r="M127" s="223" t="str">
        <f t="shared" si="9"/>
        <v/>
      </c>
      <c r="N127" s="304" t="str">
        <f t="shared" si="10"/>
        <v/>
      </c>
      <c r="O127" s="162" t="str">
        <f>IF('[1]県北広域水道圏 '!K14&gt;0,'[1]県北広域水道圏 '!K14,"")</f>
        <v/>
      </c>
      <c r="P127" s="163" t="str">
        <f t="shared" si="11"/>
        <v/>
      </c>
      <c r="Q127" s="52" t="str">
        <f t="shared" si="12"/>
        <v/>
      </c>
      <c r="R127" s="164" t="str">
        <f t="shared" si="13"/>
        <v/>
      </c>
      <c r="S127" s="305" t="str">
        <f>IF('[1]県北広域水道圏 '!L14&gt;0,'[1]県北広域水道圏 '!L14,"")</f>
        <v/>
      </c>
      <c r="T127" s="52" t="str">
        <f t="shared" si="14"/>
        <v/>
      </c>
      <c r="U127" s="63" t="str">
        <f t="shared" si="15"/>
        <v/>
      </c>
    </row>
    <row r="128" spans="1:24" ht="18" hidden="1" customHeight="1">
      <c r="A128" s="315"/>
      <c r="B128" s="215"/>
      <c r="C128" s="239" t="str">
        <f>IF('[1]県北広域水道圏 '!H15&gt;0,'[1]県北広域水道圏 '!H15,"")</f>
        <v/>
      </c>
      <c r="D128" s="240" t="str">
        <f t="shared" si="2"/>
        <v/>
      </c>
      <c r="E128" s="241" t="str">
        <f t="shared" si="3"/>
        <v/>
      </c>
      <c r="F128" s="160" t="str">
        <f t="shared" si="4"/>
        <v/>
      </c>
      <c r="G128" s="48" t="str">
        <f>IF('[1]県北広域水道圏 '!I15&gt;0,'[1]県北広域水道圏 '!I15,"")</f>
        <v/>
      </c>
      <c r="H128" s="53" t="str">
        <f t="shared" si="5"/>
        <v/>
      </c>
      <c r="I128" s="52" t="str">
        <f t="shared" si="6"/>
        <v/>
      </c>
      <c r="J128" s="314" t="str">
        <f t="shared" si="7"/>
        <v/>
      </c>
      <c r="K128" s="48" t="str">
        <f>IF('[1]県北広域水道圏 '!J15&gt;0,'[1]県北広域水道圏 '!J15,"")</f>
        <v/>
      </c>
      <c r="L128" s="161" t="str">
        <f t="shared" si="8"/>
        <v/>
      </c>
      <c r="M128" s="223" t="str">
        <f t="shared" si="9"/>
        <v/>
      </c>
      <c r="N128" s="304" t="str">
        <f t="shared" si="10"/>
        <v/>
      </c>
      <c r="O128" s="162" t="str">
        <f>IF('[1]県北広域水道圏 '!K15&gt;0,'[1]県北広域水道圏 '!K15,"")</f>
        <v/>
      </c>
      <c r="P128" s="163" t="str">
        <f t="shared" si="11"/>
        <v/>
      </c>
      <c r="Q128" s="52" t="str">
        <f t="shared" si="12"/>
        <v/>
      </c>
      <c r="R128" s="164" t="str">
        <f t="shared" si="13"/>
        <v/>
      </c>
      <c r="S128" s="305" t="str">
        <f>IF('[1]県北広域水道圏 '!L15&gt;0,'[1]県北広域水道圏 '!L15,"")</f>
        <v/>
      </c>
      <c r="T128" s="52" t="str">
        <f t="shared" si="14"/>
        <v/>
      </c>
      <c r="U128" s="63" t="str">
        <f t="shared" si="15"/>
        <v/>
      </c>
    </row>
    <row r="129" spans="1:21" ht="18" hidden="1" customHeight="1">
      <c r="A129" s="315"/>
      <c r="B129" s="316"/>
      <c r="C129" s="247" t="str">
        <f>IF('[1]県北広域水道圏 '!H17&gt;0,'[1]県北広域水道圏 '!H17,"")</f>
        <v/>
      </c>
      <c r="D129" s="248" t="str">
        <f t="shared" si="2"/>
        <v/>
      </c>
      <c r="E129" s="249" t="str">
        <f t="shared" si="3"/>
        <v/>
      </c>
      <c r="F129" s="171" t="str">
        <f t="shared" si="4"/>
        <v/>
      </c>
      <c r="G129" s="168" t="str">
        <f>IF('[1]県北広域水道圏 '!I17&gt;0,'[1]県北広域水道圏 '!I17,"")</f>
        <v/>
      </c>
      <c r="H129" s="172" t="str">
        <f t="shared" si="5"/>
        <v/>
      </c>
      <c r="I129" s="170" t="str">
        <f t="shared" si="6"/>
        <v/>
      </c>
      <c r="J129" s="306" t="str">
        <f t="shared" si="7"/>
        <v/>
      </c>
      <c r="K129" s="168" t="str">
        <f>IF('[1]県北広域水道圏 '!J17&gt;0,'[1]県北広域水道圏 '!J17,"")</f>
        <v/>
      </c>
      <c r="L129" s="174" t="str">
        <f t="shared" si="8"/>
        <v/>
      </c>
      <c r="M129" s="309" t="str">
        <f t="shared" si="9"/>
        <v/>
      </c>
      <c r="N129" s="310" t="str">
        <f t="shared" si="10"/>
        <v/>
      </c>
      <c r="O129" s="253" t="str">
        <f>IF('[1]県北広域水道圏 '!K17&gt;0,'[1]県北広域水道圏 '!K17,"")</f>
        <v/>
      </c>
      <c r="P129" s="254" t="str">
        <f t="shared" si="11"/>
        <v/>
      </c>
      <c r="Q129" s="170" t="str">
        <f t="shared" si="12"/>
        <v/>
      </c>
      <c r="R129" s="255" t="str">
        <f t="shared" si="13"/>
        <v/>
      </c>
      <c r="S129" s="311" t="str">
        <f>IF('[1]県北広域水道圏 '!L17&gt;0,'[1]県北広域水道圏 '!L17,"")</f>
        <v/>
      </c>
      <c r="T129" s="170" t="str">
        <f t="shared" si="14"/>
        <v/>
      </c>
      <c r="U129" s="183" t="str">
        <f t="shared" si="15"/>
        <v/>
      </c>
    </row>
    <row r="130" spans="1:21">
      <c r="D130" s="317"/>
      <c r="F130" s="317"/>
      <c r="G130" s="318"/>
      <c r="H130" s="319"/>
      <c r="I130" s="19"/>
      <c r="J130" s="320"/>
      <c r="K130" s="19"/>
      <c r="L130" s="321"/>
      <c r="M130" s="19"/>
      <c r="N130" s="321"/>
      <c r="O130" s="322"/>
      <c r="P130" s="323"/>
      <c r="Q130" s="19"/>
      <c r="R130" s="321"/>
      <c r="S130" s="324"/>
    </row>
  </sheetData>
  <mergeCells count="36">
    <mergeCell ref="S3:U3"/>
    <mergeCell ref="A4:A55"/>
    <mergeCell ref="B4:B6"/>
    <mergeCell ref="B7:B8"/>
    <mergeCell ref="B9:B10"/>
    <mergeCell ref="B11:B12"/>
    <mergeCell ref="B32:B33"/>
    <mergeCell ref="C3:F3"/>
    <mergeCell ref="G3:J3"/>
    <mergeCell ref="K3:N3"/>
    <mergeCell ref="O3:R3"/>
    <mergeCell ref="B14:B16"/>
    <mergeCell ref="B18:B19"/>
    <mergeCell ref="B21:B22"/>
    <mergeCell ref="B23:B26"/>
    <mergeCell ref="B27:B31"/>
    <mergeCell ref="B34:B40"/>
    <mergeCell ref="B41:B44"/>
    <mergeCell ref="B45:B47"/>
    <mergeCell ref="B48:B55"/>
    <mergeCell ref="A62:A91"/>
    <mergeCell ref="B62:B65"/>
    <mergeCell ref="B66:B69"/>
    <mergeCell ref="B71:B73"/>
    <mergeCell ref="B74:B75"/>
    <mergeCell ref="B76:B79"/>
    <mergeCell ref="B83:B84"/>
    <mergeCell ref="B85:B91"/>
    <mergeCell ref="A100:A120"/>
    <mergeCell ref="B102:B103"/>
    <mergeCell ref="B105:B107"/>
    <mergeCell ref="B108:B109"/>
    <mergeCell ref="B110:B111"/>
    <mergeCell ref="B112:B113"/>
    <mergeCell ref="B114:B115"/>
    <mergeCell ref="B116:B120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77" orientation="portrait" r:id="rId1"/>
  <headerFooter alignWithMargins="0"/>
  <rowBreaks count="2" manualBreakCount="2">
    <brk id="61" max="20" man="1"/>
    <brk id="12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 (印刷用)</vt:lpstr>
      <vt:lpstr>'全体 (印刷用)'!Print_Area</vt:lpstr>
      <vt:lpstr>'全体 (印刷用)'!Print_Titles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RS13110232</dc:creator>
  <cp:lastModifiedBy>RS13110232</cp:lastModifiedBy>
  <dcterms:created xsi:type="dcterms:W3CDTF">2015-01-04T23:50:56Z</dcterms:created>
  <dcterms:modified xsi:type="dcterms:W3CDTF">2015-01-04T23:53:10Z</dcterms:modified>
</cp:coreProperties>
</file>