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91" yWindow="1200" windowWidth="18315" windowHeight="11655" activeTab="0"/>
  </bookViews>
  <sheets>
    <sheet name="5" sheetId="1" r:id="rId1"/>
  </sheets>
  <definedNames>
    <definedName name="_xlnm.Print_Area" localSheetId="0">'5'!$B$1:$P$120</definedName>
    <definedName name="_xlnm.Print_Titles" localSheetId="0">'5'!$3:$8</definedName>
  </definedNames>
  <calcPr fullCalcOnLoad="1"/>
</workbook>
</file>

<file path=xl/sharedStrings.xml><?xml version="1.0" encoding="utf-8"?>
<sst xmlns="http://schemas.openxmlformats.org/spreadsheetml/2006/main" count="110" uniqueCount="74">
  <si>
    <t>5　市町村別水道普及状況</t>
  </si>
  <si>
    <t>※　計画…計画給水人口　確認…確認時給水人口　現在…現在給水人口</t>
  </si>
  <si>
    <t>①</t>
  </si>
  <si>
    <t>上水道</t>
  </si>
  <si>
    <t>簡易水道</t>
  </si>
  <si>
    <t>専用水道</t>
  </si>
  <si>
    <t>合計</t>
  </si>
  <si>
    <t>普及率
⑭／①</t>
  </si>
  <si>
    <t>飲料水供給施設</t>
  </si>
  <si>
    <t>（公営）</t>
  </si>
  <si>
    <t>（民営）</t>
  </si>
  <si>
    <t>自己水源
のみ</t>
  </si>
  <si>
    <t>左記以外
のもの</t>
  </si>
  <si>
    <t>市町村
コード</t>
  </si>
  <si>
    <t>行政区域内
総　人　口</t>
  </si>
  <si>
    <t>②施設数</t>
  </si>
  <si>
    <t>⑤施設数</t>
  </si>
  <si>
    <t>⑧施設数</t>
  </si>
  <si>
    <t>⑪施設数</t>
  </si>
  <si>
    <t>施設数
②＋⑤＋⑧＋⑪</t>
  </si>
  <si>
    <t>施設数</t>
  </si>
  <si>
    <t>市町村名</t>
  </si>
  <si>
    <t>③計画</t>
  </si>
  <si>
    <t>⑥計画</t>
  </si>
  <si>
    <t>⑨確認</t>
  </si>
  <si>
    <t>確認</t>
  </si>
  <si>
    <t>計画
③＋⑥＋⑨</t>
  </si>
  <si>
    <t>計画</t>
  </si>
  <si>
    <t>④現在</t>
  </si>
  <si>
    <t>⑦現在</t>
  </si>
  <si>
    <t>⑩現在</t>
  </si>
  <si>
    <t>現在</t>
  </si>
  <si>
    <t>⑭現在
④＋⑦＋⑩</t>
  </si>
  <si>
    <t>岩泉の専用水道手入力(H20)</t>
  </si>
  <si>
    <t>市計</t>
  </si>
  <si>
    <t>町計</t>
  </si>
  <si>
    <t>村計</t>
  </si>
  <si>
    <t>総計</t>
  </si>
  <si>
    <t xml:space="preserve">    ※　（　　）内は、他行政区域からの分水受水箇数であり、外数である。</t>
  </si>
  <si>
    <t xml:space="preserve"> </t>
  </si>
  <si>
    <t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</si>
  <si>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</si>
  <si>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</si>
  <si>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</si>
  <si>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</si>
  <si>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</si>
  <si>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</si>
  <si>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</si>
  <si>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</si>
  <si>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</si>
  <si>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</si>
  <si>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</si>
  <si>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</si>
  <si>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</si>
  <si>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</si>
  <si>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</si>
  <si>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</si>
  <si>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滝沢市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</si>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</sst>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#,##0;[Red]\-#,##0"/>
    <numFmt numFmtId="177" formatCode="[=0]&quot; &quot;;[&gt;0]\(* #\);General"/>
    <numFmt numFmtId="178" formatCode="[=0]&quot;&quot;;[&gt;0]#,##0;[Red]\-#,##0"/>
    <numFmt numFmtId="179" formatCode="#,##0.0;[Red]\-#,##0.0"/>
    <numFmt numFmtId="180" formatCode="[&gt;0]#,##0;#,##0"/>
    <numFmt numFmtId="181" formatCode="0.0_);[Red]\(0.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1"/>
      <color indexed="1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/>
      <right style="hair"/>
      <top style="thin"/>
      <bottom style="dotted"/>
    </border>
    <border>
      <left style="thin"/>
      <right style="thin"/>
      <top style="thin"/>
      <bottom/>
    </border>
    <border>
      <left style="thin"/>
      <right style="hair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/>
      <right style="hair"/>
      <top style="dotted"/>
      <bottom style="dotted"/>
    </border>
    <border>
      <left style="thin"/>
      <right style="thin"/>
      <top/>
      <bottom/>
    </border>
    <border>
      <left style="thin"/>
      <right style="hair"/>
      <top style="dotted"/>
      <bottom style="dotted"/>
    </border>
    <border>
      <left/>
      <right/>
      <top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hair"/>
      <top style="dotted"/>
      <bottom style="thin"/>
    </border>
    <border>
      <left style="thin"/>
      <right style="thin"/>
      <top/>
      <bottom style="thin"/>
    </border>
    <border>
      <left style="thin"/>
      <right style="hair"/>
      <top style="dotted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/>
      <right style="hair"/>
      <top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/>
      <right style="hair"/>
      <top style="dotted"/>
      <bottom/>
    </border>
    <border>
      <left style="thin"/>
      <right style="thin"/>
      <top style="dotted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4" borderId="1" applyNumberFormat="0" applyAlignment="0" applyProtection="0"/>
    <xf numFmtId="0" fontId="11" fillId="45" borderId="2" applyNumberFormat="0" applyAlignment="0" applyProtection="0"/>
    <xf numFmtId="0" fontId="29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1" borderId="7" applyNumberFormat="0" applyAlignment="0" applyProtection="0"/>
    <xf numFmtId="0" fontId="15" fillId="5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51" borderId="17" applyNumberFormat="0" applyAlignment="0" applyProtection="0"/>
    <xf numFmtId="0" fontId="21" fillId="52" borderId="1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23" fillId="13" borderId="8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" fillId="0" borderId="0">
      <alignment vertical="center"/>
      <protection/>
    </xf>
    <xf numFmtId="0" fontId="41" fillId="54" borderId="0" applyNumberFormat="0" applyBorder="0" applyAlignment="0" applyProtection="0"/>
    <xf numFmtId="0" fontId="24" fillId="7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38" fontId="6" fillId="0" borderId="22" xfId="8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/>
    </xf>
    <xf numFmtId="176" fontId="6" fillId="0" borderId="26" xfId="80" applyNumberFormat="1" applyFont="1" applyBorder="1" applyAlignment="1">
      <alignment horizontal="right" vertical="center" shrinkToFit="1"/>
    </xf>
    <xf numFmtId="177" fontId="6" fillId="0" borderId="27" xfId="80" applyNumberFormat="1" applyFont="1" applyBorder="1" applyAlignment="1">
      <alignment horizontal="right" vertical="center" shrinkToFit="1"/>
    </xf>
    <xf numFmtId="178" fontId="6" fillId="0" borderId="28" xfId="80" applyNumberFormat="1" applyFont="1" applyBorder="1" applyAlignment="1">
      <alignment horizontal="right" vertical="center" shrinkToFit="1"/>
    </xf>
    <xf numFmtId="177" fontId="6" fillId="0" borderId="29" xfId="80" applyNumberFormat="1" applyFont="1" applyBorder="1" applyAlignment="1">
      <alignment horizontal="right" vertical="center" shrinkToFit="1"/>
    </xf>
    <xf numFmtId="178" fontId="6" fillId="0" borderId="28" xfId="80" applyNumberFormat="1" applyFont="1" applyFill="1" applyBorder="1" applyAlignment="1">
      <alignment horizontal="right" vertical="center" shrinkToFit="1"/>
    </xf>
    <xf numFmtId="178" fontId="6" fillId="0" borderId="26" xfId="80" applyNumberFormat="1" applyFont="1" applyFill="1" applyBorder="1" applyAlignment="1">
      <alignment horizontal="right" vertical="center" shrinkToFit="1"/>
    </xf>
    <xf numFmtId="177" fontId="6" fillId="0" borderId="27" xfId="80" applyNumberFormat="1" applyFont="1" applyFill="1" applyBorder="1" applyAlignment="1">
      <alignment horizontal="right" vertical="center" shrinkToFit="1"/>
    </xf>
    <xf numFmtId="178" fontId="6" fillId="0" borderId="26" xfId="80" applyNumberFormat="1" applyFont="1" applyBorder="1" applyAlignment="1">
      <alignment horizontal="right" vertical="center" shrinkToFit="1"/>
    </xf>
    <xf numFmtId="0" fontId="6" fillId="0" borderId="30" xfId="0" applyFont="1" applyBorder="1" applyAlignment="1">
      <alignment vertical="center"/>
    </xf>
    <xf numFmtId="178" fontId="6" fillId="0" borderId="31" xfId="80" applyNumberFormat="1" applyFont="1" applyBorder="1" applyAlignment="1">
      <alignment horizontal="right" vertical="center" shrinkToFit="1"/>
    </xf>
    <xf numFmtId="178" fontId="6" fillId="0" borderId="27" xfId="80" applyNumberFormat="1" applyFon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38" fontId="6" fillId="0" borderId="0" xfId="80" applyFont="1" applyBorder="1" applyAlignment="1">
      <alignment horizontal="right" vertical="center" shrinkToFit="1"/>
    </xf>
    <xf numFmtId="0" fontId="6" fillId="0" borderId="32" xfId="0" applyFont="1" applyBorder="1" applyAlignment="1">
      <alignment vertical="center"/>
    </xf>
    <xf numFmtId="178" fontId="6" fillId="0" borderId="33" xfId="80" applyNumberFormat="1" applyFont="1" applyBorder="1" applyAlignment="1">
      <alignment horizontal="right" vertical="center" shrinkToFit="1"/>
    </xf>
    <xf numFmtId="178" fontId="6" fillId="0" borderId="34" xfId="80" applyNumberFormat="1" applyFont="1" applyBorder="1" applyAlignment="1">
      <alignment horizontal="right" vertical="center" shrinkToFit="1"/>
    </xf>
    <xf numFmtId="178" fontId="6" fillId="0" borderId="35" xfId="80" applyNumberFormat="1" applyFont="1" applyBorder="1" applyAlignment="1">
      <alignment horizontal="right" vertical="center" shrinkToFit="1"/>
    </xf>
    <xf numFmtId="178" fontId="6" fillId="0" borderId="34" xfId="80" applyNumberFormat="1" applyFont="1" applyFill="1" applyBorder="1" applyAlignment="1">
      <alignment horizontal="right" vertical="center" shrinkToFit="1"/>
    </xf>
    <xf numFmtId="178" fontId="6" fillId="0" borderId="33" xfId="80" applyNumberFormat="1" applyFont="1" applyFill="1" applyBorder="1" applyAlignment="1">
      <alignment horizontal="right" vertical="center" shrinkToFit="1"/>
    </xf>
    <xf numFmtId="179" fontId="6" fillId="0" borderId="36" xfId="80" applyNumberFormat="1" applyFont="1" applyBorder="1" applyAlignment="1">
      <alignment horizontal="right" vertical="center" shrinkToFit="1"/>
    </xf>
    <xf numFmtId="178" fontId="6" fillId="0" borderId="37" xfId="80" applyNumberFormat="1" applyFont="1" applyBorder="1" applyAlignment="1">
      <alignment horizontal="right" vertical="center" shrinkToFit="1"/>
    </xf>
    <xf numFmtId="38" fontId="6" fillId="0" borderId="38" xfId="80" applyFont="1" applyBorder="1" applyAlignment="1">
      <alignment horizontal="right" vertical="center" shrinkToFit="1"/>
    </xf>
    <xf numFmtId="0" fontId="6" fillId="0" borderId="39" xfId="0" applyFont="1" applyBorder="1" applyAlignment="1">
      <alignment vertical="center"/>
    </xf>
    <xf numFmtId="178" fontId="6" fillId="0" borderId="40" xfId="80" applyNumberFormat="1" applyFont="1" applyBorder="1" applyAlignment="1">
      <alignment horizontal="right" vertical="center" shrinkToFit="1"/>
    </xf>
    <xf numFmtId="178" fontId="6" fillId="0" borderId="41" xfId="80" applyNumberFormat="1" applyFont="1" applyBorder="1" applyAlignment="1">
      <alignment horizontal="right" vertical="center" shrinkToFit="1"/>
    </xf>
    <xf numFmtId="178" fontId="6" fillId="0" borderId="42" xfId="80" applyNumberFormat="1" applyFont="1" applyBorder="1" applyAlignment="1">
      <alignment horizontal="right" vertical="center" shrinkToFit="1"/>
    </xf>
    <xf numFmtId="178" fontId="6" fillId="0" borderId="41" xfId="80" applyNumberFormat="1" applyFont="1" applyFill="1" applyBorder="1" applyAlignment="1">
      <alignment horizontal="right" vertical="center" shrinkToFit="1"/>
    </xf>
    <xf numFmtId="180" fontId="6" fillId="0" borderId="40" xfId="80" applyNumberFormat="1" applyFont="1" applyFill="1" applyBorder="1" applyAlignment="1">
      <alignment horizontal="right" vertical="center" shrinkToFit="1"/>
    </xf>
    <xf numFmtId="180" fontId="6" fillId="0" borderId="41" xfId="80" applyNumberFormat="1" applyFont="1" applyFill="1" applyBorder="1" applyAlignment="1">
      <alignment horizontal="right" vertical="center" shrinkToFit="1"/>
    </xf>
    <xf numFmtId="179" fontId="6" fillId="0" borderId="43" xfId="80" applyNumberFormat="1" applyFont="1" applyBorder="1" applyAlignment="1">
      <alignment horizontal="right" vertical="center" shrinkToFit="1"/>
    </xf>
    <xf numFmtId="178" fontId="6" fillId="0" borderId="44" xfId="80" applyNumberFormat="1" applyFont="1" applyBorder="1" applyAlignment="1">
      <alignment horizontal="right" vertical="center" shrinkToFit="1"/>
    </xf>
    <xf numFmtId="38" fontId="6" fillId="0" borderId="25" xfId="80" applyFont="1" applyBorder="1" applyAlignment="1">
      <alignment horizontal="right" vertical="center" shrinkToFit="1"/>
    </xf>
    <xf numFmtId="179" fontId="6" fillId="0" borderId="30" xfId="80" applyNumberFormat="1" applyFont="1" applyBorder="1" applyAlignment="1">
      <alignment horizontal="right" vertical="center" shrinkToFit="1"/>
    </xf>
    <xf numFmtId="0" fontId="6" fillId="0" borderId="34" xfId="0" applyFont="1" applyBorder="1" applyAlignment="1">
      <alignment vertical="center"/>
    </xf>
    <xf numFmtId="0" fontId="6" fillId="0" borderId="0" xfId="0" applyFont="1" applyBorder="1" applyAlignment="1">
      <alignment horizontal="right" vertical="center" shrinkToFit="1"/>
    </xf>
    <xf numFmtId="0" fontId="6" fillId="0" borderId="41" xfId="0" applyFont="1" applyBorder="1" applyAlignment="1">
      <alignment vertical="center"/>
    </xf>
    <xf numFmtId="38" fontId="6" fillId="0" borderId="45" xfId="80" applyFont="1" applyBorder="1" applyAlignment="1">
      <alignment horizontal="center" vertical="center" shrinkToFit="1"/>
    </xf>
    <xf numFmtId="176" fontId="6" fillId="0" borderId="46" xfId="80" applyNumberFormat="1" applyFont="1" applyBorder="1" applyAlignment="1">
      <alignment horizontal="right" vertical="center" shrinkToFit="1"/>
    </xf>
    <xf numFmtId="177" fontId="6" fillId="0" borderId="47" xfId="80" applyNumberFormat="1" applyFont="1" applyBorder="1" applyAlignment="1">
      <alignment horizontal="right" vertical="center" shrinkToFit="1"/>
    </xf>
    <xf numFmtId="178" fontId="6" fillId="0" borderId="48" xfId="80" applyNumberFormat="1" applyFont="1" applyBorder="1" applyAlignment="1">
      <alignment horizontal="right" vertical="center" shrinkToFit="1"/>
    </xf>
    <xf numFmtId="177" fontId="6" fillId="0" borderId="49" xfId="80" applyNumberFormat="1" applyFont="1" applyBorder="1" applyAlignment="1">
      <alignment horizontal="right" vertical="center" shrinkToFit="1"/>
    </xf>
    <xf numFmtId="178" fontId="6" fillId="0" borderId="48" xfId="80" applyNumberFormat="1" applyFont="1" applyFill="1" applyBorder="1" applyAlignment="1">
      <alignment horizontal="right" vertical="center" shrinkToFit="1"/>
    </xf>
    <xf numFmtId="178" fontId="6" fillId="0" borderId="46" xfId="80" applyNumberFormat="1" applyFont="1" applyFill="1" applyBorder="1" applyAlignment="1">
      <alignment horizontal="right" vertical="center" shrinkToFit="1"/>
    </xf>
    <xf numFmtId="177" fontId="6" fillId="0" borderId="47" xfId="80" applyNumberFormat="1" applyFont="1" applyFill="1" applyBorder="1" applyAlignment="1">
      <alignment horizontal="right" vertical="center" shrinkToFit="1"/>
    </xf>
    <xf numFmtId="178" fontId="6" fillId="0" borderId="46" xfId="80" applyNumberFormat="1" applyFont="1" applyBorder="1" applyAlignment="1">
      <alignment horizontal="right" vertical="center" shrinkToFit="1"/>
    </xf>
    <xf numFmtId="0" fontId="6" fillId="0" borderId="38" xfId="0" applyFont="1" applyBorder="1" applyAlignment="1">
      <alignment horizontal="right" vertical="center" shrinkToFit="1"/>
    </xf>
    <xf numFmtId="0" fontId="6" fillId="0" borderId="50" xfId="0" applyFont="1" applyBorder="1" applyAlignment="1">
      <alignment vertical="center"/>
    </xf>
    <xf numFmtId="178" fontId="6" fillId="0" borderId="51" xfId="80" applyNumberFormat="1" applyFont="1" applyBorder="1" applyAlignment="1">
      <alignment horizontal="right" vertical="center" shrinkToFit="1"/>
    </xf>
    <xf numFmtId="0" fontId="6" fillId="0" borderId="52" xfId="0" applyFont="1" applyBorder="1" applyAlignment="1">
      <alignment vertical="center"/>
    </xf>
    <xf numFmtId="178" fontId="6" fillId="0" borderId="53" xfId="80" applyNumberFormat="1" applyFont="1" applyBorder="1" applyAlignment="1">
      <alignment horizontal="right" vertical="center" shrinkToFit="1"/>
    </xf>
    <xf numFmtId="178" fontId="6" fillId="0" borderId="52" xfId="80" applyNumberFormat="1" applyFont="1" applyFill="1" applyBorder="1" applyAlignment="1">
      <alignment horizontal="right" vertical="center" shrinkToFit="1"/>
    </xf>
    <xf numFmtId="180" fontId="6" fillId="0" borderId="51" xfId="80" applyNumberFormat="1" applyFont="1" applyFill="1" applyBorder="1" applyAlignment="1">
      <alignment horizontal="right" vertical="center" shrinkToFit="1"/>
    </xf>
    <xf numFmtId="180" fontId="6" fillId="0" borderId="52" xfId="8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181" fontId="6" fillId="0" borderId="30" xfId="80" applyNumberFormat="1" applyFont="1" applyBorder="1" applyAlignment="1">
      <alignment horizontal="right" vertical="center" shrinkToFit="1"/>
    </xf>
    <xf numFmtId="178" fontId="6" fillId="0" borderId="37" xfId="80" applyNumberFormat="1" applyFont="1" applyBorder="1" applyAlignment="1">
      <alignment horizontal="right" vertical="center"/>
    </xf>
    <xf numFmtId="178" fontId="6" fillId="0" borderId="33" xfId="80" applyNumberFormat="1" applyFont="1" applyBorder="1" applyAlignment="1">
      <alignment horizontal="right" vertical="center"/>
    </xf>
    <xf numFmtId="38" fontId="6" fillId="0" borderId="38" xfId="80" applyFont="1" applyBorder="1" applyAlignment="1">
      <alignment horizontal="right" vertical="center"/>
    </xf>
    <xf numFmtId="179" fontId="6" fillId="0" borderId="43" xfId="80" applyNumberFormat="1" applyFont="1" applyBorder="1" applyAlignment="1">
      <alignment horizontal="right" vertical="center"/>
    </xf>
    <xf numFmtId="178" fontId="6" fillId="0" borderId="44" xfId="80" applyNumberFormat="1" applyFont="1" applyBorder="1" applyAlignment="1">
      <alignment horizontal="right" vertical="center"/>
    </xf>
    <xf numFmtId="178" fontId="6" fillId="0" borderId="40" xfId="80" applyNumberFormat="1" applyFont="1" applyBorder="1" applyAlignment="1">
      <alignment horizontal="right" vertical="center"/>
    </xf>
    <xf numFmtId="38" fontId="6" fillId="0" borderId="22" xfId="80" applyFont="1" applyBorder="1" applyAlignment="1">
      <alignment horizontal="center" vertical="center"/>
    </xf>
    <xf numFmtId="38" fontId="6" fillId="0" borderId="25" xfId="80" applyFont="1" applyBorder="1" applyAlignment="1">
      <alignment horizontal="right" vertical="center"/>
    </xf>
    <xf numFmtId="179" fontId="6" fillId="0" borderId="30" xfId="80" applyNumberFormat="1" applyFont="1" applyBorder="1" applyAlignment="1">
      <alignment horizontal="right" vertical="center"/>
    </xf>
    <xf numFmtId="178" fontId="6" fillId="0" borderId="31" xfId="80" applyNumberFormat="1" applyFont="1" applyBorder="1" applyAlignment="1">
      <alignment horizontal="right" vertical="center"/>
    </xf>
    <xf numFmtId="178" fontId="6" fillId="0" borderId="27" xfId="80" applyNumberFormat="1" applyFont="1" applyBorder="1" applyAlignment="1">
      <alignment horizontal="right" vertical="center"/>
    </xf>
    <xf numFmtId="38" fontId="6" fillId="0" borderId="0" xfId="80" applyFont="1" applyBorder="1" applyAlignment="1">
      <alignment horizontal="right" vertical="center"/>
    </xf>
    <xf numFmtId="179" fontId="6" fillId="0" borderId="36" xfId="80" applyNumberFormat="1" applyFont="1" applyBorder="1" applyAlignment="1">
      <alignment horizontal="right" vertical="center"/>
    </xf>
    <xf numFmtId="0" fontId="6" fillId="0" borderId="39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0" xfId="0" applyFont="1" applyAlignment="1">
      <alignment/>
    </xf>
    <xf numFmtId="176" fontId="6" fillId="0" borderId="28" xfId="8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/>
    </xf>
    <xf numFmtId="38" fontId="2" fillId="0" borderId="0" xfId="80" applyFont="1" applyBorder="1" applyAlignment="1">
      <alignment horizontal="right" vertical="center"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1" xfId="0" applyFont="1" applyBorder="1" applyAlignment="1">
      <alignment/>
    </xf>
    <xf numFmtId="38" fontId="6" fillId="0" borderId="0" xfId="80" applyFont="1" applyBorder="1" applyAlignment="1">
      <alignment horizontal="left" vertical="center"/>
    </xf>
    <xf numFmtId="176" fontId="6" fillId="0" borderId="0" xfId="80" applyNumberFormat="1" applyFont="1" applyBorder="1" applyAlignment="1">
      <alignment horizontal="right" vertical="center"/>
    </xf>
    <xf numFmtId="177" fontId="6" fillId="0" borderId="0" xfId="80" applyNumberFormat="1" applyFont="1" applyBorder="1" applyAlignment="1">
      <alignment horizontal="right" vertical="center"/>
    </xf>
    <xf numFmtId="178" fontId="6" fillId="0" borderId="0" xfId="80" applyNumberFormat="1" applyFont="1" applyBorder="1" applyAlignment="1">
      <alignment horizontal="right" vertical="center"/>
    </xf>
    <xf numFmtId="178" fontId="6" fillId="0" borderId="0" xfId="80" applyNumberFormat="1" applyFont="1" applyFill="1" applyBorder="1" applyAlignment="1">
      <alignment horizontal="right" vertical="center"/>
    </xf>
    <xf numFmtId="179" fontId="6" fillId="0" borderId="0" xfId="80" applyNumberFormat="1" applyFont="1" applyBorder="1" applyAlignment="1">
      <alignment horizontal="right" vertical="center"/>
    </xf>
    <xf numFmtId="38" fontId="6" fillId="0" borderId="0" xfId="80" applyFont="1" applyBorder="1" applyAlignment="1">
      <alignment horizontal="center" vertical="center"/>
    </xf>
    <xf numFmtId="177" fontId="6" fillId="0" borderId="0" xfId="80" applyNumberFormat="1" applyFont="1" applyBorder="1" applyAlignment="1">
      <alignment horizontal="right" vertical="center" shrinkToFit="1"/>
    </xf>
    <xf numFmtId="178" fontId="2" fillId="0" borderId="0" xfId="0" applyNumberFormat="1" applyFont="1" applyAlignment="1">
      <alignment/>
    </xf>
    <xf numFmtId="38" fontId="6" fillId="0" borderId="23" xfId="80" applyFont="1" applyBorder="1" applyAlignment="1">
      <alignment horizontal="center" vertical="center"/>
    </xf>
    <xf numFmtId="38" fontId="6" fillId="0" borderId="54" xfId="80" applyFont="1" applyBorder="1" applyAlignment="1">
      <alignment horizontal="center" vertical="center"/>
    </xf>
    <xf numFmtId="38" fontId="6" fillId="0" borderId="23" xfId="80" applyFont="1" applyBorder="1" applyAlignment="1">
      <alignment horizontal="center" vertical="center" shrinkToFit="1"/>
    </xf>
    <xf numFmtId="38" fontId="6" fillId="0" borderId="54" xfId="80" applyFont="1" applyBorder="1" applyAlignment="1">
      <alignment horizontal="center" vertical="center" shrinkToFit="1"/>
    </xf>
    <xf numFmtId="38" fontId="6" fillId="0" borderId="24" xfId="80" applyFont="1" applyBorder="1" applyAlignment="1">
      <alignment horizontal="center" vertical="center" shrinkToFit="1"/>
    </xf>
    <xf numFmtId="38" fontId="6" fillId="0" borderId="43" xfId="80" applyFont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view="pageBreakPreview" zoomScale="75" zoomScaleSheetLayoutView="75" zoomScalePageLayoutView="0" workbookViewId="0" topLeftCell="A1">
      <selection activeCell="R24" sqref="R24"/>
    </sheetView>
  </sheetViews>
  <sheetFormatPr defaultColWidth="9.00390625" defaultRowHeight="13.5"/>
  <cols>
    <col min="1" max="1" width="9.00390625" style="1" customWidth="1"/>
    <col min="2" max="2" width="10.50390625" style="3" customWidth="1"/>
    <col min="3" max="3" width="9.875" style="3" customWidth="1"/>
    <col min="4" max="4" width="4.125" style="3" customWidth="1"/>
    <col min="5" max="5" width="8.25390625" style="3" customWidth="1"/>
    <col min="6" max="6" width="4.125" style="3" customWidth="1"/>
    <col min="7" max="7" width="8.25390625" style="3" customWidth="1"/>
    <col min="8" max="8" width="9.75390625" style="5" customWidth="1"/>
    <col min="9" max="9" width="4.125" style="3" customWidth="1"/>
    <col min="10" max="10" width="8.25390625" style="3" customWidth="1"/>
    <col min="11" max="11" width="10.00390625" style="5" customWidth="1"/>
    <col min="12" max="12" width="4.125" style="3" customWidth="1"/>
    <col min="13" max="13" width="8.25390625" style="3" customWidth="1"/>
    <col min="14" max="14" width="7.50390625" style="3" bestFit="1" customWidth="1"/>
    <col min="15" max="16" width="8.00390625" style="3" customWidth="1"/>
    <col min="17" max="16384" width="9.00390625" style="3" customWidth="1"/>
  </cols>
  <sheetData>
    <row r="1" spans="2:8" ht="24">
      <c r="B1" s="2" t="s">
        <v>0</v>
      </c>
      <c r="H1" s="4"/>
    </row>
    <row r="3" spans="2:16" ht="14.25">
      <c r="B3" s="127" t="s">
        <v>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5" customHeight="1">
      <c r="A4" s="6"/>
      <c r="B4" s="128"/>
      <c r="C4" s="129" t="s">
        <v>2</v>
      </c>
      <c r="D4" s="131" t="s">
        <v>3</v>
      </c>
      <c r="E4" s="132"/>
      <c r="F4" s="118" t="s">
        <v>4</v>
      </c>
      <c r="G4" s="135"/>
      <c r="H4" s="135"/>
      <c r="I4" s="140" t="s">
        <v>5</v>
      </c>
      <c r="J4" s="141"/>
      <c r="K4" s="142"/>
      <c r="L4" s="131" t="s">
        <v>6</v>
      </c>
      <c r="M4" s="132"/>
      <c r="N4" s="136" t="s">
        <v>7</v>
      </c>
      <c r="O4" s="118" t="s">
        <v>8</v>
      </c>
      <c r="P4" s="119"/>
    </row>
    <row r="5" spans="2:17" ht="27" customHeight="1">
      <c r="B5" s="111"/>
      <c r="C5" s="130"/>
      <c r="D5" s="133"/>
      <c r="E5" s="134"/>
      <c r="F5" s="120" t="s">
        <v>9</v>
      </c>
      <c r="G5" s="121"/>
      <c r="H5" s="139" t="s">
        <v>10</v>
      </c>
      <c r="I5" s="143" t="s">
        <v>11</v>
      </c>
      <c r="J5" s="144"/>
      <c r="K5" s="145" t="s">
        <v>12</v>
      </c>
      <c r="L5" s="133"/>
      <c r="M5" s="134"/>
      <c r="N5" s="137"/>
      <c r="O5" s="7" t="s">
        <v>9</v>
      </c>
      <c r="P5" s="8" t="s">
        <v>10</v>
      </c>
      <c r="Q5" s="9"/>
    </row>
    <row r="6" spans="2:16" ht="28.5" customHeight="1">
      <c r="B6" s="10" t="s">
        <v>13</v>
      </c>
      <c r="C6" s="122" t="s">
        <v>14</v>
      </c>
      <c r="D6" s="124" t="s">
        <v>15</v>
      </c>
      <c r="E6" s="126"/>
      <c r="F6" s="124" t="s">
        <v>16</v>
      </c>
      <c r="G6" s="125"/>
      <c r="H6" s="126"/>
      <c r="I6" s="124" t="s">
        <v>17</v>
      </c>
      <c r="J6" s="126"/>
      <c r="K6" s="11" t="s">
        <v>18</v>
      </c>
      <c r="L6" s="146" t="s">
        <v>19</v>
      </c>
      <c r="M6" s="147"/>
      <c r="N6" s="137"/>
      <c r="O6" s="124" t="s">
        <v>20</v>
      </c>
      <c r="P6" s="126"/>
    </row>
    <row r="7" spans="2:16" ht="27" customHeight="1">
      <c r="B7" s="110" t="s">
        <v>21</v>
      </c>
      <c r="C7" s="122"/>
      <c r="D7" s="114" t="s">
        <v>22</v>
      </c>
      <c r="E7" s="116"/>
      <c r="F7" s="114" t="s">
        <v>23</v>
      </c>
      <c r="G7" s="115"/>
      <c r="H7" s="116"/>
      <c r="I7" s="114" t="s">
        <v>24</v>
      </c>
      <c r="J7" s="116"/>
      <c r="K7" s="12" t="s">
        <v>25</v>
      </c>
      <c r="L7" s="148" t="s">
        <v>26</v>
      </c>
      <c r="M7" s="149"/>
      <c r="N7" s="137"/>
      <c r="O7" s="114" t="s">
        <v>27</v>
      </c>
      <c r="P7" s="116"/>
    </row>
    <row r="8" spans="2:16" ht="27" customHeight="1">
      <c r="B8" s="111"/>
      <c r="C8" s="123"/>
      <c r="D8" s="112" t="s">
        <v>28</v>
      </c>
      <c r="E8" s="113"/>
      <c r="F8" s="112" t="s">
        <v>29</v>
      </c>
      <c r="G8" s="117"/>
      <c r="H8" s="113"/>
      <c r="I8" s="112" t="s">
        <v>30</v>
      </c>
      <c r="J8" s="113"/>
      <c r="K8" s="13" t="s">
        <v>31</v>
      </c>
      <c r="L8" s="150" t="s">
        <v>32</v>
      </c>
      <c r="M8" s="151"/>
      <c r="N8" s="138"/>
      <c r="O8" s="112" t="s">
        <v>31</v>
      </c>
      <c r="P8" s="113"/>
    </row>
    <row r="9" spans="1:16" s="28" customFormat="1" ht="16.5" customHeight="1">
      <c r="A9" s="14" t="str">
        <f>CONCATENATE(IF(RIGHT($B10)="市",1,IF(RIGHT($B10)="町",2,IF(RIGHT($B10)="村",3,4))),MOD(ROW(),3)+1)</f>
        <v>11</v>
      </c>
      <c r="B9" s="15">
        <v>201</v>
      </c>
      <c r="C9" s="16"/>
      <c r="D9" s="17">
        <v>1</v>
      </c>
      <c r="E9" s="18">
        <v>2</v>
      </c>
      <c r="F9" s="19">
        <v>0</v>
      </c>
      <c r="G9" s="20">
        <v>0</v>
      </c>
      <c r="H9" s="21">
        <v>0</v>
      </c>
      <c r="I9" s="22">
        <v>10</v>
      </c>
      <c r="J9" s="23">
        <v>0</v>
      </c>
      <c r="K9" s="21">
        <v>16</v>
      </c>
      <c r="L9" s="24">
        <v>27</v>
      </c>
      <c r="M9" s="18">
        <v>2</v>
      </c>
      <c r="N9" s="25"/>
      <c r="O9" s="26">
        <v>0</v>
      </c>
      <c r="P9" s="27">
        <v>10</v>
      </c>
    </row>
    <row r="10" spans="1:16" s="28" customFormat="1" ht="16.5" customHeight="1">
      <c r="A10" s="14" t="str">
        <f>CONCATENATE(IF(RIGHT($B10)="市",1,IF(RIGHT($B10)="町",2,IF(RIGHT($B10)="村",3,4))),MOD(ROW(),3)+1)</f>
        <v>12</v>
      </c>
      <c r="B10" s="106" t="s">
        <v>41</v>
      </c>
      <c r="C10" s="29">
        <v>294800</v>
      </c>
      <c r="D10" s="30"/>
      <c r="E10" s="31">
        <v>304046</v>
      </c>
      <c r="F10" s="32"/>
      <c r="G10" s="33">
        <v>0</v>
      </c>
      <c r="H10" s="34">
        <v>0</v>
      </c>
      <c r="I10" s="30"/>
      <c r="J10" s="35">
        <v>2266</v>
      </c>
      <c r="K10" s="34">
        <v>64737</v>
      </c>
      <c r="L10" s="30"/>
      <c r="M10" s="31">
        <v>306312</v>
      </c>
      <c r="N10" s="36">
        <v>98.19843962008142</v>
      </c>
      <c r="O10" s="37">
        <v>0</v>
      </c>
      <c r="P10" s="31">
        <v>776</v>
      </c>
    </row>
    <row r="11" spans="1:16" s="28" customFormat="1" ht="16.5" customHeight="1">
      <c r="A11" s="14" t="str">
        <f>CONCATENATE(IF(RIGHT($B10)="市",1,IF(RIGHT($B10)="町",2,IF(RIGHT($B10)="村",3,4))),MOD(ROW(),3)+1)</f>
        <v>13</v>
      </c>
      <c r="B11" s="107"/>
      <c r="C11" s="38"/>
      <c r="D11" s="39"/>
      <c r="E11" s="40">
        <v>288777</v>
      </c>
      <c r="F11" s="41"/>
      <c r="G11" s="42">
        <v>0</v>
      </c>
      <c r="H11" s="43">
        <v>0</v>
      </c>
      <c r="I11" s="39"/>
      <c r="J11" s="44">
        <v>712</v>
      </c>
      <c r="K11" s="45">
        <v>0</v>
      </c>
      <c r="L11" s="39"/>
      <c r="M11" s="40">
        <v>289489</v>
      </c>
      <c r="N11" s="46"/>
      <c r="O11" s="47">
        <v>0</v>
      </c>
      <c r="P11" s="40">
        <v>310</v>
      </c>
    </row>
    <row r="12" spans="1:16" s="28" customFormat="1" ht="16.5" customHeight="1">
      <c r="A12" s="14" t="str">
        <f>CONCATENATE(IF(RIGHT($B13)="市",1,IF(RIGHT($B13)="町",2,IF(RIGHT($B13)="村",3,4))),MOD(ROW(),3)+1)</f>
        <v>11</v>
      </c>
      <c r="B12" s="15">
        <v>202</v>
      </c>
      <c r="C12" s="48"/>
      <c r="D12" s="17">
        <v>1</v>
      </c>
      <c r="E12" s="18">
        <v>0</v>
      </c>
      <c r="F12" s="19">
        <v>13</v>
      </c>
      <c r="G12" s="20">
        <v>0</v>
      </c>
      <c r="H12" s="21">
        <v>0</v>
      </c>
      <c r="I12" s="22">
        <v>1</v>
      </c>
      <c r="J12" s="23">
        <v>0</v>
      </c>
      <c r="K12" s="21">
        <v>0</v>
      </c>
      <c r="L12" s="24">
        <v>15</v>
      </c>
      <c r="M12" s="18">
        <v>0</v>
      </c>
      <c r="N12" s="49"/>
      <c r="O12" s="26">
        <v>8</v>
      </c>
      <c r="P12" s="27">
        <v>2</v>
      </c>
    </row>
    <row r="13" spans="1:16" s="28" customFormat="1" ht="16.5" customHeight="1">
      <c r="A13" s="14" t="str">
        <f>CONCATENATE(IF(RIGHT($B13)="市",1,IF(RIGHT($B13)="町",2,IF(RIGHT($B13)="村",3,4))),MOD(ROW(),3)+1)</f>
        <v>12</v>
      </c>
      <c r="B13" s="106" t="s">
        <v>42</v>
      </c>
      <c r="C13" s="29">
        <v>57003</v>
      </c>
      <c r="D13" s="30"/>
      <c r="E13" s="31">
        <v>50500</v>
      </c>
      <c r="F13" s="32"/>
      <c r="G13" s="33">
        <v>12510</v>
      </c>
      <c r="H13" s="34">
        <v>0</v>
      </c>
      <c r="I13" s="30"/>
      <c r="J13" s="35">
        <v>600</v>
      </c>
      <c r="K13" s="34">
        <v>0</v>
      </c>
      <c r="L13" s="30"/>
      <c r="M13" s="31">
        <v>63610</v>
      </c>
      <c r="N13" s="36">
        <v>97.96326509131099</v>
      </c>
      <c r="O13" s="37">
        <v>621</v>
      </c>
      <c r="P13" s="31">
        <v>118</v>
      </c>
    </row>
    <row r="14" spans="1:16" s="28" customFormat="1" ht="16.5" customHeight="1">
      <c r="A14" s="14" t="str">
        <f>CONCATENATE(IF(RIGHT($B13)="市",1,IF(RIGHT($B13)="町",2,IF(RIGHT($B13)="村",3,4))),MOD(ROW(),3)+1)</f>
        <v>13</v>
      </c>
      <c r="B14" s="107"/>
      <c r="C14" s="38"/>
      <c r="D14" s="39"/>
      <c r="E14" s="40">
        <v>46583</v>
      </c>
      <c r="F14" s="41"/>
      <c r="G14" s="42">
        <v>9086</v>
      </c>
      <c r="H14" s="43">
        <v>0</v>
      </c>
      <c r="I14" s="39"/>
      <c r="J14" s="44">
        <v>173</v>
      </c>
      <c r="K14" s="45" t="s">
        <v>39</v>
      </c>
      <c r="L14" s="39"/>
      <c r="M14" s="40">
        <v>55842</v>
      </c>
      <c r="N14" s="46"/>
      <c r="O14" s="47">
        <v>390</v>
      </c>
      <c r="P14" s="40">
        <v>67</v>
      </c>
    </row>
    <row r="15" spans="1:16" s="28" customFormat="1" ht="16.5" customHeight="1">
      <c r="A15" s="14" t="str">
        <f>CONCATENATE(IF(RIGHT($B16)="市",1,IF(RIGHT($B16)="町",2,IF(RIGHT($B16)="村",3,4))),MOD(ROW(),3)+1)</f>
        <v>11</v>
      </c>
      <c r="B15" s="15">
        <v>203</v>
      </c>
      <c r="C15" s="48"/>
      <c r="D15" s="17">
        <v>1</v>
      </c>
      <c r="E15" s="18">
        <v>0</v>
      </c>
      <c r="F15" s="19">
        <v>7</v>
      </c>
      <c r="G15" s="20">
        <v>0</v>
      </c>
      <c r="H15" s="21">
        <v>0</v>
      </c>
      <c r="I15" s="22">
        <v>5</v>
      </c>
      <c r="J15" s="23">
        <v>0</v>
      </c>
      <c r="K15" s="21">
        <v>2</v>
      </c>
      <c r="L15" s="24">
        <v>15</v>
      </c>
      <c r="M15" s="18">
        <v>0</v>
      </c>
      <c r="N15" s="49"/>
      <c r="O15" s="26">
        <v>0</v>
      </c>
      <c r="P15" s="27">
        <v>0</v>
      </c>
    </row>
    <row r="16" spans="1:16" s="28" customFormat="1" ht="16.5" customHeight="1">
      <c r="A16" s="14" t="str">
        <f>CONCATENATE(IF(RIGHT($B16)="市",1,IF(RIGHT($B16)="町",2,IF(RIGHT($B16)="村",3,4))),MOD(ROW(),3)+1)</f>
        <v>12</v>
      </c>
      <c r="B16" s="106" t="s">
        <v>43</v>
      </c>
      <c r="C16" s="29">
        <v>38871</v>
      </c>
      <c r="D16" s="30"/>
      <c r="E16" s="31">
        <v>36000</v>
      </c>
      <c r="F16" s="32"/>
      <c r="G16" s="33">
        <v>7918</v>
      </c>
      <c r="H16" s="34">
        <v>0</v>
      </c>
      <c r="I16" s="30"/>
      <c r="J16" s="35">
        <v>1600</v>
      </c>
      <c r="K16" s="34">
        <v>677</v>
      </c>
      <c r="L16" s="30"/>
      <c r="M16" s="31">
        <v>45518</v>
      </c>
      <c r="N16" s="36">
        <v>93.92349051992488</v>
      </c>
      <c r="O16" s="37">
        <v>0</v>
      </c>
      <c r="P16" s="31">
        <v>0</v>
      </c>
    </row>
    <row r="17" spans="1:16" s="28" customFormat="1" ht="16.5" customHeight="1">
      <c r="A17" s="14" t="str">
        <f>CONCATENATE(IF(RIGHT($B16)="市",1,IF(RIGHT($B16)="町",2,IF(RIGHT($B16)="村",3,4))),MOD(ROW(),3)+1)</f>
        <v>13</v>
      </c>
      <c r="B17" s="107"/>
      <c r="C17" s="38"/>
      <c r="D17" s="39"/>
      <c r="E17" s="40">
        <v>30039</v>
      </c>
      <c r="F17" s="41"/>
      <c r="G17" s="42">
        <v>6195</v>
      </c>
      <c r="H17" s="43">
        <v>0</v>
      </c>
      <c r="I17" s="39"/>
      <c r="J17" s="44">
        <v>275</v>
      </c>
      <c r="K17" s="45">
        <v>250</v>
      </c>
      <c r="L17" s="39"/>
      <c r="M17" s="40">
        <v>36509</v>
      </c>
      <c r="N17" s="46"/>
      <c r="O17" s="47">
        <v>0</v>
      </c>
      <c r="P17" s="40">
        <v>0</v>
      </c>
    </row>
    <row r="18" spans="1:16" s="28" customFormat="1" ht="16.5" customHeight="1">
      <c r="A18" s="14" t="str">
        <f>CONCATENATE(IF(RIGHT($B19)="市",1,IF(RIGHT($B19)="町",2,IF(RIGHT($B19)="村",3,4))),MOD(ROW(),3)+1)</f>
        <v>11</v>
      </c>
      <c r="B18" s="15">
        <v>205</v>
      </c>
      <c r="C18" s="48"/>
      <c r="D18" s="17">
        <v>1</v>
      </c>
      <c r="E18" s="18">
        <v>0</v>
      </c>
      <c r="F18" s="19">
        <v>0</v>
      </c>
      <c r="G18" s="20">
        <v>0</v>
      </c>
      <c r="H18" s="21">
        <v>0</v>
      </c>
      <c r="I18" s="22">
        <v>4</v>
      </c>
      <c r="J18" s="23">
        <v>0</v>
      </c>
      <c r="K18" s="21">
        <v>5</v>
      </c>
      <c r="L18" s="24">
        <v>10</v>
      </c>
      <c r="M18" s="18">
        <v>0</v>
      </c>
      <c r="N18" s="49"/>
      <c r="O18" s="26">
        <v>1</v>
      </c>
      <c r="P18" s="27">
        <v>7</v>
      </c>
    </row>
    <row r="19" spans="1:16" s="28" customFormat="1" ht="16.5" customHeight="1">
      <c r="A19" s="14" t="str">
        <f>CONCATENATE(IF(RIGHT($B19)="市",1,IF(RIGHT($B19)="町",2,IF(RIGHT($B19)="村",3,4))),MOD(ROW(),3)+1)</f>
        <v>12</v>
      </c>
      <c r="B19" s="106" t="s">
        <v>44</v>
      </c>
      <c r="C19" s="29">
        <v>100250</v>
      </c>
      <c r="D19" s="30"/>
      <c r="E19" s="31">
        <v>94200</v>
      </c>
      <c r="F19" s="32"/>
      <c r="G19" s="33">
        <v>0</v>
      </c>
      <c r="H19" s="34">
        <v>0</v>
      </c>
      <c r="I19" s="30"/>
      <c r="J19" s="35">
        <v>3378</v>
      </c>
      <c r="K19" s="34">
        <v>2889</v>
      </c>
      <c r="L19" s="30"/>
      <c r="M19" s="31">
        <v>97578</v>
      </c>
      <c r="N19" s="36">
        <v>93.11820448877805</v>
      </c>
      <c r="O19" s="37">
        <v>70</v>
      </c>
      <c r="P19" s="31">
        <v>502</v>
      </c>
    </row>
    <row r="20" spans="1:16" s="28" customFormat="1" ht="16.5" customHeight="1">
      <c r="A20" s="14" t="str">
        <f>CONCATENATE(IF(RIGHT($B19)="市",1,IF(RIGHT($B19)="町",2,IF(RIGHT($B19)="村",3,4))),MOD(ROW(),3)+1)</f>
        <v>13</v>
      </c>
      <c r="B20" s="107"/>
      <c r="C20" s="38"/>
      <c r="D20" s="39"/>
      <c r="E20" s="40">
        <v>93131</v>
      </c>
      <c r="F20" s="41"/>
      <c r="G20" s="42">
        <v>0</v>
      </c>
      <c r="H20" s="43">
        <v>0</v>
      </c>
      <c r="I20" s="39"/>
      <c r="J20" s="44">
        <v>220</v>
      </c>
      <c r="K20" s="45">
        <v>58</v>
      </c>
      <c r="L20" s="39"/>
      <c r="M20" s="40">
        <v>93351</v>
      </c>
      <c r="N20" s="46"/>
      <c r="O20" s="47">
        <v>38</v>
      </c>
      <c r="P20" s="40">
        <v>227</v>
      </c>
    </row>
    <row r="21" spans="1:16" s="28" customFormat="1" ht="16.5" customHeight="1">
      <c r="A21" s="14" t="str">
        <f>CONCATENATE(IF(RIGHT($B22)="市",1,IF(RIGHT($B22)="町",2,IF(RIGHT($B22)="村",3,4))),MOD(ROW(),3)+1)</f>
        <v>11</v>
      </c>
      <c r="B21" s="15">
        <v>206</v>
      </c>
      <c r="C21" s="48"/>
      <c r="D21" s="17">
        <v>1</v>
      </c>
      <c r="E21" s="18">
        <v>0</v>
      </c>
      <c r="F21" s="19">
        <v>0</v>
      </c>
      <c r="G21" s="20">
        <v>0</v>
      </c>
      <c r="H21" s="21">
        <v>0</v>
      </c>
      <c r="I21" s="22">
        <v>5</v>
      </c>
      <c r="J21" s="23">
        <v>0</v>
      </c>
      <c r="K21" s="21">
        <v>0</v>
      </c>
      <c r="L21" s="24">
        <v>6</v>
      </c>
      <c r="M21" s="18">
        <v>0</v>
      </c>
      <c r="N21" s="49"/>
      <c r="O21" s="26">
        <v>0</v>
      </c>
      <c r="P21" s="27">
        <v>0</v>
      </c>
    </row>
    <row r="22" spans="1:16" s="28" customFormat="1" ht="16.5" customHeight="1">
      <c r="A22" s="14" t="str">
        <f>CONCATENATE(IF(RIGHT($B22)="市",1,IF(RIGHT($B22)="町",2,IF(RIGHT($B22)="村",3,4))),MOD(ROW(),3)+1)</f>
        <v>12</v>
      </c>
      <c r="B22" s="106" t="s">
        <v>45</v>
      </c>
      <c r="C22" s="29">
        <v>93234</v>
      </c>
      <c r="D22" s="30"/>
      <c r="E22" s="31">
        <v>95000</v>
      </c>
      <c r="F22" s="32"/>
      <c r="G22" s="33">
        <v>0</v>
      </c>
      <c r="H22" s="34">
        <v>0</v>
      </c>
      <c r="I22" s="30"/>
      <c r="J22" s="35">
        <v>14656</v>
      </c>
      <c r="K22" s="34">
        <v>0</v>
      </c>
      <c r="L22" s="30"/>
      <c r="M22" s="31">
        <v>109656</v>
      </c>
      <c r="N22" s="36">
        <v>99.37147392582105</v>
      </c>
      <c r="O22" s="37">
        <v>0</v>
      </c>
      <c r="P22" s="31">
        <v>0</v>
      </c>
    </row>
    <row r="23" spans="1:16" s="28" customFormat="1" ht="16.5" customHeight="1">
      <c r="A23" s="14" t="str">
        <f>CONCATENATE(IF(RIGHT($B22)="市",1,IF(RIGHT($B22)="町",2,IF(RIGHT($B22)="村",3,4))),MOD(ROW(),3)+1)</f>
        <v>13</v>
      </c>
      <c r="B23" s="107"/>
      <c r="C23" s="38"/>
      <c r="D23" s="39"/>
      <c r="E23" s="40">
        <v>92648</v>
      </c>
      <c r="F23" s="41"/>
      <c r="G23" s="42">
        <v>0</v>
      </c>
      <c r="H23" s="43">
        <v>0</v>
      </c>
      <c r="I23" s="39"/>
      <c r="J23" s="44">
        <v>0</v>
      </c>
      <c r="K23" s="45" t="s">
        <v>39</v>
      </c>
      <c r="L23" s="39"/>
      <c r="M23" s="40">
        <v>92648</v>
      </c>
      <c r="N23" s="46"/>
      <c r="O23" s="47">
        <v>0</v>
      </c>
      <c r="P23" s="40">
        <v>0</v>
      </c>
    </row>
    <row r="24" spans="1:16" s="28" customFormat="1" ht="16.5" customHeight="1">
      <c r="A24" s="14" t="str">
        <f>CONCATENATE(IF(RIGHT($B25)="市",1,IF(RIGHT($B25)="町",2,IF(RIGHT($B25)="村",3,4))),MOD(ROW(),3)+1)</f>
        <v>11</v>
      </c>
      <c r="B24" s="15">
        <v>207</v>
      </c>
      <c r="C24" s="48"/>
      <c r="D24" s="17">
        <v>1</v>
      </c>
      <c r="E24" s="18">
        <v>0</v>
      </c>
      <c r="F24" s="19">
        <v>5</v>
      </c>
      <c r="G24" s="20">
        <v>1</v>
      </c>
      <c r="H24" s="21">
        <v>0</v>
      </c>
      <c r="I24" s="22">
        <v>1</v>
      </c>
      <c r="J24" s="23">
        <v>0</v>
      </c>
      <c r="K24" s="21">
        <v>0</v>
      </c>
      <c r="L24" s="24">
        <v>7</v>
      </c>
      <c r="M24" s="18">
        <v>1</v>
      </c>
      <c r="N24" s="49"/>
      <c r="O24" s="26">
        <v>0</v>
      </c>
      <c r="P24" s="27">
        <v>1</v>
      </c>
    </row>
    <row r="25" spans="1:16" s="28" customFormat="1" ht="16.5" customHeight="1">
      <c r="A25" s="14" t="str">
        <f>CONCATENATE(IF(RIGHT($B25)="市",1,IF(RIGHT($B25)="町",2,IF(RIGHT($B25)="村",3,4))),MOD(ROW(),3)+1)</f>
        <v>12</v>
      </c>
      <c r="B25" s="108" t="s">
        <v>46</v>
      </c>
      <c r="C25" s="29">
        <v>36857</v>
      </c>
      <c r="D25" s="30"/>
      <c r="E25" s="31">
        <v>36411</v>
      </c>
      <c r="F25" s="50"/>
      <c r="G25" s="33">
        <v>2521</v>
      </c>
      <c r="H25" s="34">
        <v>0</v>
      </c>
      <c r="I25" s="30"/>
      <c r="J25" s="35">
        <v>450</v>
      </c>
      <c r="K25" s="34">
        <v>0</v>
      </c>
      <c r="L25" s="30"/>
      <c r="M25" s="31">
        <v>39382</v>
      </c>
      <c r="N25" s="36">
        <v>94.38098597281385</v>
      </c>
      <c r="O25" s="37">
        <v>0</v>
      </c>
      <c r="P25" s="31">
        <v>98</v>
      </c>
    </row>
    <row r="26" spans="1:16" s="28" customFormat="1" ht="16.5" customHeight="1">
      <c r="A26" s="51" t="str">
        <f>CONCATENATE(IF(RIGHT($B25)="市",1,IF(RIGHT($B25)="町",2,IF(RIGHT($B25)="村",3,4))),MOD(ROW(),3)+1)</f>
        <v>13</v>
      </c>
      <c r="B26" s="109"/>
      <c r="C26" s="38"/>
      <c r="D26" s="39"/>
      <c r="E26" s="40">
        <v>32690</v>
      </c>
      <c r="F26" s="52"/>
      <c r="G26" s="42">
        <v>2096</v>
      </c>
      <c r="H26" s="43">
        <v>0</v>
      </c>
      <c r="I26" s="39"/>
      <c r="J26" s="44">
        <v>0</v>
      </c>
      <c r="K26" s="45" t="s">
        <v>39</v>
      </c>
      <c r="L26" s="39"/>
      <c r="M26" s="40">
        <v>34786</v>
      </c>
      <c r="N26" s="46"/>
      <c r="O26" s="47">
        <v>0</v>
      </c>
      <c r="P26" s="40">
        <v>49</v>
      </c>
    </row>
    <row r="27" spans="1:16" s="28" customFormat="1" ht="16.5" customHeight="1">
      <c r="A27" s="14" t="str">
        <f>CONCATENATE(IF(RIGHT($B28)="市",1,IF(RIGHT($B28)="町",2,IF(RIGHT($B28)="村",3,4))),MOD(ROW(),3)+1)</f>
        <v>11</v>
      </c>
      <c r="B27" s="15">
        <v>208</v>
      </c>
      <c r="C27" s="48"/>
      <c r="D27" s="17">
        <v>1</v>
      </c>
      <c r="E27" s="18">
        <v>0</v>
      </c>
      <c r="F27" s="19">
        <v>6</v>
      </c>
      <c r="G27" s="20">
        <v>0</v>
      </c>
      <c r="H27" s="21">
        <v>0</v>
      </c>
      <c r="I27" s="22">
        <v>0</v>
      </c>
      <c r="J27" s="23">
        <v>0</v>
      </c>
      <c r="K27" s="21">
        <v>0</v>
      </c>
      <c r="L27" s="24">
        <v>7</v>
      </c>
      <c r="M27" s="18">
        <v>0</v>
      </c>
      <c r="N27" s="49"/>
      <c r="O27" s="26">
        <v>1</v>
      </c>
      <c r="P27" s="27">
        <v>1</v>
      </c>
    </row>
    <row r="28" spans="1:16" s="28" customFormat="1" ht="16.5" customHeight="1">
      <c r="A28" s="14" t="str">
        <f>CONCATENATE(IF(RIGHT($B28)="市",1,IF(RIGHT($B28)="町",2,IF(RIGHT($B28)="村",3,4))),MOD(ROW(),3)+1)</f>
        <v>12</v>
      </c>
      <c r="B28" s="106" t="s">
        <v>47</v>
      </c>
      <c r="C28" s="29">
        <v>28214</v>
      </c>
      <c r="D28" s="30"/>
      <c r="E28" s="31">
        <v>22100</v>
      </c>
      <c r="F28" s="50"/>
      <c r="G28" s="33">
        <v>8970</v>
      </c>
      <c r="H28" s="34">
        <v>0</v>
      </c>
      <c r="I28" s="30"/>
      <c r="J28" s="35">
        <v>0</v>
      </c>
      <c r="K28" s="34">
        <v>0</v>
      </c>
      <c r="L28" s="30"/>
      <c r="M28" s="31">
        <v>31070</v>
      </c>
      <c r="N28" s="36">
        <v>94.01361026440775</v>
      </c>
      <c r="O28" s="37">
        <v>76</v>
      </c>
      <c r="P28" s="31">
        <v>77</v>
      </c>
    </row>
    <row r="29" spans="1:16" s="28" customFormat="1" ht="16.5" customHeight="1">
      <c r="A29" s="14" t="str">
        <f>CONCATENATE(IF(RIGHT($B28)="市",1,IF(RIGHT($B28)="町",2,IF(RIGHT($B28)="村",3,4))),MOD(ROW(),3)+1)</f>
        <v>13</v>
      </c>
      <c r="B29" s="107"/>
      <c r="C29" s="38"/>
      <c r="D29" s="39"/>
      <c r="E29" s="40">
        <v>19673</v>
      </c>
      <c r="F29" s="52"/>
      <c r="G29" s="42">
        <v>6852</v>
      </c>
      <c r="H29" s="43">
        <v>0</v>
      </c>
      <c r="I29" s="39"/>
      <c r="J29" s="44" t="s">
        <v>39</v>
      </c>
      <c r="K29" s="45" t="s">
        <v>39</v>
      </c>
      <c r="L29" s="39"/>
      <c r="M29" s="40">
        <v>26525</v>
      </c>
      <c r="N29" s="46"/>
      <c r="O29" s="47">
        <v>73</v>
      </c>
      <c r="P29" s="40">
        <v>20</v>
      </c>
    </row>
    <row r="30" spans="1:16" s="28" customFormat="1" ht="16.5" customHeight="1">
      <c r="A30" s="14" t="str">
        <f>CONCATENATE(IF(RIGHT($B31)="市",1,IF(RIGHT($B31)="町",2,IF(RIGHT($B31)="村",3,4))),MOD(ROW(),3)+1)</f>
        <v>11</v>
      </c>
      <c r="B30" s="15">
        <v>209</v>
      </c>
      <c r="C30" s="48"/>
      <c r="D30" s="17">
        <v>2</v>
      </c>
      <c r="E30" s="18">
        <v>1</v>
      </c>
      <c r="F30" s="19">
        <v>18</v>
      </c>
      <c r="G30" s="20">
        <v>1</v>
      </c>
      <c r="H30" s="21">
        <v>0</v>
      </c>
      <c r="I30" s="22">
        <v>5</v>
      </c>
      <c r="J30" s="23">
        <v>0</v>
      </c>
      <c r="K30" s="21">
        <v>1</v>
      </c>
      <c r="L30" s="24">
        <v>26</v>
      </c>
      <c r="M30" s="18">
        <v>2</v>
      </c>
      <c r="N30" s="49"/>
      <c r="O30" s="26">
        <v>0</v>
      </c>
      <c r="P30" s="27">
        <v>3</v>
      </c>
    </row>
    <row r="31" spans="1:16" s="28" customFormat="1" ht="16.5" customHeight="1">
      <c r="A31" s="14" t="str">
        <f>CONCATENATE(IF(RIGHT($B31)="市",1,IF(RIGHT($B31)="町",2,IF(RIGHT($B31)="村",3,4))),MOD(ROW(),3)+1)</f>
        <v>12</v>
      </c>
      <c r="B31" s="106" t="s">
        <v>48</v>
      </c>
      <c r="C31" s="29">
        <v>122561</v>
      </c>
      <c r="D31" s="30"/>
      <c r="E31" s="31">
        <v>87766</v>
      </c>
      <c r="F31" s="50"/>
      <c r="G31" s="33">
        <v>35058</v>
      </c>
      <c r="H31" s="34">
        <v>0</v>
      </c>
      <c r="I31" s="30"/>
      <c r="J31" s="35">
        <v>58</v>
      </c>
      <c r="K31" s="34">
        <v>0</v>
      </c>
      <c r="L31" s="30"/>
      <c r="M31" s="31">
        <v>122882</v>
      </c>
      <c r="N31" s="36">
        <v>89.33429067974315</v>
      </c>
      <c r="O31" s="37">
        <v>0</v>
      </c>
      <c r="P31" s="31">
        <v>241</v>
      </c>
    </row>
    <row r="32" spans="1:16" s="28" customFormat="1" ht="16.5" customHeight="1">
      <c r="A32" s="14" t="str">
        <f>CONCATENATE(IF(RIGHT($B31)="市",1,IF(RIGHT($B31)="町",2,IF(RIGHT($B31)="村",3,4))),MOD(ROW(),3)+1)</f>
        <v>13</v>
      </c>
      <c r="B32" s="107"/>
      <c r="C32" s="38"/>
      <c r="D32" s="39"/>
      <c r="E32" s="40">
        <v>83153</v>
      </c>
      <c r="F32" s="52"/>
      <c r="G32" s="42">
        <v>26298</v>
      </c>
      <c r="H32" s="43">
        <v>0</v>
      </c>
      <c r="I32" s="39"/>
      <c r="J32" s="44">
        <v>38</v>
      </c>
      <c r="K32" s="45" t="s">
        <v>39</v>
      </c>
      <c r="L32" s="39"/>
      <c r="M32" s="40">
        <v>109489</v>
      </c>
      <c r="N32" s="46"/>
      <c r="O32" s="47">
        <v>0</v>
      </c>
      <c r="P32" s="40">
        <v>241</v>
      </c>
    </row>
    <row r="33" spans="1:16" s="28" customFormat="1" ht="16.5" customHeight="1">
      <c r="A33" s="14" t="str">
        <f>CONCATENATE(IF(RIGHT($B34)="市",1,IF(RIGHT($B34)="町",2,IF(RIGHT($B34)="村",3,4))),MOD(ROW(),3)+1)</f>
        <v>11</v>
      </c>
      <c r="B33" s="53">
        <v>210</v>
      </c>
      <c r="C33" s="29"/>
      <c r="D33" s="54">
        <v>1</v>
      </c>
      <c r="E33" s="55">
        <v>0</v>
      </c>
      <c r="F33" s="56">
        <v>4</v>
      </c>
      <c r="G33" s="57">
        <v>0</v>
      </c>
      <c r="H33" s="58">
        <v>0</v>
      </c>
      <c r="I33" s="59">
        <v>1</v>
      </c>
      <c r="J33" s="60">
        <v>0</v>
      </c>
      <c r="K33" s="58">
        <v>0</v>
      </c>
      <c r="L33" s="61">
        <v>6</v>
      </c>
      <c r="M33" s="55">
        <v>0</v>
      </c>
      <c r="N33" s="36"/>
      <c r="O33" s="26">
        <v>1</v>
      </c>
      <c r="P33" s="27">
        <v>1</v>
      </c>
    </row>
    <row r="34" spans="1:16" s="28" customFormat="1" ht="16.5" customHeight="1">
      <c r="A34" s="14" t="str">
        <f>CONCATENATE(IF(RIGHT($B34)="市",1,IF(RIGHT($B34)="町",2,IF(RIGHT($B34)="村",3,4))),MOD(ROW(),3)+1)</f>
        <v>12</v>
      </c>
      <c r="B34" s="106" t="s">
        <v>49</v>
      </c>
      <c r="C34" s="29">
        <v>20466</v>
      </c>
      <c r="D34" s="30"/>
      <c r="E34" s="31">
        <v>22020</v>
      </c>
      <c r="F34" s="50"/>
      <c r="G34" s="33">
        <v>2490</v>
      </c>
      <c r="H34" s="34">
        <v>0</v>
      </c>
      <c r="I34" s="30"/>
      <c r="J34" s="35">
        <v>280</v>
      </c>
      <c r="K34" s="34">
        <v>0</v>
      </c>
      <c r="L34" s="30"/>
      <c r="M34" s="31">
        <v>24790</v>
      </c>
      <c r="N34" s="36">
        <v>79.36577738688557</v>
      </c>
      <c r="O34" s="37">
        <v>85</v>
      </c>
      <c r="P34" s="31">
        <v>52</v>
      </c>
    </row>
    <row r="35" spans="1:16" s="28" customFormat="1" ht="16.5" customHeight="1">
      <c r="A35" s="62" t="str">
        <f>CONCATENATE(IF(RIGHT($B34)="市",1,IF(RIGHT($B34)="町",2,IF(RIGHT($B34)="村",3,4))),MOD(ROW(),3)+1)</f>
        <v>13</v>
      </c>
      <c r="B35" s="108"/>
      <c r="C35" s="29"/>
      <c r="D35" s="63"/>
      <c r="E35" s="64">
        <v>14035</v>
      </c>
      <c r="F35" s="65"/>
      <c r="G35" s="66">
        <v>1928</v>
      </c>
      <c r="H35" s="67">
        <v>0</v>
      </c>
      <c r="I35" s="63"/>
      <c r="J35" s="68">
        <v>280</v>
      </c>
      <c r="K35" s="69" t="s">
        <v>39</v>
      </c>
      <c r="L35" s="63"/>
      <c r="M35" s="64">
        <v>16243</v>
      </c>
      <c r="N35" s="36"/>
      <c r="O35" s="47">
        <v>50</v>
      </c>
      <c r="P35" s="40">
        <v>27</v>
      </c>
    </row>
    <row r="36" spans="1:16" s="28" customFormat="1" ht="16.5" customHeight="1">
      <c r="A36" s="14" t="str">
        <f>CONCATENATE(IF(RIGHT($B37)="市",1,IF(RIGHT($B37)="町",2,IF(RIGHT($B37)="村",3,4))),MOD(ROW(),3)+1)</f>
        <v>11</v>
      </c>
      <c r="B36" s="15">
        <v>211</v>
      </c>
      <c r="C36" s="48"/>
      <c r="D36" s="17">
        <v>1</v>
      </c>
      <c r="E36" s="18">
        <v>0</v>
      </c>
      <c r="F36" s="19">
        <v>0</v>
      </c>
      <c r="G36" s="20">
        <v>0</v>
      </c>
      <c r="H36" s="21">
        <v>0</v>
      </c>
      <c r="I36" s="22">
        <v>1</v>
      </c>
      <c r="J36" s="23">
        <v>0</v>
      </c>
      <c r="K36" s="21">
        <v>2</v>
      </c>
      <c r="L36" s="24">
        <v>4</v>
      </c>
      <c r="M36" s="18">
        <v>0</v>
      </c>
      <c r="N36" s="49"/>
      <c r="O36" s="26">
        <v>5</v>
      </c>
      <c r="P36" s="27">
        <v>0</v>
      </c>
    </row>
    <row r="37" spans="1:16" s="28" customFormat="1" ht="16.5" customHeight="1">
      <c r="A37" s="14" t="str">
        <f>CONCATENATE(IF(RIGHT($B37)="市",1,IF(RIGHT($B37)="町",2,IF(RIGHT($B37)="村",3,4))),MOD(ROW(),3)+1)</f>
        <v>12</v>
      </c>
      <c r="B37" s="106" t="s">
        <v>50</v>
      </c>
      <c r="C37" s="29">
        <v>36584</v>
      </c>
      <c r="D37" s="30"/>
      <c r="E37" s="31">
        <v>36520</v>
      </c>
      <c r="F37" s="50"/>
      <c r="G37" s="33">
        <v>0</v>
      </c>
      <c r="H37" s="34">
        <v>0</v>
      </c>
      <c r="I37" s="30"/>
      <c r="J37" s="35">
        <v>0</v>
      </c>
      <c r="K37" s="34">
        <v>365</v>
      </c>
      <c r="L37" s="30"/>
      <c r="M37" s="31">
        <v>36520</v>
      </c>
      <c r="N37" s="36">
        <v>98.14673081128362</v>
      </c>
      <c r="O37" s="37">
        <v>422</v>
      </c>
      <c r="P37" s="31">
        <v>0</v>
      </c>
    </row>
    <row r="38" spans="1:16" s="28" customFormat="1" ht="16.5" customHeight="1">
      <c r="A38" s="14" t="str">
        <f>CONCATENATE(IF(RIGHT($B37)="市",1,IF(RIGHT($B37)="町",2,IF(RIGHT($B37)="村",3,4))),MOD(ROW(),3)+1)</f>
        <v>13</v>
      </c>
      <c r="B38" s="107"/>
      <c r="C38" s="38"/>
      <c r="D38" s="39"/>
      <c r="E38" s="40">
        <v>35906</v>
      </c>
      <c r="F38" s="52"/>
      <c r="G38" s="42">
        <v>0</v>
      </c>
      <c r="H38" s="43">
        <v>0</v>
      </c>
      <c r="I38" s="39"/>
      <c r="J38" s="44" t="s">
        <v>39</v>
      </c>
      <c r="K38" s="45">
        <v>178</v>
      </c>
      <c r="L38" s="39"/>
      <c r="M38" s="40">
        <v>35906</v>
      </c>
      <c r="N38" s="46"/>
      <c r="O38" s="47">
        <v>171</v>
      </c>
      <c r="P38" s="40">
        <v>0</v>
      </c>
    </row>
    <row r="39" spans="1:16" s="28" customFormat="1" ht="16.5" customHeight="1">
      <c r="A39" s="51" t="str">
        <f>CONCATENATE(IF(RIGHT($B40)="市",1,IF(RIGHT($B40)="町",2,IF(RIGHT($B40)="村",3,4))),MOD(ROW(),3)+1)</f>
        <v>11</v>
      </c>
      <c r="B39" s="15">
        <v>213</v>
      </c>
      <c r="C39" s="48"/>
      <c r="D39" s="17">
        <v>1</v>
      </c>
      <c r="E39" s="18">
        <v>0</v>
      </c>
      <c r="F39" s="19">
        <v>4</v>
      </c>
      <c r="G39" s="20">
        <v>0</v>
      </c>
      <c r="H39" s="21">
        <v>0</v>
      </c>
      <c r="I39" s="22">
        <v>2</v>
      </c>
      <c r="J39" s="23">
        <v>0</v>
      </c>
      <c r="K39" s="21">
        <v>0</v>
      </c>
      <c r="L39" s="24">
        <v>7</v>
      </c>
      <c r="M39" s="18">
        <v>0</v>
      </c>
      <c r="N39" s="49"/>
      <c r="O39" s="26">
        <v>0</v>
      </c>
      <c r="P39" s="27">
        <v>7</v>
      </c>
    </row>
    <row r="40" spans="1:16" s="28" customFormat="1" ht="16.5" customHeight="1">
      <c r="A40" s="14" t="str">
        <f>CONCATENATE(IF(RIGHT($B40)="市",1,IF(RIGHT($B40)="町",2,IF(RIGHT($B40)="村",3,4))),MOD(ROW(),3)+1)</f>
        <v>12</v>
      </c>
      <c r="B40" s="106" t="s">
        <v>51</v>
      </c>
      <c r="C40" s="29">
        <v>28228</v>
      </c>
      <c r="D40" s="30"/>
      <c r="E40" s="31">
        <v>24790</v>
      </c>
      <c r="F40" s="50"/>
      <c r="G40" s="33">
        <v>2900</v>
      </c>
      <c r="H40" s="34">
        <v>0</v>
      </c>
      <c r="I40" s="30"/>
      <c r="J40" s="35">
        <v>732</v>
      </c>
      <c r="K40" s="34">
        <v>0</v>
      </c>
      <c r="L40" s="30"/>
      <c r="M40" s="31">
        <v>28422</v>
      </c>
      <c r="N40" s="36">
        <v>88.869207878702</v>
      </c>
      <c r="O40" s="37">
        <v>0</v>
      </c>
      <c r="P40" s="31">
        <v>540</v>
      </c>
    </row>
    <row r="41" spans="1:16" s="28" customFormat="1" ht="16.5" customHeight="1">
      <c r="A41" s="14" t="str">
        <f>CONCATENATE(IF(RIGHT($B40)="市",1,IF(RIGHT($B40)="町",2,IF(RIGHT($B40)="村",3,4))),MOD(ROW(),3)+1)</f>
        <v>13</v>
      </c>
      <c r="B41" s="107"/>
      <c r="C41" s="38"/>
      <c r="D41" s="39"/>
      <c r="E41" s="40">
        <v>23054</v>
      </c>
      <c r="F41" s="52"/>
      <c r="G41" s="42">
        <v>2026</v>
      </c>
      <c r="H41" s="43">
        <v>0</v>
      </c>
      <c r="I41" s="39"/>
      <c r="J41" s="44">
        <v>6</v>
      </c>
      <c r="K41" s="45" t="s">
        <v>39</v>
      </c>
      <c r="L41" s="39"/>
      <c r="M41" s="40">
        <v>25086</v>
      </c>
      <c r="N41" s="46"/>
      <c r="O41" s="47">
        <v>0</v>
      </c>
      <c r="P41" s="40">
        <v>388</v>
      </c>
    </row>
    <row r="42" spans="1:16" s="28" customFormat="1" ht="16.5" customHeight="1">
      <c r="A42" s="14" t="str">
        <f>CONCATENATE(IF(RIGHT($B43)="市",1,IF(RIGHT($B43)="町",2,IF(RIGHT($B43)="村",3,4))),MOD(ROW(),3)+1)</f>
        <v>11</v>
      </c>
      <c r="B42" s="15">
        <v>214</v>
      </c>
      <c r="C42" s="48"/>
      <c r="D42" s="17">
        <v>1</v>
      </c>
      <c r="E42" s="18">
        <v>1</v>
      </c>
      <c r="F42" s="19">
        <v>3</v>
      </c>
      <c r="G42" s="20">
        <v>0</v>
      </c>
      <c r="H42" s="21">
        <v>0</v>
      </c>
      <c r="I42" s="22">
        <v>14</v>
      </c>
      <c r="J42" s="23">
        <v>0</v>
      </c>
      <c r="K42" s="21">
        <v>2</v>
      </c>
      <c r="L42" s="24">
        <v>20</v>
      </c>
      <c r="M42" s="18">
        <v>1</v>
      </c>
      <c r="N42" s="49"/>
      <c r="O42" s="26">
        <v>0</v>
      </c>
      <c r="P42" s="27">
        <v>0</v>
      </c>
    </row>
    <row r="43" spans="1:16" s="28" customFormat="1" ht="16.5" customHeight="1">
      <c r="A43" s="14" t="str">
        <f>CONCATENATE(IF(RIGHT($B43)="市",1,IF(RIGHT($B43)="町",2,IF(RIGHT($B43)="村",3,4))),MOD(ROW(),3)+1)</f>
        <v>12</v>
      </c>
      <c r="B43" s="106" t="s">
        <v>52</v>
      </c>
      <c r="C43" s="29">
        <v>27921</v>
      </c>
      <c r="D43" s="30"/>
      <c r="E43" s="31">
        <v>23425</v>
      </c>
      <c r="F43" s="50"/>
      <c r="G43" s="33">
        <v>7390</v>
      </c>
      <c r="H43" s="34">
        <v>0</v>
      </c>
      <c r="I43" s="30"/>
      <c r="J43" s="35">
        <v>32360</v>
      </c>
      <c r="K43" s="34">
        <v>1156</v>
      </c>
      <c r="L43" s="30"/>
      <c r="M43" s="31">
        <v>63175</v>
      </c>
      <c r="N43" s="36">
        <v>84.47047025536335</v>
      </c>
      <c r="O43" s="37">
        <v>0</v>
      </c>
      <c r="P43" s="31">
        <v>0</v>
      </c>
    </row>
    <row r="44" spans="1:16" s="28" customFormat="1" ht="16.5" customHeight="1">
      <c r="A44" s="14" t="str">
        <f>CONCATENATE(IF(RIGHT($B43)="市",1,IF(RIGHT($B43)="町",2,IF(RIGHT($B43)="村",3,4))),MOD(ROW(),3)+1)</f>
        <v>13</v>
      </c>
      <c r="B44" s="107"/>
      <c r="C44" s="38"/>
      <c r="D44" s="39"/>
      <c r="E44" s="40">
        <v>19407</v>
      </c>
      <c r="F44" s="52"/>
      <c r="G44" s="42">
        <v>3654</v>
      </c>
      <c r="H44" s="43">
        <v>0</v>
      </c>
      <c r="I44" s="39"/>
      <c r="J44" s="44">
        <v>524</v>
      </c>
      <c r="K44" s="45">
        <v>2</v>
      </c>
      <c r="L44" s="39"/>
      <c r="M44" s="40">
        <v>23585</v>
      </c>
      <c r="N44" s="46"/>
      <c r="O44" s="47">
        <v>0</v>
      </c>
      <c r="P44" s="40">
        <v>0</v>
      </c>
    </row>
    <row r="45" spans="1:16" s="28" customFormat="1" ht="16.5" customHeight="1">
      <c r="A45" s="14" t="str">
        <f>CONCATENATE(IF(RIGHT($B46)="市",1,IF(RIGHT($B46)="町",2,IF(RIGHT($B46)="村",3,4))),MOD(ROW(),3)+1)</f>
        <v>11</v>
      </c>
      <c r="B45" s="15">
        <v>215</v>
      </c>
      <c r="C45" s="48"/>
      <c r="D45" s="17">
        <v>1</v>
      </c>
      <c r="E45" s="18">
        <v>0</v>
      </c>
      <c r="F45" s="19">
        <v>0</v>
      </c>
      <c r="G45" s="20">
        <v>0</v>
      </c>
      <c r="H45" s="21">
        <v>0</v>
      </c>
      <c r="I45" s="22">
        <v>5</v>
      </c>
      <c r="J45" s="23">
        <v>0</v>
      </c>
      <c r="K45" s="21">
        <v>1</v>
      </c>
      <c r="L45" s="24">
        <v>7</v>
      </c>
      <c r="M45" s="18">
        <v>0</v>
      </c>
      <c r="N45" s="49"/>
      <c r="O45" s="26">
        <v>0</v>
      </c>
      <c r="P45" s="27">
        <v>1</v>
      </c>
    </row>
    <row r="46" spans="1:16" s="28" customFormat="1" ht="16.5" customHeight="1">
      <c r="A46" s="14" t="str">
        <f>CONCATENATE(IF(RIGHT($B46)="市",1,IF(RIGHT($B46)="町",2,IF(RIGHT($B46)="村",3,4))),MOD(ROW(),3)+1)</f>
        <v>12</v>
      </c>
      <c r="B46" s="106" t="s">
        <v>53</v>
      </c>
      <c r="C46" s="29">
        <v>123004</v>
      </c>
      <c r="D46" s="30"/>
      <c r="E46" s="31">
        <v>123645</v>
      </c>
      <c r="F46" s="50"/>
      <c r="G46" s="33">
        <v>0</v>
      </c>
      <c r="H46" s="34">
        <v>0</v>
      </c>
      <c r="I46" s="30"/>
      <c r="J46" s="35">
        <v>993</v>
      </c>
      <c r="K46" s="34">
        <v>0</v>
      </c>
      <c r="L46" s="30"/>
      <c r="M46" s="31">
        <v>124638</v>
      </c>
      <c r="N46" s="36">
        <v>91.10435432994049</v>
      </c>
      <c r="O46" s="37">
        <v>0</v>
      </c>
      <c r="P46" s="31">
        <v>100</v>
      </c>
    </row>
    <row r="47" spans="1:16" s="28" customFormat="1" ht="16.5" customHeight="1">
      <c r="A47" s="14" t="str">
        <f>CONCATENATE(IF(RIGHT($B46)="市",1,IF(RIGHT($B46)="町",2,IF(RIGHT($B46)="村",3,4))),MOD(ROW(),3)+1)</f>
        <v>13</v>
      </c>
      <c r="B47" s="107"/>
      <c r="C47" s="38"/>
      <c r="D47" s="39"/>
      <c r="E47" s="40">
        <v>111582</v>
      </c>
      <c r="F47" s="52"/>
      <c r="G47" s="42">
        <v>0</v>
      </c>
      <c r="H47" s="43">
        <v>0</v>
      </c>
      <c r="I47" s="39"/>
      <c r="J47" s="44">
        <v>480</v>
      </c>
      <c r="K47" s="45" t="s">
        <v>39</v>
      </c>
      <c r="L47" s="39"/>
      <c r="M47" s="40">
        <v>112062</v>
      </c>
      <c r="N47" s="46"/>
      <c r="O47" s="47">
        <v>0</v>
      </c>
      <c r="P47" s="40">
        <v>97</v>
      </c>
    </row>
    <row r="48" spans="1:16" s="28" customFormat="1" ht="16.5" customHeight="1">
      <c r="A48" s="14" t="str">
        <f>CONCATENATE(IF(RIGHT($B49)="市",1,IF(RIGHT($B49)="町",2,IF(RIGHT($B49)="村",3,4))),MOD(ROW(),3)+1)</f>
        <v>21</v>
      </c>
      <c r="B48" s="15">
        <v>301</v>
      </c>
      <c r="C48" s="48"/>
      <c r="D48" s="17">
        <v>1</v>
      </c>
      <c r="E48" s="18">
        <v>0</v>
      </c>
      <c r="F48" s="19">
        <v>4</v>
      </c>
      <c r="G48" s="20">
        <v>0</v>
      </c>
      <c r="H48" s="21">
        <v>0</v>
      </c>
      <c r="I48" s="22">
        <v>12</v>
      </c>
      <c r="J48" s="23">
        <v>0</v>
      </c>
      <c r="K48" s="21">
        <v>0</v>
      </c>
      <c r="L48" s="24">
        <v>17</v>
      </c>
      <c r="M48" s="18">
        <v>0</v>
      </c>
      <c r="N48" s="49"/>
      <c r="O48" s="26">
        <v>1</v>
      </c>
      <c r="P48" s="27">
        <v>0</v>
      </c>
    </row>
    <row r="49" spans="1:16" s="28" customFormat="1" ht="16.5" customHeight="1">
      <c r="A49" s="51" t="str">
        <f>CONCATENATE(IF(RIGHT($B49)="市",1,IF(RIGHT($B49)="町",2,IF(RIGHT($B49)="村",3,4))),MOD(ROW(),3)+1)</f>
        <v>22</v>
      </c>
      <c r="B49" s="106" t="s">
        <v>54</v>
      </c>
      <c r="C49" s="29">
        <v>17270</v>
      </c>
      <c r="D49" s="30"/>
      <c r="E49" s="31">
        <v>13080</v>
      </c>
      <c r="F49" s="50"/>
      <c r="G49" s="33">
        <v>5062</v>
      </c>
      <c r="H49" s="34">
        <v>0</v>
      </c>
      <c r="I49" s="30"/>
      <c r="J49" s="35">
        <v>42655</v>
      </c>
      <c r="K49" s="34">
        <v>0</v>
      </c>
      <c r="L49" s="30"/>
      <c r="M49" s="31">
        <v>60797</v>
      </c>
      <c r="N49" s="36">
        <v>84.0011580775912</v>
      </c>
      <c r="O49" s="37">
        <v>69</v>
      </c>
      <c r="P49" s="31">
        <v>0</v>
      </c>
    </row>
    <row r="50" spans="1:16" s="28" customFormat="1" ht="16.5" customHeight="1">
      <c r="A50" s="70" t="str">
        <f>CONCATENATE(IF(RIGHT($B49)="市",1,IF(RIGHT($B49)="町",2,IF(RIGHT($B49)="村",3,4))),MOD(ROW(),3)+1)</f>
        <v>23</v>
      </c>
      <c r="B50" s="107"/>
      <c r="C50" s="38"/>
      <c r="D50" s="39"/>
      <c r="E50" s="40">
        <v>11080</v>
      </c>
      <c r="F50" s="52"/>
      <c r="G50" s="42">
        <v>3275</v>
      </c>
      <c r="H50" s="43">
        <v>0</v>
      </c>
      <c r="I50" s="39"/>
      <c r="J50" s="44">
        <v>152</v>
      </c>
      <c r="K50" s="45" t="s">
        <v>39</v>
      </c>
      <c r="L50" s="39"/>
      <c r="M50" s="40">
        <v>14507</v>
      </c>
      <c r="N50" s="46"/>
      <c r="O50" s="47">
        <v>52</v>
      </c>
      <c r="P50" s="40">
        <v>0</v>
      </c>
    </row>
    <row r="51" spans="1:16" s="28" customFormat="1" ht="16.5" customHeight="1">
      <c r="A51" s="70" t="str">
        <f>CONCATENATE(IF(RIGHT($B52)="市",1,IF(RIGHT($B52)="町",2,IF(RIGHT($B52)="村",3,4))),MOD(ROW(),3)+1)</f>
        <v>21</v>
      </c>
      <c r="B51" s="15">
        <v>302</v>
      </c>
      <c r="C51" s="48"/>
      <c r="D51" s="17">
        <v>0</v>
      </c>
      <c r="E51" s="18">
        <v>0</v>
      </c>
      <c r="F51" s="19">
        <v>7</v>
      </c>
      <c r="G51" s="20">
        <v>0</v>
      </c>
      <c r="H51" s="21">
        <v>0</v>
      </c>
      <c r="I51" s="22">
        <v>3</v>
      </c>
      <c r="J51" s="23">
        <v>0</v>
      </c>
      <c r="K51" s="21">
        <v>0</v>
      </c>
      <c r="L51" s="24">
        <v>10</v>
      </c>
      <c r="M51" s="18">
        <v>0</v>
      </c>
      <c r="N51" s="49"/>
      <c r="O51" s="26">
        <v>2</v>
      </c>
      <c r="P51" s="27">
        <v>0</v>
      </c>
    </row>
    <row r="52" spans="1:16" s="28" customFormat="1" ht="16.5" customHeight="1">
      <c r="A52" s="70" t="str">
        <f>CONCATENATE(IF(RIGHT($B52)="市",1,IF(RIGHT($B52)="町",2,IF(RIGHT($B52)="村",3,4))),MOD(ROW(),3)+1)</f>
        <v>22</v>
      </c>
      <c r="B52" s="106" t="s">
        <v>55</v>
      </c>
      <c r="C52" s="29">
        <v>6969</v>
      </c>
      <c r="D52" s="30"/>
      <c r="E52" s="31">
        <v>0</v>
      </c>
      <c r="F52" s="50"/>
      <c r="G52" s="33">
        <v>11446</v>
      </c>
      <c r="H52" s="34">
        <v>0</v>
      </c>
      <c r="I52" s="30"/>
      <c r="J52" s="35">
        <v>341</v>
      </c>
      <c r="K52" s="34">
        <v>0</v>
      </c>
      <c r="L52" s="30"/>
      <c r="M52" s="31">
        <v>11787</v>
      </c>
      <c r="N52" s="36">
        <v>92.61013057827522</v>
      </c>
      <c r="O52" s="37">
        <v>163</v>
      </c>
      <c r="P52" s="31">
        <v>0</v>
      </c>
    </row>
    <row r="53" spans="1:16" s="28" customFormat="1" ht="16.5" customHeight="1">
      <c r="A53" s="70" t="str">
        <f>CONCATENATE(IF(RIGHT($B52)="市",1,IF(RIGHT($B52)="町",2,IF(RIGHT($B52)="村",3,4))),MOD(ROW(),3)+1)</f>
        <v>23</v>
      </c>
      <c r="B53" s="107"/>
      <c r="C53" s="38"/>
      <c r="D53" s="39"/>
      <c r="E53" s="40">
        <v>0</v>
      </c>
      <c r="F53" s="52"/>
      <c r="G53" s="42">
        <v>6264</v>
      </c>
      <c r="H53" s="43">
        <v>0</v>
      </c>
      <c r="I53" s="39"/>
      <c r="J53" s="44">
        <v>190</v>
      </c>
      <c r="K53" s="45" t="s">
        <v>39</v>
      </c>
      <c r="L53" s="39"/>
      <c r="M53" s="40">
        <v>6454</v>
      </c>
      <c r="N53" s="46"/>
      <c r="O53" s="47">
        <v>85</v>
      </c>
      <c r="P53" s="40">
        <v>0</v>
      </c>
    </row>
    <row r="54" spans="1:16" s="28" customFormat="1" ht="16.5" customHeight="1">
      <c r="A54" s="70" t="str">
        <f>CONCATENATE(IF(RIGHT($B55)="市",1,IF(RIGHT($B55)="町",2,IF(RIGHT($B55)="村",3,4))),MOD(ROW(),3)+1)</f>
        <v>21</v>
      </c>
      <c r="B54" s="15">
        <v>303</v>
      </c>
      <c r="C54" s="48"/>
      <c r="D54" s="17">
        <v>1</v>
      </c>
      <c r="E54" s="18">
        <v>1</v>
      </c>
      <c r="F54" s="19">
        <v>0</v>
      </c>
      <c r="G54" s="20">
        <v>0</v>
      </c>
      <c r="H54" s="21">
        <v>0</v>
      </c>
      <c r="I54" s="22">
        <v>1</v>
      </c>
      <c r="J54" s="23">
        <v>0</v>
      </c>
      <c r="K54" s="21">
        <v>1</v>
      </c>
      <c r="L54" s="24">
        <v>3</v>
      </c>
      <c r="M54" s="18">
        <v>1</v>
      </c>
      <c r="N54" s="71"/>
      <c r="O54" s="26">
        <v>0</v>
      </c>
      <c r="P54" s="27">
        <v>1</v>
      </c>
    </row>
    <row r="55" spans="1:16" s="28" customFormat="1" ht="16.5" customHeight="1">
      <c r="A55" s="70" t="str">
        <f>CONCATENATE(IF(RIGHT($B55)="市",1,IF(RIGHT($B55)="町",2,IF(RIGHT($B55)="村",3,4))),MOD(ROW(),3)+1)</f>
        <v>22</v>
      </c>
      <c r="B55" s="106" t="s">
        <v>56</v>
      </c>
      <c r="C55" s="29">
        <v>14794</v>
      </c>
      <c r="D55" s="30"/>
      <c r="E55" s="31">
        <v>14040</v>
      </c>
      <c r="F55" s="50"/>
      <c r="G55" s="33">
        <v>0</v>
      </c>
      <c r="H55" s="34">
        <v>0</v>
      </c>
      <c r="I55" s="30"/>
      <c r="J55" s="35">
        <v>179</v>
      </c>
      <c r="K55" s="34">
        <v>115</v>
      </c>
      <c r="L55" s="30"/>
      <c r="M55" s="31">
        <v>14219</v>
      </c>
      <c r="N55" s="36">
        <v>65.52656482357713</v>
      </c>
      <c r="O55" s="37">
        <v>0</v>
      </c>
      <c r="P55" s="31">
        <v>58</v>
      </c>
    </row>
    <row r="56" spans="1:16" s="28" customFormat="1" ht="16.5" customHeight="1">
      <c r="A56" s="70" t="str">
        <f>CONCATENATE(IF(RIGHT($B55)="市",1,IF(RIGHT($B55)="町",2,IF(RIGHT($B55)="村",3,4))),MOD(ROW(),3)+1)</f>
        <v>23</v>
      </c>
      <c r="B56" s="107"/>
      <c r="C56" s="38"/>
      <c r="D56" s="39"/>
      <c r="E56" s="40">
        <v>9607</v>
      </c>
      <c r="F56" s="52"/>
      <c r="G56" s="42">
        <v>0</v>
      </c>
      <c r="H56" s="43">
        <v>0</v>
      </c>
      <c r="I56" s="39"/>
      <c r="J56" s="44">
        <v>87</v>
      </c>
      <c r="K56" s="45">
        <v>0</v>
      </c>
      <c r="L56" s="39"/>
      <c r="M56" s="40">
        <v>9694</v>
      </c>
      <c r="N56" s="46"/>
      <c r="O56" s="47">
        <v>0</v>
      </c>
      <c r="P56" s="40">
        <v>65</v>
      </c>
    </row>
    <row r="57" spans="1:16" s="28" customFormat="1" ht="16.5" customHeight="1">
      <c r="A57" s="70" t="str">
        <f>CONCATENATE(IF(RIGHT($B58)="市",1,IF(RIGHT($B58)="町",2,IF(RIGHT($B58)="村",3,4))),MOD(ROW(),3)+1)</f>
        <v>11</v>
      </c>
      <c r="B57" s="15">
        <v>305</v>
      </c>
      <c r="C57" s="48"/>
      <c r="D57" s="17">
        <v>1</v>
      </c>
      <c r="E57" s="18">
        <v>0</v>
      </c>
      <c r="F57" s="19">
        <v>1</v>
      </c>
      <c r="G57" s="20">
        <v>0</v>
      </c>
      <c r="H57" s="21">
        <v>0</v>
      </c>
      <c r="I57" s="22">
        <v>3</v>
      </c>
      <c r="J57" s="23">
        <v>0</v>
      </c>
      <c r="K57" s="21">
        <v>1</v>
      </c>
      <c r="L57" s="24">
        <v>6</v>
      </c>
      <c r="M57" s="18">
        <v>0</v>
      </c>
      <c r="N57" s="49"/>
      <c r="O57" s="26">
        <v>0</v>
      </c>
      <c r="P57" s="27">
        <v>1</v>
      </c>
    </row>
    <row r="58" spans="1:16" s="28" customFormat="1" ht="16.5" customHeight="1">
      <c r="A58" s="70" t="str">
        <f>CONCATENATE(IF(RIGHT($B58)="市",1,IF(RIGHT($B58)="町",2,IF(RIGHT($B58)="村",3,4))),MOD(ROW(),3)+1)</f>
        <v>12</v>
      </c>
      <c r="B58" s="106" t="s">
        <v>57</v>
      </c>
      <c r="C58" s="29">
        <v>55063</v>
      </c>
      <c r="D58" s="30"/>
      <c r="E58" s="31">
        <v>49209</v>
      </c>
      <c r="F58" s="50"/>
      <c r="G58" s="33">
        <v>1490</v>
      </c>
      <c r="H58" s="34">
        <v>0</v>
      </c>
      <c r="I58" s="30"/>
      <c r="J58" s="35">
        <v>1940</v>
      </c>
      <c r="K58" s="34">
        <v>0</v>
      </c>
      <c r="L58" s="30"/>
      <c r="M58" s="31">
        <v>52639</v>
      </c>
      <c r="N58" s="36">
        <v>92.06908450320542</v>
      </c>
      <c r="O58" s="37">
        <v>0</v>
      </c>
      <c r="P58" s="31">
        <v>78</v>
      </c>
    </row>
    <row r="59" spans="1:16" s="28" customFormat="1" ht="16.5" customHeight="1">
      <c r="A59" s="70" t="str">
        <f>CONCATENATE(IF(RIGHT($B58)="市",1,IF(RIGHT($B58)="町",2,IF(RIGHT($B58)="村",3,4))),MOD(ROW(),3)+1)</f>
        <v>13</v>
      </c>
      <c r="B59" s="107"/>
      <c r="C59" s="38"/>
      <c r="D59" s="39"/>
      <c r="E59" s="40">
        <v>48931</v>
      </c>
      <c r="F59" s="52"/>
      <c r="G59" s="42">
        <v>1180</v>
      </c>
      <c r="H59" s="43">
        <v>0</v>
      </c>
      <c r="I59" s="39"/>
      <c r="J59" s="44">
        <v>585</v>
      </c>
      <c r="K59" s="45" t="s">
        <v>39</v>
      </c>
      <c r="L59" s="39"/>
      <c r="M59" s="40">
        <v>50696</v>
      </c>
      <c r="N59" s="46"/>
      <c r="O59" s="47">
        <v>0</v>
      </c>
      <c r="P59" s="40">
        <v>50</v>
      </c>
    </row>
    <row r="60" spans="1:16" s="28" customFormat="1" ht="16.5" customHeight="1">
      <c r="A60" s="70" t="str">
        <f>CONCATENATE(IF(RIGHT($B61)="市",1,IF(RIGHT($B61)="町",2,IF(RIGHT($B61)="村",3,4))),MOD(ROW(),3)+1)</f>
        <v>21</v>
      </c>
      <c r="B60" s="15">
        <v>321</v>
      </c>
      <c r="C60" s="48"/>
      <c r="D60" s="17">
        <v>1</v>
      </c>
      <c r="E60" s="18">
        <v>1</v>
      </c>
      <c r="F60" s="19">
        <v>1</v>
      </c>
      <c r="G60" s="20">
        <v>0</v>
      </c>
      <c r="H60" s="21">
        <v>0</v>
      </c>
      <c r="I60" s="22">
        <v>4</v>
      </c>
      <c r="J60" s="23">
        <v>0</v>
      </c>
      <c r="K60" s="21">
        <v>0</v>
      </c>
      <c r="L60" s="24">
        <v>6</v>
      </c>
      <c r="M60" s="18">
        <v>1</v>
      </c>
      <c r="N60" s="49"/>
      <c r="O60" s="26">
        <v>3</v>
      </c>
      <c r="P60" s="27">
        <v>0</v>
      </c>
    </row>
    <row r="61" spans="1:16" s="28" customFormat="1" ht="16.5" customHeight="1">
      <c r="A61" s="70" t="str">
        <f>CONCATENATE(IF(RIGHT($B61)="市",1,IF(RIGHT($B61)="町",2,IF(RIGHT($B61)="村",3,4))),MOD(ROW(),3)+1)</f>
        <v>22</v>
      </c>
      <c r="B61" s="106" t="s">
        <v>58</v>
      </c>
      <c r="C61" s="29">
        <v>33830</v>
      </c>
      <c r="D61" s="30"/>
      <c r="E61" s="31">
        <v>31957</v>
      </c>
      <c r="F61" s="50"/>
      <c r="G61" s="33">
        <v>300</v>
      </c>
      <c r="H61" s="34">
        <v>0</v>
      </c>
      <c r="I61" s="30"/>
      <c r="J61" s="35">
        <v>1059</v>
      </c>
      <c r="K61" s="34">
        <v>0</v>
      </c>
      <c r="L61" s="30"/>
      <c r="M61" s="31">
        <v>33316</v>
      </c>
      <c r="N61" s="36">
        <v>95.71386343482116</v>
      </c>
      <c r="O61" s="37">
        <v>269</v>
      </c>
      <c r="P61" s="31">
        <v>0</v>
      </c>
    </row>
    <row r="62" spans="1:16" s="28" customFormat="1" ht="16.5" customHeight="1">
      <c r="A62" s="70" t="str">
        <f>CONCATENATE(IF(RIGHT($B61)="市",1,IF(RIGHT($B61)="町",2,IF(RIGHT($B61)="村",3,4))),MOD(ROW(),3)+1)</f>
        <v>23</v>
      </c>
      <c r="B62" s="107"/>
      <c r="C62" s="38"/>
      <c r="D62" s="39"/>
      <c r="E62" s="40">
        <v>32138</v>
      </c>
      <c r="F62" s="52"/>
      <c r="G62" s="42">
        <v>176</v>
      </c>
      <c r="H62" s="43">
        <v>0</v>
      </c>
      <c r="I62" s="39"/>
      <c r="J62" s="44">
        <v>66</v>
      </c>
      <c r="K62" s="45" t="s">
        <v>39</v>
      </c>
      <c r="L62" s="39"/>
      <c r="M62" s="40">
        <v>32380</v>
      </c>
      <c r="N62" s="46"/>
      <c r="O62" s="47">
        <v>192</v>
      </c>
      <c r="P62" s="40">
        <v>0</v>
      </c>
    </row>
    <row r="63" spans="1:16" s="28" customFormat="1" ht="16.5" customHeight="1">
      <c r="A63" s="70" t="str">
        <f>CONCATENATE(IF(RIGHT($B64)="市",1,IF(RIGHT($B64)="町",2,IF(RIGHT($B64)="村",3,4))),MOD(ROW(),3)+1)</f>
        <v>21</v>
      </c>
      <c r="B63" s="15">
        <v>322</v>
      </c>
      <c r="C63" s="48"/>
      <c r="D63" s="17">
        <v>1</v>
      </c>
      <c r="E63" s="18">
        <v>1</v>
      </c>
      <c r="F63" s="19">
        <v>0</v>
      </c>
      <c r="G63" s="20">
        <v>0</v>
      </c>
      <c r="H63" s="21">
        <v>0</v>
      </c>
      <c r="I63" s="22">
        <v>1</v>
      </c>
      <c r="J63" s="23">
        <v>0</v>
      </c>
      <c r="K63" s="21">
        <v>0</v>
      </c>
      <c r="L63" s="24">
        <v>2</v>
      </c>
      <c r="M63" s="18">
        <v>1</v>
      </c>
      <c r="N63" s="49"/>
      <c r="O63" s="26">
        <v>0</v>
      </c>
      <c r="P63" s="27">
        <v>0</v>
      </c>
    </row>
    <row r="64" spans="1:16" s="28" customFormat="1" ht="16.5" customHeight="1">
      <c r="A64" s="70" t="str">
        <f>CONCATENATE(IF(RIGHT($B64)="市",1,IF(RIGHT($B64)="町",2,IF(RIGHT($B64)="村",3,4))),MOD(ROW(),3)+1)</f>
        <v>22</v>
      </c>
      <c r="B64" s="106" t="s">
        <v>59</v>
      </c>
      <c r="C64" s="29">
        <v>26770</v>
      </c>
      <c r="D64" s="30"/>
      <c r="E64" s="31">
        <v>33033</v>
      </c>
      <c r="F64" s="50"/>
      <c r="G64" s="33">
        <v>0</v>
      </c>
      <c r="H64" s="34">
        <v>0</v>
      </c>
      <c r="I64" s="30"/>
      <c r="J64" s="35">
        <v>10000</v>
      </c>
      <c r="K64" s="34">
        <v>0</v>
      </c>
      <c r="L64" s="30"/>
      <c r="M64" s="31">
        <v>43033</v>
      </c>
      <c r="N64" s="36">
        <v>96.93686963018304</v>
      </c>
      <c r="O64" s="37">
        <v>0</v>
      </c>
      <c r="P64" s="31">
        <v>0</v>
      </c>
    </row>
    <row r="65" spans="1:16" s="28" customFormat="1" ht="16.5" customHeight="1">
      <c r="A65" s="70" t="str">
        <f>CONCATENATE(IF(RIGHT($B64)="市",1,IF(RIGHT($B64)="町",2,IF(RIGHT($B64)="村",3,4))),MOD(ROW(),3)+1)</f>
        <v>23</v>
      </c>
      <c r="B65" s="107"/>
      <c r="C65" s="38"/>
      <c r="D65" s="39"/>
      <c r="E65" s="40">
        <v>25262</v>
      </c>
      <c r="F65" s="52"/>
      <c r="G65" s="42">
        <v>0</v>
      </c>
      <c r="H65" s="43">
        <v>0</v>
      </c>
      <c r="I65" s="39"/>
      <c r="J65" s="44">
        <v>688</v>
      </c>
      <c r="K65" s="45" t="s">
        <v>39</v>
      </c>
      <c r="L65" s="39"/>
      <c r="M65" s="40">
        <v>25950</v>
      </c>
      <c r="N65" s="46"/>
      <c r="O65" s="47">
        <v>0</v>
      </c>
      <c r="P65" s="40">
        <v>0</v>
      </c>
    </row>
    <row r="66" spans="1:16" s="28" customFormat="1" ht="16.5" customHeight="1">
      <c r="A66" s="70" t="str">
        <f>CONCATENATE(IF(RIGHT($B67)="市",1,IF(RIGHT($B67)="町",2,IF(RIGHT($B67)="村",3,4))),MOD(ROW(),3)+1)</f>
        <v>21</v>
      </c>
      <c r="B66" s="15">
        <v>366</v>
      </c>
      <c r="C66" s="48"/>
      <c r="D66" s="17">
        <v>0</v>
      </c>
      <c r="E66" s="18">
        <v>0</v>
      </c>
      <c r="F66" s="19">
        <v>2</v>
      </c>
      <c r="G66" s="20">
        <v>0</v>
      </c>
      <c r="H66" s="21">
        <v>0</v>
      </c>
      <c r="I66" s="22">
        <v>1</v>
      </c>
      <c r="J66" s="23">
        <v>0</v>
      </c>
      <c r="K66" s="21">
        <v>0</v>
      </c>
      <c r="L66" s="24">
        <v>3</v>
      </c>
      <c r="M66" s="18">
        <v>0</v>
      </c>
      <c r="N66" s="49"/>
      <c r="O66" s="26">
        <v>0</v>
      </c>
      <c r="P66" s="27">
        <v>3</v>
      </c>
    </row>
    <row r="67" spans="1:16" s="28" customFormat="1" ht="16.5" customHeight="1">
      <c r="A67" s="70" t="str">
        <f>CONCATENATE(IF(RIGHT($B67)="市",1,IF(RIGHT($B67)="町",2,IF(RIGHT($B67)="村",3,4))),MOD(ROW(),3)+1)</f>
        <v>22</v>
      </c>
      <c r="B67" s="106" t="s">
        <v>60</v>
      </c>
      <c r="C67" s="29">
        <v>6361</v>
      </c>
      <c r="D67" s="30"/>
      <c r="E67" s="31">
        <v>0</v>
      </c>
      <c r="F67" s="50"/>
      <c r="G67" s="33">
        <v>7043</v>
      </c>
      <c r="H67" s="34">
        <v>0</v>
      </c>
      <c r="I67" s="30"/>
      <c r="J67" s="35">
        <v>426</v>
      </c>
      <c r="K67" s="34">
        <v>0</v>
      </c>
      <c r="L67" s="30"/>
      <c r="M67" s="31">
        <v>7469</v>
      </c>
      <c r="N67" s="36">
        <v>98.53796572865902</v>
      </c>
      <c r="O67" s="37">
        <v>0</v>
      </c>
      <c r="P67" s="31">
        <v>187</v>
      </c>
    </row>
    <row r="68" spans="1:16" s="28" customFormat="1" ht="16.5" customHeight="1">
      <c r="A68" s="70" t="str">
        <f>CONCATENATE(IF(RIGHT($B67)="市",1,IF(RIGHT($B67)="町",2,IF(RIGHT($B67)="村",3,4))),MOD(ROW(),3)+1)</f>
        <v>23</v>
      </c>
      <c r="B68" s="107"/>
      <c r="C68" s="38"/>
      <c r="D68" s="39"/>
      <c r="E68" s="40">
        <v>0</v>
      </c>
      <c r="F68" s="52"/>
      <c r="G68" s="42">
        <v>6268</v>
      </c>
      <c r="H68" s="43">
        <v>0</v>
      </c>
      <c r="I68" s="39"/>
      <c r="J68" s="44">
        <v>0</v>
      </c>
      <c r="K68" s="45" t="s">
        <v>39</v>
      </c>
      <c r="L68" s="39"/>
      <c r="M68" s="40">
        <v>6268</v>
      </c>
      <c r="N68" s="46"/>
      <c r="O68" s="47">
        <v>0</v>
      </c>
      <c r="P68" s="40">
        <v>53</v>
      </c>
    </row>
    <row r="69" spans="1:16" s="28" customFormat="1" ht="16.5" customHeight="1">
      <c r="A69" s="70" t="str">
        <f>CONCATENATE(IF(RIGHT($B70)="市",1,IF(RIGHT($B70)="町",2,IF(RIGHT($B70)="村",3,4))),MOD(ROW(),3)+1)</f>
        <v>21</v>
      </c>
      <c r="B69" s="15">
        <v>381</v>
      </c>
      <c r="C69" s="48"/>
      <c r="D69" s="17">
        <v>1</v>
      </c>
      <c r="E69" s="18">
        <v>0</v>
      </c>
      <c r="F69" s="19">
        <v>0</v>
      </c>
      <c r="G69" s="20">
        <v>0</v>
      </c>
      <c r="H69" s="21">
        <v>0</v>
      </c>
      <c r="I69" s="22">
        <v>3</v>
      </c>
      <c r="J69" s="23">
        <v>0</v>
      </c>
      <c r="K69" s="21">
        <v>0</v>
      </c>
      <c r="L69" s="24">
        <v>4</v>
      </c>
      <c r="M69" s="18">
        <v>0</v>
      </c>
      <c r="N69" s="49"/>
      <c r="O69" s="26">
        <v>0</v>
      </c>
      <c r="P69" s="27">
        <v>0</v>
      </c>
    </row>
    <row r="70" spans="1:16" s="28" customFormat="1" ht="16.5" customHeight="1">
      <c r="A70" s="70" t="str">
        <f>CONCATENATE(IF(RIGHT($B70)="市",1,IF(RIGHT($B70)="町",2,IF(RIGHT($B70)="村",3,4))),MOD(ROW(),3)+1)</f>
        <v>22</v>
      </c>
      <c r="B70" s="106" t="s">
        <v>61</v>
      </c>
      <c r="C70" s="29">
        <v>16077</v>
      </c>
      <c r="D70" s="30"/>
      <c r="E70" s="31">
        <v>16450</v>
      </c>
      <c r="F70" s="50"/>
      <c r="G70" s="33">
        <v>0</v>
      </c>
      <c r="H70" s="34">
        <v>0</v>
      </c>
      <c r="I70" s="30"/>
      <c r="J70" s="35">
        <v>565</v>
      </c>
      <c r="K70" s="34">
        <v>0</v>
      </c>
      <c r="L70" s="30"/>
      <c r="M70" s="31">
        <v>17015</v>
      </c>
      <c r="N70" s="36">
        <v>95.85121602288984</v>
      </c>
      <c r="O70" s="37">
        <v>0</v>
      </c>
      <c r="P70" s="31">
        <v>0</v>
      </c>
    </row>
    <row r="71" spans="1:16" s="28" customFormat="1" ht="16.5" customHeight="1">
      <c r="A71" s="70" t="str">
        <f>CONCATENATE(IF(RIGHT($B70)="市",1,IF(RIGHT($B70)="町",2,IF(RIGHT($B70)="村",3,4))),MOD(ROW(),3)+1)</f>
        <v>23</v>
      </c>
      <c r="B71" s="107"/>
      <c r="C71" s="38"/>
      <c r="D71" s="39"/>
      <c r="E71" s="40">
        <v>15409</v>
      </c>
      <c r="F71" s="52"/>
      <c r="G71" s="42">
        <v>0</v>
      </c>
      <c r="H71" s="43">
        <v>0</v>
      </c>
      <c r="I71" s="39"/>
      <c r="J71" s="44">
        <v>1</v>
      </c>
      <c r="K71" s="45" t="s">
        <v>39</v>
      </c>
      <c r="L71" s="39"/>
      <c r="M71" s="40">
        <v>15410</v>
      </c>
      <c r="N71" s="46"/>
      <c r="O71" s="47">
        <v>0</v>
      </c>
      <c r="P71" s="40">
        <v>0</v>
      </c>
    </row>
    <row r="72" spans="1:16" s="28" customFormat="1" ht="16.5" customHeight="1">
      <c r="A72" s="70" t="str">
        <f>CONCATENATE(IF(RIGHT($B73)="市",1,IF(RIGHT($B73)="町",2,IF(RIGHT($B73)="村",3,4))),MOD(ROW(),3)+1)</f>
        <v>21</v>
      </c>
      <c r="B72" s="15">
        <v>402</v>
      </c>
      <c r="C72" s="48"/>
      <c r="D72" s="17">
        <v>1</v>
      </c>
      <c r="E72" s="18">
        <v>1</v>
      </c>
      <c r="F72" s="19">
        <v>2</v>
      </c>
      <c r="G72" s="20">
        <v>0</v>
      </c>
      <c r="H72" s="21">
        <v>0</v>
      </c>
      <c r="I72" s="22">
        <v>1</v>
      </c>
      <c r="J72" s="23">
        <v>0</v>
      </c>
      <c r="K72" s="21">
        <v>0</v>
      </c>
      <c r="L72" s="24">
        <v>4</v>
      </c>
      <c r="M72" s="18">
        <v>1</v>
      </c>
      <c r="N72" s="49"/>
      <c r="O72" s="26">
        <v>0</v>
      </c>
      <c r="P72" s="27">
        <v>0</v>
      </c>
    </row>
    <row r="73" spans="1:16" s="28" customFormat="1" ht="16.5" customHeight="1">
      <c r="A73" s="70" t="str">
        <f>CONCATENATE(IF(RIGHT($B73)="市",1,IF(RIGHT($B73)="町",2,IF(RIGHT($B73)="村",3,4))),MOD(ROW(),3)+1)</f>
        <v>22</v>
      </c>
      <c r="B73" s="106" t="s">
        <v>62</v>
      </c>
      <c r="C73" s="29">
        <v>7943</v>
      </c>
      <c r="D73" s="30"/>
      <c r="E73" s="31">
        <v>6210</v>
      </c>
      <c r="F73" s="50"/>
      <c r="G73" s="33">
        <v>3110</v>
      </c>
      <c r="H73" s="34">
        <v>0</v>
      </c>
      <c r="I73" s="30"/>
      <c r="J73" s="35">
        <v>0</v>
      </c>
      <c r="K73" s="34">
        <v>0</v>
      </c>
      <c r="L73" s="30"/>
      <c r="M73" s="31">
        <v>9320</v>
      </c>
      <c r="N73" s="36">
        <v>98.33815938562256</v>
      </c>
      <c r="O73" s="37">
        <v>0</v>
      </c>
      <c r="P73" s="31">
        <v>0</v>
      </c>
    </row>
    <row r="74" spans="1:16" s="28" customFormat="1" ht="16.5" customHeight="1">
      <c r="A74" s="70" t="str">
        <f>CONCATENATE(IF(RIGHT($B73)="市",1,IF(RIGHT($B73)="町",2,IF(RIGHT($B73)="村",3,4))),MOD(ROW(),3)+1)</f>
        <v>23</v>
      </c>
      <c r="B74" s="107"/>
      <c r="C74" s="38"/>
      <c r="D74" s="39"/>
      <c r="E74" s="40">
        <v>5474</v>
      </c>
      <c r="F74" s="52"/>
      <c r="G74" s="42">
        <v>2337</v>
      </c>
      <c r="H74" s="43">
        <v>0</v>
      </c>
      <c r="I74" s="39"/>
      <c r="J74" s="44" t="s">
        <v>39</v>
      </c>
      <c r="K74" s="45" t="s">
        <v>39</v>
      </c>
      <c r="L74" s="39"/>
      <c r="M74" s="40">
        <v>7811</v>
      </c>
      <c r="N74" s="46"/>
      <c r="O74" s="47">
        <v>0</v>
      </c>
      <c r="P74" s="40">
        <v>0</v>
      </c>
    </row>
    <row r="75" spans="1:16" s="28" customFormat="1" ht="16.5" customHeight="1">
      <c r="A75" s="70" t="str">
        <f>CONCATENATE(IF(RIGHT($B76)="市",1,IF(RIGHT($B76)="町",2,IF(RIGHT($B76)="村",3,4))),MOD(ROW(),3)+1)</f>
        <v>21</v>
      </c>
      <c r="B75" s="15">
        <v>441</v>
      </c>
      <c r="C75" s="48"/>
      <c r="D75" s="17">
        <v>0</v>
      </c>
      <c r="E75" s="18">
        <v>0</v>
      </c>
      <c r="F75" s="19">
        <v>1</v>
      </c>
      <c r="G75" s="20">
        <v>1</v>
      </c>
      <c r="H75" s="21">
        <v>0</v>
      </c>
      <c r="I75" s="22">
        <v>2</v>
      </c>
      <c r="J75" s="23">
        <v>0</v>
      </c>
      <c r="K75" s="21">
        <v>0</v>
      </c>
      <c r="L75" s="24">
        <v>3</v>
      </c>
      <c r="M75" s="18">
        <v>1</v>
      </c>
      <c r="N75" s="49"/>
      <c r="O75" s="26">
        <v>0</v>
      </c>
      <c r="P75" s="27">
        <v>0</v>
      </c>
    </row>
    <row r="76" spans="1:16" s="28" customFormat="1" ht="16.5" customHeight="1">
      <c r="A76" s="70" t="str">
        <f>CONCATENATE(IF(RIGHT($B76)="市",1,IF(RIGHT($B76)="町",2,IF(RIGHT($B76)="村",3,4))),MOD(ROW(),3)+1)</f>
        <v>22</v>
      </c>
      <c r="B76" s="106" t="s">
        <v>63</v>
      </c>
      <c r="C76" s="29">
        <v>5904</v>
      </c>
      <c r="D76" s="30"/>
      <c r="E76" s="31">
        <v>0</v>
      </c>
      <c r="F76" s="50"/>
      <c r="G76" s="33">
        <v>3878</v>
      </c>
      <c r="H76" s="34">
        <v>0</v>
      </c>
      <c r="I76" s="30"/>
      <c r="J76" s="35">
        <v>1141</v>
      </c>
      <c r="K76" s="34">
        <v>0</v>
      </c>
      <c r="L76" s="30"/>
      <c r="M76" s="31">
        <v>5019</v>
      </c>
      <c r="N76" s="36">
        <v>59.298780487804876</v>
      </c>
      <c r="O76" s="37">
        <v>0</v>
      </c>
      <c r="P76" s="31">
        <v>0</v>
      </c>
    </row>
    <row r="77" spans="1:16" s="28" customFormat="1" ht="16.5" customHeight="1">
      <c r="A77" s="70" t="str">
        <f>CONCATENATE(IF(RIGHT($B76)="市",1,IF(RIGHT($B76)="町",2,IF(RIGHT($B76)="村",3,4))),MOD(ROW(),3)+1)</f>
        <v>23</v>
      </c>
      <c r="B77" s="107"/>
      <c r="C77" s="38"/>
      <c r="D77" s="39"/>
      <c r="E77" s="40">
        <v>0</v>
      </c>
      <c r="F77" s="52"/>
      <c r="G77" s="42">
        <v>3501</v>
      </c>
      <c r="H77" s="43">
        <v>0</v>
      </c>
      <c r="I77" s="39"/>
      <c r="J77" s="44">
        <v>0</v>
      </c>
      <c r="K77" s="45" t="s">
        <v>39</v>
      </c>
      <c r="L77" s="39"/>
      <c r="M77" s="40">
        <v>3501</v>
      </c>
      <c r="N77" s="46"/>
      <c r="O77" s="47">
        <v>0</v>
      </c>
      <c r="P77" s="40">
        <v>0</v>
      </c>
    </row>
    <row r="78" spans="1:16" s="28" customFormat="1" ht="16.5" customHeight="1">
      <c r="A78" s="70" t="str">
        <f>CONCATENATE(IF(RIGHT($B79)="市",1,IF(RIGHT($B79)="町",2,IF(RIGHT($B79)="村",3,4))),MOD(ROW(),3)+1)</f>
        <v>21</v>
      </c>
      <c r="B78" s="15">
        <v>461</v>
      </c>
      <c r="C78" s="48"/>
      <c r="D78" s="17">
        <v>1</v>
      </c>
      <c r="E78" s="18">
        <v>0</v>
      </c>
      <c r="F78" s="19">
        <v>1</v>
      </c>
      <c r="G78" s="20">
        <v>0</v>
      </c>
      <c r="H78" s="21">
        <v>0</v>
      </c>
      <c r="I78" s="22">
        <v>4</v>
      </c>
      <c r="J78" s="23">
        <v>0</v>
      </c>
      <c r="K78" s="21">
        <v>0</v>
      </c>
      <c r="L78" s="24">
        <v>6</v>
      </c>
      <c r="M78" s="18">
        <v>0</v>
      </c>
      <c r="N78" s="49"/>
      <c r="O78" s="26">
        <v>0</v>
      </c>
      <c r="P78" s="27">
        <v>0</v>
      </c>
    </row>
    <row r="79" spans="1:16" s="28" customFormat="1" ht="16.5" customHeight="1">
      <c r="A79" s="70" t="str">
        <f>CONCATENATE(IF(RIGHT($B79)="市",1,IF(RIGHT($B79)="町",2,IF(RIGHT($B79)="村",3,4))),MOD(ROW(),3)+1)</f>
        <v>22</v>
      </c>
      <c r="B79" s="104" t="s">
        <v>64</v>
      </c>
      <c r="C79" s="29">
        <v>12673</v>
      </c>
      <c r="D79" s="30"/>
      <c r="E79" s="31">
        <v>14784</v>
      </c>
      <c r="F79" s="50"/>
      <c r="G79" s="33">
        <v>322</v>
      </c>
      <c r="H79" s="34">
        <v>0</v>
      </c>
      <c r="I79" s="30"/>
      <c r="J79" s="35">
        <v>181</v>
      </c>
      <c r="K79" s="34">
        <v>0</v>
      </c>
      <c r="L79" s="30"/>
      <c r="M79" s="31">
        <v>15287</v>
      </c>
      <c r="N79" s="36">
        <v>81.09366369446856</v>
      </c>
      <c r="O79" s="72">
        <v>0</v>
      </c>
      <c r="P79" s="73">
        <v>0</v>
      </c>
    </row>
    <row r="80" spans="1:16" s="28" customFormat="1" ht="16.5" customHeight="1">
      <c r="A80" s="70" t="str">
        <f>CONCATENATE(IF(RIGHT($B79)="市",1,IF(RIGHT($B79)="町",2,IF(RIGHT($B79)="村",3,4))),MOD(ROW(),3)+1)</f>
        <v>23</v>
      </c>
      <c r="B80" s="105"/>
      <c r="C80" s="74"/>
      <c r="D80" s="39"/>
      <c r="E80" s="40">
        <v>9920</v>
      </c>
      <c r="F80" s="52"/>
      <c r="G80" s="42">
        <v>225</v>
      </c>
      <c r="H80" s="43">
        <v>0</v>
      </c>
      <c r="I80" s="39"/>
      <c r="J80" s="44">
        <v>132</v>
      </c>
      <c r="K80" s="45" t="s">
        <v>39</v>
      </c>
      <c r="L80" s="39"/>
      <c r="M80" s="40">
        <v>10277</v>
      </c>
      <c r="N80" s="75"/>
      <c r="O80" s="76">
        <v>0</v>
      </c>
      <c r="P80" s="77">
        <v>0</v>
      </c>
    </row>
    <row r="81" spans="1:16" s="28" customFormat="1" ht="16.5" customHeight="1">
      <c r="A81" s="70" t="str">
        <f>CONCATENATE(IF(RIGHT($B82)="市",1,IF(RIGHT($B82)="町",2,IF(RIGHT($B82)="村",3,4))),MOD(ROW(),3)+1)</f>
        <v>21</v>
      </c>
      <c r="B81" s="78">
        <v>482</v>
      </c>
      <c r="C81" s="79"/>
      <c r="D81" s="17">
        <v>1</v>
      </c>
      <c r="E81" s="18">
        <v>0</v>
      </c>
      <c r="F81" s="19">
        <v>3</v>
      </c>
      <c r="G81" s="20">
        <v>0</v>
      </c>
      <c r="H81" s="21">
        <v>0</v>
      </c>
      <c r="I81" s="22">
        <v>1</v>
      </c>
      <c r="J81" s="23">
        <v>0</v>
      </c>
      <c r="K81" s="21">
        <v>0</v>
      </c>
      <c r="L81" s="24">
        <v>5</v>
      </c>
      <c r="M81" s="18">
        <v>0</v>
      </c>
      <c r="N81" s="80"/>
      <c r="O81" s="81">
        <v>0</v>
      </c>
      <c r="P81" s="82">
        <v>0</v>
      </c>
    </row>
    <row r="82" spans="1:16" s="28" customFormat="1" ht="16.5" customHeight="1">
      <c r="A82" s="70" t="str">
        <f>CONCATENATE(IF(RIGHT($B82)="市",1,IF(RIGHT($B82)="町",2,IF(RIGHT($B82)="村",3,4))),MOD(ROW(),3)+1)</f>
        <v>22</v>
      </c>
      <c r="B82" s="104" t="s">
        <v>65</v>
      </c>
      <c r="C82" s="83">
        <v>16854</v>
      </c>
      <c r="D82" s="30"/>
      <c r="E82" s="31">
        <v>15800</v>
      </c>
      <c r="F82" s="50"/>
      <c r="G82" s="33">
        <v>4284</v>
      </c>
      <c r="H82" s="34">
        <v>0</v>
      </c>
      <c r="I82" s="30"/>
      <c r="J82" s="35">
        <v>0</v>
      </c>
      <c r="K82" s="34">
        <v>0</v>
      </c>
      <c r="L82" s="30"/>
      <c r="M82" s="31">
        <v>20084</v>
      </c>
      <c r="N82" s="84">
        <v>93.41995965349471</v>
      </c>
      <c r="O82" s="72">
        <v>0</v>
      </c>
      <c r="P82" s="73">
        <v>0</v>
      </c>
    </row>
    <row r="83" spans="1:16" s="28" customFormat="1" ht="16.5" customHeight="1">
      <c r="A83" s="70" t="str">
        <f>CONCATENATE(IF(RIGHT($B82)="市",1,IF(RIGHT($B82)="町",2,IF(RIGHT($B82)="村",3,4))),MOD(ROW(),3)+1)</f>
        <v>23</v>
      </c>
      <c r="B83" s="105"/>
      <c r="C83" s="74"/>
      <c r="D83" s="39"/>
      <c r="E83" s="40">
        <v>12400</v>
      </c>
      <c r="F83" s="52"/>
      <c r="G83" s="42">
        <v>3345</v>
      </c>
      <c r="H83" s="43">
        <v>0</v>
      </c>
      <c r="I83" s="39"/>
      <c r="J83" s="44" t="s">
        <v>39</v>
      </c>
      <c r="K83" s="45" t="s">
        <v>39</v>
      </c>
      <c r="L83" s="39"/>
      <c r="M83" s="40">
        <v>15745</v>
      </c>
      <c r="N83" s="75"/>
      <c r="O83" s="76">
        <v>0</v>
      </c>
      <c r="P83" s="77">
        <v>0</v>
      </c>
    </row>
    <row r="84" spans="1:16" s="28" customFormat="1" ht="16.5" customHeight="1">
      <c r="A84" s="70" t="str">
        <f>CONCATENATE(IF(RIGHT($B85)="市",1,IF(RIGHT($B85)="町",2,IF(RIGHT($B85)="村",3,4))),MOD(ROW(),3)+1)</f>
        <v>21</v>
      </c>
      <c r="B84" s="78">
        <v>483</v>
      </c>
      <c r="C84" s="79"/>
      <c r="D84" s="17">
        <v>0</v>
      </c>
      <c r="E84" s="18">
        <v>0</v>
      </c>
      <c r="F84" s="19">
        <v>11</v>
      </c>
      <c r="G84" s="20">
        <v>0</v>
      </c>
      <c r="H84" s="21">
        <v>0</v>
      </c>
      <c r="I84" s="22">
        <v>0</v>
      </c>
      <c r="J84" s="23">
        <v>0</v>
      </c>
      <c r="K84" s="21">
        <v>1</v>
      </c>
      <c r="L84" s="24">
        <v>12</v>
      </c>
      <c r="M84" s="18">
        <v>0</v>
      </c>
      <c r="N84" s="80"/>
      <c r="O84" s="81">
        <v>1</v>
      </c>
      <c r="P84" s="82">
        <v>4</v>
      </c>
    </row>
    <row r="85" spans="1:16" s="28" customFormat="1" ht="16.5" customHeight="1">
      <c r="A85" s="70" t="str">
        <f>CONCATENATE(IF(RIGHT($B85)="市",1,IF(RIGHT($B85)="町",2,IF(RIGHT($B85)="村",3,4))),MOD(ROW(),3)+1)</f>
        <v>22</v>
      </c>
      <c r="B85" s="104" t="s">
        <v>66</v>
      </c>
      <c r="C85" s="83">
        <v>10690</v>
      </c>
      <c r="D85" s="30"/>
      <c r="E85" s="31">
        <v>0</v>
      </c>
      <c r="F85" s="50"/>
      <c r="G85" s="33">
        <v>13764</v>
      </c>
      <c r="H85" s="34">
        <v>0</v>
      </c>
      <c r="I85" s="30"/>
      <c r="J85" s="35">
        <v>0</v>
      </c>
      <c r="K85" s="34">
        <v>180</v>
      </c>
      <c r="L85" s="30"/>
      <c r="M85" s="31">
        <v>13764</v>
      </c>
      <c r="N85" s="84">
        <v>69.09260991580916</v>
      </c>
      <c r="O85" s="72">
        <v>63</v>
      </c>
      <c r="P85" s="73">
        <v>325</v>
      </c>
    </row>
    <row r="86" spans="1:17" s="28" customFormat="1" ht="16.5" customHeight="1">
      <c r="A86" s="70" t="str">
        <f>CONCATENATE(IF(RIGHT($B85)="市",1,IF(RIGHT($B85)="町",2,IF(RIGHT($B85)="村",3,4))),MOD(ROW(),3)+1)</f>
        <v>23</v>
      </c>
      <c r="B86" s="105"/>
      <c r="C86" s="74"/>
      <c r="D86" s="39"/>
      <c r="E86" s="40">
        <v>0</v>
      </c>
      <c r="F86" s="52"/>
      <c r="G86" s="42">
        <v>7386</v>
      </c>
      <c r="H86" s="43">
        <v>0</v>
      </c>
      <c r="I86" s="39"/>
      <c r="J86" s="44" t="s">
        <v>40</v>
      </c>
      <c r="K86" s="45">
        <v>0</v>
      </c>
      <c r="L86" s="39"/>
      <c r="M86" s="40">
        <v>7386</v>
      </c>
      <c r="N86" s="75"/>
      <c r="O86" s="76">
        <v>16</v>
      </c>
      <c r="P86" s="77">
        <v>158</v>
      </c>
      <c r="Q86" s="28" t="s">
        <v>33</v>
      </c>
    </row>
    <row r="87" spans="1:16" s="28" customFormat="1" ht="16.5" customHeight="1">
      <c r="A87" s="70" t="str">
        <f>CONCATENATE(IF(RIGHT($B88)="市",1,IF(RIGHT($B88)="町",2,IF(RIGHT($B88)="村",3,4))),MOD(ROW(),3)+1)</f>
        <v>31</v>
      </c>
      <c r="B87" s="78">
        <v>484</v>
      </c>
      <c r="C87" s="79"/>
      <c r="D87" s="17">
        <v>0</v>
      </c>
      <c r="E87" s="18">
        <v>0</v>
      </c>
      <c r="F87" s="19">
        <v>6</v>
      </c>
      <c r="G87" s="20">
        <v>0</v>
      </c>
      <c r="H87" s="21">
        <v>0</v>
      </c>
      <c r="I87" s="22">
        <v>3</v>
      </c>
      <c r="J87" s="23">
        <v>0</v>
      </c>
      <c r="K87" s="21">
        <v>0</v>
      </c>
      <c r="L87" s="24">
        <v>9</v>
      </c>
      <c r="M87" s="18">
        <v>0</v>
      </c>
      <c r="N87" s="80"/>
      <c r="O87" s="81">
        <v>0</v>
      </c>
      <c r="P87" s="82">
        <v>0</v>
      </c>
    </row>
    <row r="88" spans="1:16" s="28" customFormat="1" ht="16.5" customHeight="1">
      <c r="A88" s="70" t="str">
        <f>CONCATENATE(IF(RIGHT($B88)="市",1,IF(RIGHT($B88)="町",2,IF(RIGHT($B88)="村",3,4))),MOD(ROW(),3)+1)</f>
        <v>32</v>
      </c>
      <c r="B88" s="104" t="s">
        <v>67</v>
      </c>
      <c r="C88" s="83">
        <v>3557</v>
      </c>
      <c r="D88" s="30"/>
      <c r="E88" s="31">
        <v>0</v>
      </c>
      <c r="F88" s="50"/>
      <c r="G88" s="33">
        <v>3917</v>
      </c>
      <c r="H88" s="34">
        <v>0</v>
      </c>
      <c r="I88" s="30"/>
      <c r="J88" s="35">
        <v>929</v>
      </c>
      <c r="K88" s="34">
        <v>0</v>
      </c>
      <c r="L88" s="30"/>
      <c r="M88" s="31">
        <v>4846</v>
      </c>
      <c r="N88" s="84">
        <v>96.99184706213101</v>
      </c>
      <c r="O88" s="72">
        <v>0</v>
      </c>
      <c r="P88" s="73">
        <v>0</v>
      </c>
    </row>
    <row r="89" spans="1:16" s="28" customFormat="1" ht="16.5" customHeight="1">
      <c r="A89" s="70" t="str">
        <f>CONCATENATE(IF(RIGHT($B88)="市",1,IF(RIGHT($B88)="町",2,IF(RIGHT($B88)="村",3,4))),MOD(ROW(),3)+1)</f>
        <v>33</v>
      </c>
      <c r="B89" s="105"/>
      <c r="C89" s="74"/>
      <c r="D89" s="39"/>
      <c r="E89" s="40">
        <v>0</v>
      </c>
      <c r="F89" s="52"/>
      <c r="G89" s="42">
        <v>2878</v>
      </c>
      <c r="H89" s="43">
        <v>0</v>
      </c>
      <c r="I89" s="39"/>
      <c r="J89" s="44">
        <v>572</v>
      </c>
      <c r="K89" s="45" t="s">
        <v>39</v>
      </c>
      <c r="L89" s="39"/>
      <c r="M89" s="40">
        <v>3450</v>
      </c>
      <c r="N89" s="75"/>
      <c r="O89" s="76">
        <v>0</v>
      </c>
      <c r="P89" s="77">
        <v>0</v>
      </c>
    </row>
    <row r="90" spans="1:16" s="28" customFormat="1" ht="16.5" customHeight="1">
      <c r="A90" s="70" t="str">
        <f>CONCATENATE(IF(RIGHT($B91)="市",1,IF(RIGHT($B91)="町",2,IF(RIGHT($B91)="村",3,4))),MOD(ROW(),3)+1)</f>
        <v>31</v>
      </c>
      <c r="B90" s="78">
        <v>485</v>
      </c>
      <c r="C90" s="79"/>
      <c r="D90" s="17">
        <v>0</v>
      </c>
      <c r="E90" s="18">
        <v>0</v>
      </c>
      <c r="F90" s="19">
        <v>8</v>
      </c>
      <c r="G90" s="20">
        <v>0</v>
      </c>
      <c r="H90" s="21">
        <v>0</v>
      </c>
      <c r="I90" s="22">
        <v>0</v>
      </c>
      <c r="J90" s="23">
        <v>0</v>
      </c>
      <c r="K90" s="21">
        <v>0</v>
      </c>
      <c r="L90" s="24">
        <v>8</v>
      </c>
      <c r="M90" s="18">
        <v>0</v>
      </c>
      <c r="N90" s="80"/>
      <c r="O90" s="81">
        <v>1</v>
      </c>
      <c r="P90" s="82">
        <v>0</v>
      </c>
    </row>
    <row r="91" spans="1:16" s="28" customFormat="1" ht="16.5" customHeight="1">
      <c r="A91" s="70" t="str">
        <f>CONCATENATE(IF(RIGHT($B91)="市",1,IF(RIGHT($B91)="町",2,IF(RIGHT($B91)="村",3,4))),MOD(ROW(),3)+1)</f>
        <v>32</v>
      </c>
      <c r="B91" s="104" t="s">
        <v>68</v>
      </c>
      <c r="C91" s="83">
        <v>2941</v>
      </c>
      <c r="D91" s="30"/>
      <c r="E91" s="31">
        <v>0</v>
      </c>
      <c r="F91" s="50"/>
      <c r="G91" s="33">
        <v>4633</v>
      </c>
      <c r="H91" s="34">
        <v>0</v>
      </c>
      <c r="I91" s="30"/>
      <c r="J91" s="35">
        <v>0</v>
      </c>
      <c r="K91" s="34">
        <v>0</v>
      </c>
      <c r="L91" s="30"/>
      <c r="M91" s="31">
        <v>4633</v>
      </c>
      <c r="N91" s="84">
        <v>98.06188371302278</v>
      </c>
      <c r="O91" s="72">
        <v>89</v>
      </c>
      <c r="P91" s="73">
        <v>0</v>
      </c>
    </row>
    <row r="92" spans="1:16" s="28" customFormat="1" ht="16.5" customHeight="1">
      <c r="A92" s="70" t="str">
        <f>CONCATENATE(IF(RIGHT($B91)="市",1,IF(RIGHT($B91)="町",2,IF(RIGHT($B91)="村",3,4))),MOD(ROW(),3)+1)</f>
        <v>33</v>
      </c>
      <c r="B92" s="105"/>
      <c r="C92" s="74"/>
      <c r="D92" s="39"/>
      <c r="E92" s="40">
        <v>0</v>
      </c>
      <c r="F92" s="52"/>
      <c r="G92" s="42">
        <v>2884</v>
      </c>
      <c r="H92" s="43">
        <v>0</v>
      </c>
      <c r="I92" s="39"/>
      <c r="J92" s="44" t="s">
        <v>39</v>
      </c>
      <c r="K92" s="45" t="s">
        <v>39</v>
      </c>
      <c r="L92" s="39"/>
      <c r="M92" s="40">
        <v>2884</v>
      </c>
      <c r="N92" s="75"/>
      <c r="O92" s="76">
        <v>8</v>
      </c>
      <c r="P92" s="77">
        <v>0</v>
      </c>
    </row>
    <row r="93" spans="1:16" s="28" customFormat="1" ht="16.5" customHeight="1">
      <c r="A93" s="70" t="str">
        <f>CONCATENATE(IF(RIGHT($B94)="市",1,IF(RIGHT($B94)="町",2,IF(RIGHT($B94)="村",3,4))),MOD(ROW(),3)+1)</f>
        <v>21</v>
      </c>
      <c r="B93" s="78">
        <v>501</v>
      </c>
      <c r="C93" s="79"/>
      <c r="D93" s="17">
        <v>1</v>
      </c>
      <c r="E93" s="18">
        <v>1</v>
      </c>
      <c r="F93" s="19">
        <v>2</v>
      </c>
      <c r="G93" s="20">
        <v>0</v>
      </c>
      <c r="H93" s="21">
        <v>0</v>
      </c>
      <c r="I93" s="22">
        <v>1</v>
      </c>
      <c r="J93" s="23">
        <v>0</v>
      </c>
      <c r="K93" s="21">
        <v>0</v>
      </c>
      <c r="L93" s="24">
        <v>4</v>
      </c>
      <c r="M93" s="18">
        <v>1</v>
      </c>
      <c r="N93" s="80"/>
      <c r="O93" s="81">
        <v>0</v>
      </c>
      <c r="P93" s="82">
        <v>0</v>
      </c>
    </row>
    <row r="94" spans="1:16" s="28" customFormat="1" ht="16.5" customHeight="1">
      <c r="A94" s="70" t="str">
        <f>CONCATENATE(IF(RIGHT($B94)="市",1,IF(RIGHT($B94)="町",2,IF(RIGHT($B94)="村",3,4))),MOD(ROW(),3)+1)</f>
        <v>22</v>
      </c>
      <c r="B94" s="104" t="s">
        <v>69</v>
      </c>
      <c r="C94" s="83">
        <v>9601</v>
      </c>
      <c r="D94" s="30"/>
      <c r="E94" s="31">
        <v>6956</v>
      </c>
      <c r="F94" s="50"/>
      <c r="G94" s="33">
        <v>2400</v>
      </c>
      <c r="H94" s="34">
        <v>0</v>
      </c>
      <c r="I94" s="30"/>
      <c r="J94" s="35">
        <v>8800</v>
      </c>
      <c r="K94" s="34">
        <v>0</v>
      </c>
      <c r="L94" s="30"/>
      <c r="M94" s="31">
        <v>18156</v>
      </c>
      <c r="N94" s="84">
        <v>75.35673367357568</v>
      </c>
      <c r="O94" s="72">
        <v>0</v>
      </c>
      <c r="P94" s="73">
        <v>0</v>
      </c>
    </row>
    <row r="95" spans="1:16" s="28" customFormat="1" ht="16.5" customHeight="1">
      <c r="A95" s="70" t="str">
        <f>CONCATENATE(IF(RIGHT($B94)="市",1,IF(RIGHT($B94)="町",2,IF(RIGHT($B94)="村",3,4))),MOD(ROW(),3)+1)</f>
        <v>23</v>
      </c>
      <c r="B95" s="105"/>
      <c r="C95" s="74"/>
      <c r="D95" s="39"/>
      <c r="E95" s="40">
        <v>5731</v>
      </c>
      <c r="F95" s="52"/>
      <c r="G95" s="42">
        <v>1504</v>
      </c>
      <c r="H95" s="43">
        <v>0</v>
      </c>
      <c r="I95" s="39"/>
      <c r="J95" s="44">
        <v>0</v>
      </c>
      <c r="K95" s="45" t="s">
        <v>39</v>
      </c>
      <c r="L95" s="39"/>
      <c r="M95" s="40">
        <v>7235</v>
      </c>
      <c r="N95" s="75"/>
      <c r="O95" s="76">
        <v>0</v>
      </c>
      <c r="P95" s="77">
        <v>0</v>
      </c>
    </row>
    <row r="96" spans="1:16" s="28" customFormat="1" ht="16.5" customHeight="1">
      <c r="A96" s="70" t="str">
        <f>CONCATENATE(IF(RIGHT($B97)="市",1,IF(RIGHT($B97)="町",2,IF(RIGHT($B97)="村",3,4))),MOD(ROW(),3)+1)</f>
        <v>31</v>
      </c>
      <c r="B96" s="78">
        <v>503</v>
      </c>
      <c r="C96" s="79"/>
      <c r="D96" s="17">
        <v>0</v>
      </c>
      <c r="E96" s="18">
        <v>1</v>
      </c>
      <c r="F96" s="19">
        <v>4</v>
      </c>
      <c r="G96" s="20">
        <v>1</v>
      </c>
      <c r="H96" s="21">
        <v>0</v>
      </c>
      <c r="I96" s="22">
        <v>0</v>
      </c>
      <c r="J96" s="23">
        <v>0</v>
      </c>
      <c r="K96" s="21">
        <v>0</v>
      </c>
      <c r="L96" s="24">
        <v>4</v>
      </c>
      <c r="M96" s="18">
        <v>2</v>
      </c>
      <c r="N96" s="80"/>
      <c r="O96" s="81">
        <v>1</v>
      </c>
      <c r="P96" s="82">
        <v>0</v>
      </c>
    </row>
    <row r="97" spans="1:16" s="28" customFormat="1" ht="16.5" customHeight="1">
      <c r="A97" s="70" t="str">
        <f>CONCATENATE(IF(RIGHT($B97)="市",1,IF(RIGHT($B97)="町",2,IF(RIGHT($B97)="村",3,4))),MOD(ROW(),3)+1)</f>
        <v>32</v>
      </c>
      <c r="B97" s="104" t="s">
        <v>70</v>
      </c>
      <c r="C97" s="83">
        <v>4515</v>
      </c>
      <c r="D97" s="30"/>
      <c r="E97" s="31">
        <v>109</v>
      </c>
      <c r="F97" s="50"/>
      <c r="G97" s="33">
        <v>4316</v>
      </c>
      <c r="H97" s="34">
        <v>0</v>
      </c>
      <c r="I97" s="30"/>
      <c r="J97" s="35">
        <v>0</v>
      </c>
      <c r="K97" s="34">
        <v>0</v>
      </c>
      <c r="L97" s="30"/>
      <c r="M97" s="31">
        <v>4425</v>
      </c>
      <c r="N97" s="84">
        <v>93.5326688815061</v>
      </c>
      <c r="O97" s="72">
        <v>66</v>
      </c>
      <c r="P97" s="73">
        <v>0</v>
      </c>
    </row>
    <row r="98" spans="1:16" s="28" customFormat="1" ht="16.5" customHeight="1">
      <c r="A98" s="70" t="str">
        <f>CONCATENATE(IF(RIGHT($B97)="市",1,IF(RIGHT($B97)="町",2,IF(RIGHT($B97)="村",3,4))),MOD(ROW(),3)+1)</f>
        <v>33</v>
      </c>
      <c r="B98" s="105"/>
      <c r="C98" s="74"/>
      <c r="D98" s="39"/>
      <c r="E98" s="40">
        <v>109</v>
      </c>
      <c r="F98" s="52"/>
      <c r="G98" s="42">
        <v>4114</v>
      </c>
      <c r="H98" s="43">
        <v>0</v>
      </c>
      <c r="I98" s="39"/>
      <c r="J98" s="44" t="s">
        <v>39</v>
      </c>
      <c r="K98" s="45" t="s">
        <v>39</v>
      </c>
      <c r="L98" s="39"/>
      <c r="M98" s="40">
        <v>4223</v>
      </c>
      <c r="N98" s="75"/>
      <c r="O98" s="76">
        <v>36</v>
      </c>
      <c r="P98" s="77">
        <v>0</v>
      </c>
    </row>
    <row r="99" spans="1:16" s="28" customFormat="1" ht="16.5" customHeight="1">
      <c r="A99" s="70" t="str">
        <f>CONCATENATE(IF(RIGHT($B100)="市",1,IF(RIGHT($B100)="町",2,IF(RIGHT($B100)="村",3,4))),MOD(ROW(),3)+1)</f>
        <v>31</v>
      </c>
      <c r="B99" s="78">
        <v>506</v>
      </c>
      <c r="C99" s="79"/>
      <c r="D99" s="17">
        <v>1</v>
      </c>
      <c r="E99" s="18">
        <v>0</v>
      </c>
      <c r="F99" s="19">
        <v>0</v>
      </c>
      <c r="G99" s="20">
        <v>0</v>
      </c>
      <c r="H99" s="21">
        <v>0</v>
      </c>
      <c r="I99" s="22">
        <v>0</v>
      </c>
      <c r="J99" s="23">
        <v>0</v>
      </c>
      <c r="K99" s="21">
        <v>0</v>
      </c>
      <c r="L99" s="24">
        <v>1</v>
      </c>
      <c r="M99" s="18">
        <v>0</v>
      </c>
      <c r="N99" s="80"/>
      <c r="O99" s="81">
        <v>0</v>
      </c>
      <c r="P99" s="82">
        <v>0</v>
      </c>
    </row>
    <row r="100" spans="1:16" s="28" customFormat="1" ht="16.5" customHeight="1">
      <c r="A100" s="70" t="str">
        <f>CONCATENATE(IF(RIGHT($B100)="市",1,IF(RIGHT($B100)="町",2,IF(RIGHT($B100)="村",3,4))),MOD(ROW(),3)+1)</f>
        <v>32</v>
      </c>
      <c r="B100" s="104" t="s">
        <v>71</v>
      </c>
      <c r="C100" s="83">
        <v>6125</v>
      </c>
      <c r="D100" s="30"/>
      <c r="E100" s="31">
        <v>6356</v>
      </c>
      <c r="F100" s="50"/>
      <c r="G100" s="33">
        <v>0</v>
      </c>
      <c r="H100" s="34">
        <v>0</v>
      </c>
      <c r="I100" s="30"/>
      <c r="J100" s="35">
        <v>0</v>
      </c>
      <c r="K100" s="34">
        <v>0</v>
      </c>
      <c r="L100" s="30"/>
      <c r="M100" s="31">
        <v>6356</v>
      </c>
      <c r="N100" s="84">
        <v>94.04081632653062</v>
      </c>
      <c r="O100" s="72">
        <v>0</v>
      </c>
      <c r="P100" s="73">
        <v>0</v>
      </c>
    </row>
    <row r="101" spans="1:16" s="28" customFormat="1" ht="16.5" customHeight="1">
      <c r="A101" s="70" t="str">
        <f>CONCATENATE(IF(RIGHT($B100)="市",1,IF(RIGHT($B100)="町",2,IF(RIGHT($B100)="村",3,4))),MOD(ROW(),3)+1)</f>
        <v>33</v>
      </c>
      <c r="B101" s="105"/>
      <c r="C101" s="74"/>
      <c r="D101" s="39"/>
      <c r="E101" s="40">
        <v>5760</v>
      </c>
      <c r="F101" s="52"/>
      <c r="G101" s="42">
        <v>0</v>
      </c>
      <c r="H101" s="43">
        <v>0</v>
      </c>
      <c r="I101" s="39"/>
      <c r="J101" s="44" t="s">
        <v>39</v>
      </c>
      <c r="K101" s="45" t="s">
        <v>39</v>
      </c>
      <c r="L101" s="39"/>
      <c r="M101" s="40">
        <v>5760</v>
      </c>
      <c r="N101" s="75"/>
      <c r="O101" s="76">
        <v>0</v>
      </c>
      <c r="P101" s="77">
        <v>0</v>
      </c>
    </row>
    <row r="102" spans="1:16" s="28" customFormat="1" ht="16.5" customHeight="1">
      <c r="A102" s="70" t="str">
        <f>CONCATENATE(IF(RIGHT($B103)="市",1,IF(RIGHT($B103)="町",2,IF(RIGHT($B103)="村",3,4))),MOD(ROW(),3)+1)</f>
        <v>21</v>
      </c>
      <c r="B102" s="78">
        <v>507</v>
      </c>
      <c r="C102" s="79"/>
      <c r="D102" s="17">
        <v>1</v>
      </c>
      <c r="E102" s="18">
        <v>0</v>
      </c>
      <c r="F102" s="19">
        <v>5</v>
      </c>
      <c r="G102" s="20">
        <v>0</v>
      </c>
      <c r="H102" s="21">
        <v>0</v>
      </c>
      <c r="I102" s="22">
        <v>0</v>
      </c>
      <c r="J102" s="23">
        <v>0</v>
      </c>
      <c r="K102" s="21">
        <v>0</v>
      </c>
      <c r="L102" s="24">
        <v>6</v>
      </c>
      <c r="M102" s="18">
        <v>0</v>
      </c>
      <c r="N102" s="80"/>
      <c r="O102" s="81">
        <v>0</v>
      </c>
      <c r="P102" s="82">
        <v>0</v>
      </c>
    </row>
    <row r="103" spans="1:16" s="28" customFormat="1" ht="16.5" customHeight="1">
      <c r="A103" s="70" t="str">
        <f>CONCATENATE(IF(RIGHT($B103)="市",1,IF(RIGHT($B103)="町",2,IF(RIGHT($B103)="村",3,4))),MOD(ROW(),3)+1)</f>
        <v>22</v>
      </c>
      <c r="B103" s="104" t="s">
        <v>72</v>
      </c>
      <c r="C103" s="83">
        <v>16742</v>
      </c>
      <c r="D103" s="30"/>
      <c r="E103" s="31">
        <v>14230</v>
      </c>
      <c r="F103" s="50"/>
      <c r="G103" s="33">
        <v>8179</v>
      </c>
      <c r="H103" s="34">
        <v>0</v>
      </c>
      <c r="I103" s="30"/>
      <c r="J103" s="35">
        <v>0</v>
      </c>
      <c r="K103" s="34">
        <v>0</v>
      </c>
      <c r="L103" s="30"/>
      <c r="M103" s="31">
        <v>22409</v>
      </c>
      <c r="N103" s="84">
        <v>80.65344642217178</v>
      </c>
      <c r="O103" s="72">
        <v>0</v>
      </c>
      <c r="P103" s="73">
        <v>0</v>
      </c>
    </row>
    <row r="104" spans="1:16" s="28" customFormat="1" ht="16.5" customHeight="1">
      <c r="A104" s="70" t="str">
        <f>CONCATENATE(IF(RIGHT($B103)="市",1,IF(RIGHT($B103)="町",2,IF(RIGHT($B103)="村",3,4))),MOD(ROW(),3)+1)</f>
        <v>23</v>
      </c>
      <c r="B104" s="105"/>
      <c r="C104" s="74"/>
      <c r="D104" s="39"/>
      <c r="E104" s="40">
        <v>9151</v>
      </c>
      <c r="F104" s="52"/>
      <c r="G104" s="42">
        <v>4352</v>
      </c>
      <c r="H104" s="43">
        <v>0</v>
      </c>
      <c r="I104" s="39"/>
      <c r="J104" s="44" t="s">
        <v>39</v>
      </c>
      <c r="K104" s="45" t="s">
        <v>39</v>
      </c>
      <c r="L104" s="39"/>
      <c r="M104" s="40">
        <v>13503</v>
      </c>
      <c r="N104" s="75"/>
      <c r="O104" s="76">
        <v>0</v>
      </c>
      <c r="P104" s="77">
        <v>0</v>
      </c>
    </row>
    <row r="105" spans="1:16" s="28" customFormat="1" ht="16.5" customHeight="1">
      <c r="A105" s="70" t="str">
        <f>CONCATENATE(IF(RIGHT($B106)="市",1,IF(RIGHT($B106)="町",2,IF(RIGHT($B106)="村",3,4))),MOD(ROW(),3)+1)</f>
        <v>21</v>
      </c>
      <c r="B105" s="78">
        <v>524</v>
      </c>
      <c r="C105" s="79"/>
      <c r="D105" s="17">
        <v>2</v>
      </c>
      <c r="E105" s="18">
        <v>0</v>
      </c>
      <c r="F105" s="19">
        <v>0</v>
      </c>
      <c r="G105" s="20">
        <v>0</v>
      </c>
      <c r="H105" s="21">
        <v>0</v>
      </c>
      <c r="I105" s="22">
        <v>1</v>
      </c>
      <c r="J105" s="23">
        <v>0</v>
      </c>
      <c r="K105" s="21">
        <v>0</v>
      </c>
      <c r="L105" s="24">
        <v>3</v>
      </c>
      <c r="M105" s="18">
        <v>0</v>
      </c>
      <c r="N105" s="80"/>
      <c r="O105" s="81">
        <v>0</v>
      </c>
      <c r="P105" s="82">
        <v>1</v>
      </c>
    </row>
    <row r="106" spans="1:16" s="28" customFormat="1" ht="16.5" customHeight="1">
      <c r="A106" s="70" t="str">
        <f>CONCATENATE(IF(RIGHT($B106)="市",1,IF(RIGHT($B106)="町",2,IF(RIGHT($B106)="村",3,4))),MOD(ROW(),3)+1)</f>
        <v>22</v>
      </c>
      <c r="B106" s="104" t="s">
        <v>73</v>
      </c>
      <c r="C106" s="83">
        <v>13839</v>
      </c>
      <c r="D106" s="30"/>
      <c r="E106" s="31">
        <v>15340</v>
      </c>
      <c r="F106" s="50"/>
      <c r="G106" s="33">
        <v>0</v>
      </c>
      <c r="H106" s="34">
        <v>0</v>
      </c>
      <c r="I106" s="30"/>
      <c r="J106" s="35">
        <v>726</v>
      </c>
      <c r="K106" s="34">
        <v>0</v>
      </c>
      <c r="L106" s="30"/>
      <c r="M106" s="31">
        <v>16066</v>
      </c>
      <c r="N106" s="84">
        <v>82.346990389479</v>
      </c>
      <c r="O106" s="72">
        <v>0</v>
      </c>
      <c r="P106" s="73">
        <v>50</v>
      </c>
    </row>
    <row r="107" spans="1:16" s="87" customFormat="1" ht="16.5" customHeight="1">
      <c r="A107" s="70" t="str">
        <f>CONCATENATE(IF(RIGHT($B106)="市",1,IF(RIGHT($B106)="町",2,IF(RIGHT($B106)="村",3,4))),MOD(ROW(),3)+1)</f>
        <v>23</v>
      </c>
      <c r="B107" s="105"/>
      <c r="C107" s="74"/>
      <c r="D107" s="85"/>
      <c r="E107" s="40">
        <v>11396</v>
      </c>
      <c r="F107" s="86"/>
      <c r="G107" s="42">
        <v>0</v>
      </c>
      <c r="H107" s="43">
        <v>0</v>
      </c>
      <c r="I107" s="85"/>
      <c r="J107" s="44">
        <v>0</v>
      </c>
      <c r="K107" s="45" t="s">
        <v>39</v>
      </c>
      <c r="L107" s="85"/>
      <c r="M107" s="40">
        <v>11396</v>
      </c>
      <c r="N107" s="75"/>
      <c r="O107" s="76">
        <v>0</v>
      </c>
      <c r="P107" s="77">
        <v>50</v>
      </c>
    </row>
    <row r="108" spans="1:16" s="87" customFormat="1" ht="16.5" customHeight="1">
      <c r="A108" s="70"/>
      <c r="B108" s="78" t="s">
        <v>34</v>
      </c>
      <c r="C108" s="79"/>
      <c r="D108" s="17">
        <v>15</v>
      </c>
      <c r="E108" s="18">
        <v>4</v>
      </c>
      <c r="F108" s="88">
        <v>61</v>
      </c>
      <c r="G108" s="20">
        <v>2</v>
      </c>
      <c r="H108" s="21">
        <v>0</v>
      </c>
      <c r="I108" s="24">
        <v>57</v>
      </c>
      <c r="J108" s="18">
        <v>0</v>
      </c>
      <c r="K108" s="21">
        <v>30</v>
      </c>
      <c r="L108" s="24">
        <v>163</v>
      </c>
      <c r="M108" s="18">
        <v>6</v>
      </c>
      <c r="N108" s="80"/>
      <c r="O108" s="81">
        <v>16</v>
      </c>
      <c r="P108" s="82">
        <v>34</v>
      </c>
    </row>
    <row r="109" spans="1:16" ht="16.5" customHeight="1">
      <c r="A109" s="89"/>
      <c r="B109" s="104" t="str">
        <f>COUNTIF($A$9:$A$176,11)&amp;"市"</f>
        <v>14市</v>
      </c>
      <c r="C109" s="90">
        <v>1063056</v>
      </c>
      <c r="D109" s="91"/>
      <c r="E109" s="31">
        <v>1005632</v>
      </c>
      <c r="F109" s="92"/>
      <c r="G109" s="33">
        <v>81247</v>
      </c>
      <c r="H109" s="34">
        <v>0</v>
      </c>
      <c r="I109" s="91"/>
      <c r="J109" s="31">
        <v>59313</v>
      </c>
      <c r="K109" s="34">
        <v>69824</v>
      </c>
      <c r="L109" s="91"/>
      <c r="M109" s="31">
        <v>1146192</v>
      </c>
      <c r="N109" s="84">
        <v>94.2769712978432</v>
      </c>
      <c r="O109" s="72">
        <v>1274</v>
      </c>
      <c r="P109" s="73">
        <v>2582</v>
      </c>
    </row>
    <row r="110" spans="1:16" ht="16.5" customHeight="1">
      <c r="A110" s="89"/>
      <c r="B110" s="105"/>
      <c r="C110" s="74"/>
      <c r="D110" s="93"/>
      <c r="E110" s="40">
        <v>939609</v>
      </c>
      <c r="F110" s="94"/>
      <c r="G110" s="42">
        <v>59315</v>
      </c>
      <c r="H110" s="43">
        <v>0</v>
      </c>
      <c r="I110" s="93"/>
      <c r="J110" s="40">
        <v>3293</v>
      </c>
      <c r="K110" s="43">
        <v>488</v>
      </c>
      <c r="L110" s="93"/>
      <c r="M110" s="40">
        <v>1002217</v>
      </c>
      <c r="N110" s="75"/>
      <c r="O110" s="76">
        <v>722</v>
      </c>
      <c r="P110" s="77">
        <v>1476</v>
      </c>
    </row>
    <row r="111" spans="1:16" ht="16.5" customHeight="1">
      <c r="A111" s="89"/>
      <c r="B111" s="78" t="s">
        <v>35</v>
      </c>
      <c r="C111" s="79"/>
      <c r="D111" s="17">
        <v>12</v>
      </c>
      <c r="E111" s="18">
        <v>5</v>
      </c>
      <c r="F111" s="19">
        <v>39</v>
      </c>
      <c r="G111" s="20">
        <v>1</v>
      </c>
      <c r="H111" s="21">
        <v>0</v>
      </c>
      <c r="I111" s="24">
        <v>35</v>
      </c>
      <c r="J111" s="18">
        <v>0</v>
      </c>
      <c r="K111" s="21">
        <v>2</v>
      </c>
      <c r="L111" s="24">
        <v>88</v>
      </c>
      <c r="M111" s="18">
        <v>6</v>
      </c>
      <c r="N111" s="80"/>
      <c r="O111" s="81">
        <v>7</v>
      </c>
      <c r="P111" s="82">
        <v>9</v>
      </c>
    </row>
    <row r="112" spans="1:16" ht="16.5" customHeight="1">
      <c r="A112" s="89"/>
      <c r="B112" s="104" t="str">
        <f>COUNTIF($A$9:$A$176,21)&amp;"町"</f>
        <v>15町</v>
      </c>
      <c r="C112" s="83">
        <v>216317</v>
      </c>
      <c r="D112" s="91"/>
      <c r="E112" s="31">
        <v>181880</v>
      </c>
      <c r="F112" s="92"/>
      <c r="G112" s="33">
        <v>59788</v>
      </c>
      <c r="H112" s="34">
        <v>0</v>
      </c>
      <c r="I112" s="91"/>
      <c r="J112" s="31">
        <v>66073</v>
      </c>
      <c r="K112" s="34">
        <v>295</v>
      </c>
      <c r="L112" s="91"/>
      <c r="M112" s="31">
        <v>307741</v>
      </c>
      <c r="N112" s="84">
        <v>86.68620589227847</v>
      </c>
      <c r="O112" s="72">
        <v>564</v>
      </c>
      <c r="P112" s="73">
        <v>620</v>
      </c>
    </row>
    <row r="113" spans="1:16" ht="16.5" customHeight="1">
      <c r="A113" s="89"/>
      <c r="B113" s="105"/>
      <c r="C113" s="74"/>
      <c r="D113" s="93"/>
      <c r="E113" s="40">
        <v>147568</v>
      </c>
      <c r="F113" s="94"/>
      <c r="G113" s="42">
        <v>38633</v>
      </c>
      <c r="H113" s="43">
        <v>0</v>
      </c>
      <c r="I113" s="93"/>
      <c r="J113" s="40">
        <v>1316</v>
      </c>
      <c r="K113" s="43">
        <v>0</v>
      </c>
      <c r="L113" s="93"/>
      <c r="M113" s="40">
        <v>187517</v>
      </c>
      <c r="N113" s="75"/>
      <c r="O113" s="76">
        <v>345</v>
      </c>
      <c r="P113" s="77">
        <v>326</v>
      </c>
    </row>
    <row r="114" spans="1:16" ht="16.5" customHeight="1">
      <c r="A114" s="89"/>
      <c r="B114" s="78" t="s">
        <v>36</v>
      </c>
      <c r="C114" s="79"/>
      <c r="D114" s="17">
        <v>1</v>
      </c>
      <c r="E114" s="18">
        <v>1</v>
      </c>
      <c r="F114" s="19">
        <v>18</v>
      </c>
      <c r="G114" s="20">
        <v>1</v>
      </c>
      <c r="H114" s="21">
        <v>0</v>
      </c>
      <c r="I114" s="24">
        <v>3</v>
      </c>
      <c r="J114" s="18">
        <v>0</v>
      </c>
      <c r="K114" s="21">
        <v>0</v>
      </c>
      <c r="L114" s="24">
        <v>22</v>
      </c>
      <c r="M114" s="18">
        <v>2</v>
      </c>
      <c r="N114" s="80"/>
      <c r="O114" s="81">
        <v>2</v>
      </c>
      <c r="P114" s="82">
        <v>0</v>
      </c>
    </row>
    <row r="115" spans="1:16" ht="16.5" customHeight="1">
      <c r="A115" s="89"/>
      <c r="B115" s="104" t="str">
        <f>COUNTIF($A$9:$A$176,31)&amp;"村"</f>
        <v>4村</v>
      </c>
      <c r="C115" s="83">
        <v>17138</v>
      </c>
      <c r="D115" s="91"/>
      <c r="E115" s="31">
        <v>6465</v>
      </c>
      <c r="F115" s="92"/>
      <c r="G115" s="33">
        <v>12866</v>
      </c>
      <c r="H115" s="34">
        <v>0</v>
      </c>
      <c r="I115" s="91"/>
      <c r="J115" s="31">
        <v>929</v>
      </c>
      <c r="K115" s="34">
        <v>0</v>
      </c>
      <c r="L115" s="91"/>
      <c r="M115" s="31">
        <v>20260</v>
      </c>
      <c r="N115" s="84">
        <v>95.20947601820515</v>
      </c>
      <c r="O115" s="72">
        <v>155</v>
      </c>
      <c r="P115" s="73">
        <v>0</v>
      </c>
    </row>
    <row r="116" spans="1:16" ht="16.5" customHeight="1">
      <c r="A116" s="89"/>
      <c r="B116" s="105"/>
      <c r="C116" s="74"/>
      <c r="D116" s="93"/>
      <c r="E116" s="40">
        <v>5869</v>
      </c>
      <c r="F116" s="94"/>
      <c r="G116" s="42">
        <v>9876</v>
      </c>
      <c r="H116" s="43">
        <v>0</v>
      </c>
      <c r="I116" s="93"/>
      <c r="J116" s="40">
        <v>572</v>
      </c>
      <c r="K116" s="43">
        <v>0</v>
      </c>
      <c r="L116" s="93"/>
      <c r="M116" s="40">
        <v>16317</v>
      </c>
      <c r="N116" s="75"/>
      <c r="O116" s="76">
        <v>44</v>
      </c>
      <c r="P116" s="77">
        <v>0</v>
      </c>
    </row>
    <row r="117" spans="1:16" ht="16.5" customHeight="1">
      <c r="A117" s="89"/>
      <c r="B117" s="78" t="s">
        <v>37</v>
      </c>
      <c r="C117" s="79"/>
      <c r="D117" s="17">
        <v>28</v>
      </c>
      <c r="E117" s="18">
        <v>10</v>
      </c>
      <c r="F117" s="19">
        <v>118</v>
      </c>
      <c r="G117" s="20">
        <v>4</v>
      </c>
      <c r="H117" s="21">
        <v>0</v>
      </c>
      <c r="I117" s="24">
        <v>95</v>
      </c>
      <c r="J117" s="18">
        <v>0</v>
      </c>
      <c r="K117" s="21">
        <v>32</v>
      </c>
      <c r="L117" s="24">
        <v>273</v>
      </c>
      <c r="M117" s="18">
        <v>14</v>
      </c>
      <c r="N117" s="80"/>
      <c r="O117" s="81">
        <v>25</v>
      </c>
      <c r="P117" s="82">
        <v>43</v>
      </c>
    </row>
    <row r="118" spans="1:16" ht="16.5" customHeight="1">
      <c r="A118" s="89"/>
      <c r="B118" s="104" t="str">
        <f>CONCATENATE(LEFT(B109,2)+LEFT(B112,2)+LEFT(B115,1),"市町村")</f>
        <v>33市町村</v>
      </c>
      <c r="C118" s="90">
        <v>1296511</v>
      </c>
      <c r="D118" s="91"/>
      <c r="E118" s="31">
        <v>1193977</v>
      </c>
      <c r="F118" s="92"/>
      <c r="G118" s="33">
        <v>153901</v>
      </c>
      <c r="H118" s="34">
        <v>0</v>
      </c>
      <c r="I118" s="91"/>
      <c r="J118" s="31">
        <v>126315</v>
      </c>
      <c r="K118" s="34">
        <v>70119</v>
      </c>
      <c r="L118" s="91"/>
      <c r="M118" s="31">
        <v>1474193</v>
      </c>
      <c r="N118" s="84">
        <v>93.02281276441157</v>
      </c>
      <c r="O118" s="72">
        <v>1993</v>
      </c>
      <c r="P118" s="73">
        <v>3202</v>
      </c>
    </row>
    <row r="119" spans="1:16" ht="16.5" customHeight="1">
      <c r="A119" s="89"/>
      <c r="B119" s="105"/>
      <c r="C119" s="74"/>
      <c r="D119" s="93"/>
      <c r="E119" s="40">
        <v>1093046</v>
      </c>
      <c r="F119" s="94"/>
      <c r="G119" s="42">
        <v>107824</v>
      </c>
      <c r="H119" s="43">
        <v>0</v>
      </c>
      <c r="I119" s="93"/>
      <c r="J119" s="40">
        <v>5181</v>
      </c>
      <c r="K119" s="43">
        <v>488</v>
      </c>
      <c r="L119" s="93"/>
      <c r="M119" s="40">
        <v>1206051</v>
      </c>
      <c r="N119" s="75"/>
      <c r="O119" s="76">
        <v>1111</v>
      </c>
      <c r="P119" s="77">
        <v>1802</v>
      </c>
    </row>
    <row r="120" spans="1:16" ht="16.5" customHeight="1">
      <c r="A120" s="89"/>
      <c r="B120" s="95" t="s">
        <v>38</v>
      </c>
      <c r="C120" s="83"/>
      <c r="D120" s="96"/>
      <c r="E120" s="97"/>
      <c r="F120" s="98"/>
      <c r="G120" s="97"/>
      <c r="H120" s="99"/>
      <c r="I120" s="98"/>
      <c r="J120" s="97"/>
      <c r="K120" s="99"/>
      <c r="L120" s="98"/>
      <c r="M120" s="97"/>
      <c r="N120" s="100"/>
      <c r="O120" s="98"/>
      <c r="P120" s="98"/>
    </row>
    <row r="121" spans="1:16" ht="14.25">
      <c r="A121" s="89"/>
      <c r="B121" s="101"/>
      <c r="C121" s="83"/>
      <c r="D121" s="96"/>
      <c r="E121" s="97"/>
      <c r="F121" s="98"/>
      <c r="G121" s="97"/>
      <c r="H121" s="99"/>
      <c r="I121" s="98"/>
      <c r="J121" s="97"/>
      <c r="K121" s="99"/>
      <c r="L121" s="98"/>
      <c r="M121" s="97"/>
      <c r="N121" s="100"/>
      <c r="O121" s="98"/>
      <c r="P121" s="98"/>
    </row>
    <row r="122" spans="1:16" ht="14.25">
      <c r="A122" s="89"/>
      <c r="B122" s="101"/>
      <c r="C122" s="83"/>
      <c r="D122" s="98"/>
      <c r="E122" s="98"/>
      <c r="F122" s="98"/>
      <c r="G122" s="98"/>
      <c r="H122" s="99"/>
      <c r="I122" s="98"/>
      <c r="J122" s="98"/>
      <c r="K122" s="99"/>
      <c r="L122" s="98"/>
      <c r="M122" s="98"/>
      <c r="N122" s="100"/>
      <c r="O122" s="98"/>
      <c r="P122" s="98"/>
    </row>
    <row r="123" spans="1:16" ht="14.25">
      <c r="A123" s="89"/>
      <c r="B123" s="101"/>
      <c r="C123" s="83"/>
      <c r="D123" s="98"/>
      <c r="E123" s="98"/>
      <c r="F123" s="98"/>
      <c r="G123" s="98"/>
      <c r="H123" s="99"/>
      <c r="I123" s="98"/>
      <c r="J123" s="98"/>
      <c r="K123" s="99"/>
      <c r="L123" s="98"/>
      <c r="M123" s="98"/>
      <c r="N123" s="100"/>
      <c r="O123" s="98">
        <f>O117+P117</f>
        <v>68</v>
      </c>
      <c r="P123" s="98"/>
    </row>
    <row r="124" spans="1:16" ht="14.25">
      <c r="A124" s="89"/>
      <c r="B124" s="101"/>
      <c r="C124" s="83"/>
      <c r="D124" s="96"/>
      <c r="E124" s="97"/>
      <c r="F124" s="98"/>
      <c r="G124" s="97"/>
      <c r="H124" s="99"/>
      <c r="I124" s="98"/>
      <c r="J124" s="102">
        <f>J118+K118</f>
        <v>196434</v>
      </c>
      <c r="K124" s="99"/>
      <c r="L124" s="98"/>
      <c r="M124" s="97"/>
      <c r="N124" s="100"/>
      <c r="O124" s="98">
        <f>O118+P118</f>
        <v>5195</v>
      </c>
      <c r="P124" s="98"/>
    </row>
    <row r="125" spans="1:16" ht="14.25">
      <c r="A125" s="89"/>
      <c r="B125" s="101"/>
      <c r="C125" s="83"/>
      <c r="D125" s="98"/>
      <c r="E125" s="98"/>
      <c r="F125" s="98"/>
      <c r="G125" s="98"/>
      <c r="H125" s="99"/>
      <c r="I125" s="98"/>
      <c r="J125" s="98">
        <f>J119+K119</f>
        <v>5669</v>
      </c>
      <c r="K125" s="99"/>
      <c r="L125" s="98"/>
      <c r="M125" s="98"/>
      <c r="N125" s="100"/>
      <c r="O125" s="98">
        <f>O119+P119</f>
        <v>2913</v>
      </c>
      <c r="P125" s="98">
        <f>SUM(O124:O125)</f>
        <v>8108</v>
      </c>
    </row>
    <row r="126" spans="1:16" ht="14.25">
      <c r="A126" s="89"/>
      <c r="B126" s="101"/>
      <c r="C126" s="83"/>
      <c r="D126" s="98"/>
      <c r="E126" s="98"/>
      <c r="F126" s="98"/>
      <c r="G126" s="98"/>
      <c r="H126" s="99"/>
      <c r="I126" s="98"/>
      <c r="J126" s="98"/>
      <c r="K126" s="99"/>
      <c r="L126" s="98"/>
      <c r="M126" s="98"/>
      <c r="N126" s="100"/>
      <c r="O126" s="98"/>
      <c r="P126" s="98"/>
    </row>
    <row r="127" spans="1:17" ht="14.25">
      <c r="A127" s="89"/>
      <c r="B127" s="101"/>
      <c r="C127" s="83"/>
      <c r="D127" s="96"/>
      <c r="E127" s="97"/>
      <c r="F127" s="98"/>
      <c r="G127" s="97"/>
      <c r="H127" s="99"/>
      <c r="I127" s="98"/>
      <c r="J127" s="97"/>
      <c r="K127" s="99"/>
      <c r="L127" s="98"/>
      <c r="M127" s="97"/>
      <c r="N127" s="100"/>
      <c r="O127" s="98">
        <v>5851</v>
      </c>
      <c r="P127" s="98">
        <v>3529</v>
      </c>
      <c r="Q127" s="103">
        <f>SUM(O127:P127)</f>
        <v>9380</v>
      </c>
    </row>
    <row r="128" spans="1:16" ht="14.25">
      <c r="A128" s="89"/>
      <c r="B128" s="101"/>
      <c r="C128" s="83"/>
      <c r="D128" s="98"/>
      <c r="E128" s="98"/>
      <c r="F128" s="98"/>
      <c r="G128" s="98"/>
      <c r="H128" s="99"/>
      <c r="I128" s="98"/>
      <c r="J128" s="98"/>
      <c r="K128" s="99"/>
      <c r="L128" s="98"/>
      <c r="M128" s="98"/>
      <c r="N128" s="100"/>
      <c r="O128" s="98"/>
      <c r="P128" s="98"/>
    </row>
    <row r="129" spans="1:16" ht="14.25">
      <c r="A129" s="89"/>
      <c r="B129" s="101"/>
      <c r="C129" s="83"/>
      <c r="D129" s="98"/>
      <c r="E129" s="98"/>
      <c r="F129" s="98"/>
      <c r="G129" s="98"/>
      <c r="H129" s="99"/>
      <c r="I129" s="98"/>
      <c r="J129" s="98"/>
      <c r="K129" s="99"/>
      <c r="L129" s="98"/>
      <c r="M129" s="98"/>
      <c r="N129" s="100"/>
      <c r="O129" s="98"/>
      <c r="P129" s="98"/>
    </row>
    <row r="130" spans="1:16" ht="14.25">
      <c r="A130" s="89"/>
      <c r="B130" s="101"/>
      <c r="C130" s="83"/>
      <c r="D130" s="96"/>
      <c r="E130" s="97"/>
      <c r="F130" s="98"/>
      <c r="G130" s="97"/>
      <c r="H130" s="99"/>
      <c r="I130" s="98"/>
      <c r="J130" s="97"/>
      <c r="K130" s="99"/>
      <c r="L130" s="98"/>
      <c r="M130" s="97"/>
      <c r="N130" s="100"/>
      <c r="O130" s="98"/>
      <c r="P130" s="98"/>
    </row>
    <row r="131" spans="1:16" ht="14.25">
      <c r="A131" s="89"/>
      <c r="B131" s="101"/>
      <c r="C131" s="83"/>
      <c r="D131" s="98"/>
      <c r="E131" s="98"/>
      <c r="F131" s="98"/>
      <c r="G131" s="98"/>
      <c r="H131" s="99"/>
      <c r="I131" s="98"/>
      <c r="J131" s="98"/>
      <c r="K131" s="99"/>
      <c r="L131" s="98"/>
      <c r="M131" s="98"/>
      <c r="N131" s="100"/>
      <c r="O131" s="98"/>
      <c r="P131" s="98"/>
    </row>
    <row r="132" spans="1:16" ht="14.25">
      <c r="A132" s="89"/>
      <c r="B132" s="101"/>
      <c r="C132" s="83"/>
      <c r="D132" s="98"/>
      <c r="E132" s="98"/>
      <c r="F132" s="98"/>
      <c r="G132" s="98"/>
      <c r="H132" s="99"/>
      <c r="I132" s="98"/>
      <c r="J132" s="98"/>
      <c r="K132" s="99"/>
      <c r="L132" s="98"/>
      <c r="M132" s="98"/>
      <c r="N132" s="100"/>
      <c r="O132" s="98"/>
      <c r="P132" s="98"/>
    </row>
    <row r="133" spans="1:16" ht="14.25">
      <c r="A133" s="89"/>
      <c r="B133" s="101"/>
      <c r="C133" s="83"/>
      <c r="D133" s="96"/>
      <c r="E133" s="97"/>
      <c r="F133" s="98"/>
      <c r="G133" s="97"/>
      <c r="H133" s="99"/>
      <c r="I133" s="98"/>
      <c r="J133" s="97"/>
      <c r="K133" s="99"/>
      <c r="L133" s="98"/>
      <c r="M133" s="97"/>
      <c r="N133" s="100"/>
      <c r="O133" s="98"/>
      <c r="P133" s="98"/>
    </row>
    <row r="134" spans="1:16" ht="14.25">
      <c r="A134" s="89"/>
      <c r="B134" s="101"/>
      <c r="C134" s="83"/>
      <c r="D134" s="98"/>
      <c r="E134" s="98"/>
      <c r="F134" s="98"/>
      <c r="G134" s="98"/>
      <c r="H134" s="99"/>
      <c r="I134" s="98"/>
      <c r="J134" s="98"/>
      <c r="K134" s="99"/>
      <c r="L134" s="98"/>
      <c r="M134" s="98"/>
      <c r="N134" s="100"/>
      <c r="O134" s="98"/>
      <c r="P134" s="98"/>
    </row>
    <row r="135" spans="1:16" ht="14.25">
      <c r="A135" s="89"/>
      <c r="B135" s="101"/>
      <c r="C135" s="83"/>
      <c r="D135" s="98"/>
      <c r="E135" s="98"/>
      <c r="F135" s="98"/>
      <c r="G135" s="98"/>
      <c r="H135" s="99"/>
      <c r="I135" s="98"/>
      <c r="J135" s="98"/>
      <c r="K135" s="99"/>
      <c r="L135" s="98"/>
      <c r="M135" s="98"/>
      <c r="N135" s="100"/>
      <c r="O135" s="98"/>
      <c r="P135" s="98"/>
    </row>
  </sheetData>
  <sheetProtection/>
  <mergeCells count="65">
    <mergeCell ref="B10:B11"/>
    <mergeCell ref="B13:B14"/>
    <mergeCell ref="B3:P3"/>
    <mergeCell ref="B4:B5"/>
    <mergeCell ref="C4:C5"/>
    <mergeCell ref="D4:E5"/>
    <mergeCell ref="F4:H4"/>
    <mergeCell ref="I4:K4"/>
    <mergeCell ref="L4:M5"/>
    <mergeCell ref="N4:N8"/>
    <mergeCell ref="O4:P4"/>
    <mergeCell ref="F5:G5"/>
    <mergeCell ref="I5:J5"/>
    <mergeCell ref="C6:C8"/>
    <mergeCell ref="D6:E6"/>
    <mergeCell ref="F6:H6"/>
    <mergeCell ref="O6:P6"/>
    <mergeCell ref="L6:M6"/>
    <mergeCell ref="O8:P8"/>
    <mergeCell ref="I6:J6"/>
    <mergeCell ref="B7:B8"/>
    <mergeCell ref="D7:E7"/>
    <mergeCell ref="F7:H7"/>
    <mergeCell ref="I7:J7"/>
    <mergeCell ref="L7:M7"/>
    <mergeCell ref="O7:P7"/>
    <mergeCell ref="D8:E8"/>
    <mergeCell ref="F8:H8"/>
    <mergeCell ref="I8:J8"/>
    <mergeCell ref="L8:M8"/>
    <mergeCell ref="B16:B17"/>
    <mergeCell ref="B19:B20"/>
    <mergeCell ref="B58:B59"/>
    <mergeCell ref="B25:B26"/>
    <mergeCell ref="B28:B29"/>
    <mergeCell ref="B31:B32"/>
    <mergeCell ref="B34:B35"/>
    <mergeCell ref="B37:B38"/>
    <mergeCell ref="B40:B41"/>
    <mergeCell ref="B43:B44"/>
    <mergeCell ref="B46:B47"/>
    <mergeCell ref="B49:B50"/>
    <mergeCell ref="B52:B53"/>
    <mergeCell ref="B55:B56"/>
    <mergeCell ref="B22:B23"/>
    <mergeCell ref="B94:B95"/>
    <mergeCell ref="B61:B62"/>
    <mergeCell ref="B64:B65"/>
    <mergeCell ref="B67:B68"/>
    <mergeCell ref="B70:B71"/>
    <mergeCell ref="B73:B74"/>
    <mergeCell ref="B76:B77"/>
    <mergeCell ref="B79:B80"/>
    <mergeCell ref="B82:B83"/>
    <mergeCell ref="B85:B86"/>
    <mergeCell ref="B88:B89"/>
    <mergeCell ref="B91:B92"/>
    <mergeCell ref="B115:B116"/>
    <mergeCell ref="B118:B119"/>
    <mergeCell ref="B97:B98"/>
    <mergeCell ref="B100:B101"/>
    <mergeCell ref="B103:B104"/>
    <mergeCell ref="B106:B107"/>
    <mergeCell ref="B109:B110"/>
    <mergeCell ref="B112:B11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6" r:id="rId1"/>
  <rowBreaks count="1" manualBreakCount="1">
    <brk id="107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RS13110232</dc:creator>
  <cp:keywords/>
  <dc:description/>
  <cp:lastModifiedBy>RS13110232</cp:lastModifiedBy>
  <cp:lastPrinted>2014-12-22T06:08:19Z</cp:lastPrinted>
  <dcterms:created xsi:type="dcterms:W3CDTF">2014-12-22T05:13:50Z</dcterms:created>
  <dcterms:modified xsi:type="dcterms:W3CDTF">2014-12-26T08:24:28Z</dcterms:modified>
  <cp:category/>
  <cp:version/>
  <cp:contentType/>
  <cp:contentStatus/>
</cp:coreProperties>
</file>