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9096"/>
  </bookViews>
  <sheets>
    <sheet name="19" sheetId="1" r:id="rId1"/>
  </sheets>
  <definedNames>
    <definedName name="_xlnm.Print_Area" localSheetId="0">'19'!$A$2:$AM$39</definedName>
    <definedName name="_xlnm.Print_Titles" localSheetId="0">'19'!$A:$B</definedName>
    <definedName name="外部項目CD">#REF!</definedName>
    <definedName name="整理番号">#REF!</definedName>
  </definedNames>
  <calcPr calcId="162913"/>
</workbook>
</file>

<file path=xl/calcChain.xml><?xml version="1.0" encoding="utf-8"?>
<calcChain xmlns="http://schemas.openxmlformats.org/spreadsheetml/2006/main">
  <c r="AB29" i="1" l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D21" i="1"/>
  <c r="C21" i="1"/>
  <c r="E21" i="1"/>
  <c r="H29" i="1"/>
  <c r="G29" i="1"/>
  <c r="F29" i="1"/>
  <c r="E29" i="1"/>
  <c r="C29" i="1"/>
  <c r="D29" i="1"/>
  <c r="AP15" i="1" l="1"/>
  <c r="AP16" i="1" l="1"/>
  <c r="F34" i="1" l="1"/>
  <c r="C34" i="1" l="1"/>
  <c r="C31" i="1"/>
  <c r="N37" i="1" l="1"/>
  <c r="N34" i="1"/>
  <c r="N35" i="1" s="1"/>
  <c r="N33" i="1"/>
  <c r="N31" i="1"/>
  <c r="N19" i="1"/>
  <c r="C19" i="1" l="1"/>
  <c r="AM7" i="1" l="1"/>
  <c r="AO15" i="1" l="1"/>
  <c r="AN15" i="1"/>
  <c r="D19" i="1" l="1"/>
  <c r="E19" i="1"/>
  <c r="F19" i="1"/>
  <c r="G19" i="1"/>
  <c r="H19" i="1"/>
  <c r="I19" i="1"/>
  <c r="J19" i="1"/>
  <c r="K19" i="1"/>
  <c r="L19" i="1"/>
  <c r="M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V34" i="1" l="1"/>
  <c r="H34" i="1" l="1"/>
  <c r="AB37" i="1" l="1"/>
  <c r="V37" i="1"/>
  <c r="W37" i="1"/>
  <c r="X37" i="1"/>
  <c r="Y37" i="1"/>
  <c r="Z37" i="1"/>
  <c r="AA37" i="1"/>
  <c r="U37" i="1"/>
  <c r="T37" i="1"/>
  <c r="S37" i="1"/>
  <c r="R37" i="1"/>
  <c r="Q37" i="1"/>
  <c r="P37" i="1"/>
  <c r="O37" i="1"/>
  <c r="L37" i="1"/>
  <c r="M37" i="1"/>
  <c r="K37" i="1"/>
  <c r="J37" i="1"/>
  <c r="E37" i="1"/>
  <c r="F37" i="1"/>
  <c r="G37" i="1"/>
  <c r="H37" i="1"/>
  <c r="I37" i="1"/>
  <c r="D37" i="1"/>
  <c r="C37" i="1"/>
  <c r="AB33" i="1"/>
  <c r="V33" i="1"/>
  <c r="W33" i="1"/>
  <c r="X33" i="1"/>
  <c r="Y33" i="1"/>
  <c r="Z33" i="1"/>
  <c r="AA33" i="1"/>
  <c r="U33" i="1"/>
  <c r="T33" i="1"/>
  <c r="S33" i="1"/>
  <c r="R33" i="1"/>
  <c r="Q33" i="1"/>
  <c r="P33" i="1"/>
  <c r="O33" i="1"/>
  <c r="L33" i="1"/>
  <c r="M33" i="1"/>
  <c r="K33" i="1"/>
  <c r="J33" i="1"/>
  <c r="E33" i="1"/>
  <c r="F33" i="1"/>
  <c r="G33" i="1"/>
  <c r="H33" i="1"/>
  <c r="I33" i="1"/>
  <c r="D33" i="1"/>
  <c r="C33" i="1"/>
  <c r="AC31" i="1"/>
  <c r="AD31" i="1"/>
  <c r="AE31" i="1"/>
  <c r="AF31" i="1"/>
  <c r="AG31" i="1"/>
  <c r="AH31" i="1"/>
  <c r="AI31" i="1"/>
  <c r="AJ31" i="1"/>
  <c r="AK31" i="1"/>
  <c r="AL31" i="1"/>
  <c r="AB31" i="1"/>
  <c r="Z31" i="1"/>
  <c r="AA31" i="1"/>
  <c r="Y31" i="1"/>
  <c r="X31" i="1"/>
  <c r="V31" i="1"/>
  <c r="W31" i="1"/>
  <c r="U31" i="1"/>
  <c r="T31" i="1"/>
  <c r="S31" i="1"/>
  <c r="R31" i="1"/>
  <c r="Q31" i="1"/>
  <c r="P31" i="1"/>
  <c r="O31" i="1"/>
  <c r="L31" i="1"/>
  <c r="M31" i="1"/>
  <c r="K31" i="1"/>
  <c r="J31" i="1"/>
  <c r="E31" i="1"/>
  <c r="F31" i="1"/>
  <c r="G31" i="1"/>
  <c r="H31" i="1"/>
  <c r="I31" i="1"/>
  <c r="D31" i="1"/>
  <c r="O34" i="1" l="1"/>
  <c r="O35" i="1" s="1"/>
  <c r="M34" i="1"/>
  <c r="M35" i="1" s="1"/>
  <c r="L34" i="1"/>
  <c r="L35" i="1" s="1"/>
  <c r="K34" i="1" l="1"/>
  <c r="K35" i="1" s="1"/>
  <c r="J34" i="1"/>
  <c r="J35" i="1" s="1"/>
  <c r="AM38" i="1" l="1"/>
  <c r="AM36" i="1"/>
  <c r="AM32" i="1"/>
  <c r="AM30" i="1"/>
  <c r="AM29" i="1"/>
  <c r="AM27" i="1"/>
  <c r="AM25" i="1"/>
  <c r="AM24" i="1"/>
  <c r="AM23" i="1"/>
  <c r="AM22" i="1"/>
  <c r="AM21" i="1"/>
  <c r="AM18" i="1"/>
  <c r="AM17" i="1"/>
  <c r="AM8" i="1"/>
  <c r="AB34" i="1"/>
  <c r="AB35" i="1" s="1"/>
  <c r="AA34" i="1"/>
  <c r="AA35" i="1" s="1"/>
  <c r="Z34" i="1"/>
  <c r="Z35" i="1" s="1"/>
  <c r="Y34" i="1"/>
  <c r="Y35" i="1" s="1"/>
  <c r="X34" i="1"/>
  <c r="X35" i="1" s="1"/>
  <c r="W34" i="1"/>
  <c r="W35" i="1" s="1"/>
  <c r="V35" i="1"/>
  <c r="U34" i="1"/>
  <c r="U35" i="1" s="1"/>
  <c r="T34" i="1"/>
  <c r="T35" i="1" s="1"/>
  <c r="S34" i="1"/>
  <c r="S35" i="1" s="1"/>
  <c r="R34" i="1"/>
  <c r="R35" i="1" s="1"/>
  <c r="Q34" i="1"/>
  <c r="Q35" i="1" s="1"/>
  <c r="P34" i="1"/>
  <c r="P35" i="1" s="1"/>
  <c r="I34" i="1"/>
  <c r="I35" i="1" s="1"/>
  <c r="H35" i="1"/>
  <c r="G34" i="1"/>
  <c r="G35" i="1" s="1"/>
  <c r="F35" i="1"/>
  <c r="E34" i="1"/>
  <c r="E35" i="1" s="1"/>
  <c r="D34" i="1"/>
  <c r="C35" i="1"/>
  <c r="D35" i="1" l="1"/>
  <c r="AM34" i="1"/>
  <c r="AM35" i="1" s="1"/>
  <c r="AM37" i="1"/>
  <c r="AM19" i="1"/>
  <c r="AM33" i="1"/>
  <c r="AM31" i="1"/>
</calcChain>
</file>

<file path=xl/sharedStrings.xml><?xml version="1.0" encoding="utf-8"?>
<sst xmlns="http://schemas.openxmlformats.org/spreadsheetml/2006/main" count="311" uniqueCount="130">
  <si>
    <t>19　簡易水道の概況</t>
    <rPh sb="3" eb="5">
      <t>カンイ</t>
    </rPh>
    <rPh sb="5" eb="7">
      <t>スイドウ</t>
    </rPh>
    <rPh sb="8" eb="10">
      <t>ガイキョウ</t>
    </rPh>
    <phoneticPr fontId="4"/>
  </si>
  <si>
    <t>　　　　　団体名
　項目　</t>
    <rPh sb="5" eb="7">
      <t>ダンタイ</t>
    </rPh>
    <rPh sb="7" eb="8">
      <t>メイ</t>
    </rPh>
    <rPh sb="10" eb="12">
      <t>コウモク</t>
    </rPh>
    <phoneticPr fontId="4"/>
  </si>
  <si>
    <t>市町村名</t>
    <rPh sb="0" eb="3">
      <t>シチョウソン</t>
    </rPh>
    <rPh sb="3" eb="4">
      <t>メイ</t>
    </rPh>
    <phoneticPr fontId="4"/>
  </si>
  <si>
    <t>計</t>
    <rPh sb="0" eb="1">
      <t>ケイ</t>
    </rPh>
    <phoneticPr fontId="4"/>
  </si>
  <si>
    <t>地区名</t>
    <rPh sb="0" eb="3">
      <t>チクメイ</t>
    </rPh>
    <phoneticPr fontId="4"/>
  </si>
  <si>
    <t>番号</t>
    <rPh sb="0" eb="2">
      <t>バンゴウ</t>
    </rPh>
    <phoneticPr fontId="4"/>
  </si>
  <si>
    <t>経営の種別</t>
    <rPh sb="0" eb="2">
      <t>ケイエイ</t>
    </rPh>
    <rPh sb="3" eb="5">
      <t>シュベツ</t>
    </rPh>
    <phoneticPr fontId="4"/>
  </si>
  <si>
    <t>認可年月日</t>
    <rPh sb="0" eb="2">
      <t>ニンカ</t>
    </rPh>
    <rPh sb="2" eb="5">
      <t>ネンガッピ</t>
    </rPh>
    <phoneticPr fontId="4"/>
  </si>
  <si>
    <t>計画給水人口</t>
    <rPh sb="0" eb="2">
      <t>ケイカク</t>
    </rPh>
    <rPh sb="2" eb="4">
      <t>キュウスイ</t>
    </rPh>
    <rPh sb="4" eb="6">
      <t>ジンコウ</t>
    </rPh>
    <phoneticPr fontId="4"/>
  </si>
  <si>
    <t>水道料金</t>
    <rPh sb="0" eb="2">
      <t>スイドウ</t>
    </rPh>
    <rPh sb="2" eb="4">
      <t>リョウキン</t>
    </rPh>
    <phoneticPr fontId="4"/>
  </si>
  <si>
    <t>　料金体系</t>
    <rPh sb="1" eb="3">
      <t>リョウキン</t>
    </rPh>
    <rPh sb="3" eb="5">
      <t>タイケイ</t>
    </rPh>
    <phoneticPr fontId="4"/>
  </si>
  <si>
    <t>　基本料金　(円）</t>
    <rPh sb="1" eb="3">
      <t>キホン</t>
    </rPh>
    <rPh sb="3" eb="5">
      <t>リョウキン</t>
    </rPh>
    <rPh sb="7" eb="8">
      <t>エン</t>
    </rPh>
    <phoneticPr fontId="4"/>
  </si>
  <si>
    <t>　超過料金　(円)</t>
    <rPh sb="1" eb="3">
      <t>チョウカ</t>
    </rPh>
    <rPh sb="3" eb="5">
      <t>リョウキン</t>
    </rPh>
    <rPh sb="7" eb="8">
      <t>エン</t>
    </rPh>
    <phoneticPr fontId="4"/>
  </si>
  <si>
    <t>　メーター使用量　(円)</t>
    <rPh sb="5" eb="8">
      <t>シヨウリョウ</t>
    </rPh>
    <rPh sb="10" eb="11">
      <t>エン</t>
    </rPh>
    <phoneticPr fontId="4"/>
  </si>
  <si>
    <t>給水区域内人口</t>
    <rPh sb="0" eb="2">
      <t>キュウスイ</t>
    </rPh>
    <rPh sb="2" eb="5">
      <t>クイキナイ</t>
    </rPh>
    <rPh sb="5" eb="7">
      <t>ジンコウ</t>
    </rPh>
    <phoneticPr fontId="4"/>
  </si>
  <si>
    <t>現在給水人口</t>
    <rPh sb="0" eb="2">
      <t>ゲンザイ</t>
    </rPh>
    <rPh sb="2" eb="4">
      <t>キュウスイ</t>
    </rPh>
    <rPh sb="4" eb="6">
      <t>ジンコウ</t>
    </rPh>
    <phoneticPr fontId="4"/>
  </si>
  <si>
    <t>現在給水普及率 （％）</t>
    <rPh sb="0" eb="2">
      <t>ゲンザイ</t>
    </rPh>
    <rPh sb="2" eb="4">
      <t>キュウスイ</t>
    </rPh>
    <rPh sb="4" eb="6">
      <t>フキュウ</t>
    </rPh>
    <rPh sb="6" eb="7">
      <t>リツ</t>
    </rPh>
    <phoneticPr fontId="4"/>
  </si>
  <si>
    <t>原水の種別</t>
    <rPh sb="0" eb="2">
      <t>ゲンスイ</t>
    </rPh>
    <rPh sb="3" eb="5">
      <t>シュベツ</t>
    </rPh>
    <phoneticPr fontId="4"/>
  </si>
  <si>
    <t>　表流水</t>
    <rPh sb="1" eb="2">
      <t>ヒョウ</t>
    </rPh>
    <rPh sb="2" eb="4">
      <t>リュウスイ</t>
    </rPh>
    <phoneticPr fontId="4"/>
  </si>
  <si>
    <t>　伏流水</t>
    <rPh sb="1" eb="2">
      <t>フク</t>
    </rPh>
    <rPh sb="2" eb="4">
      <t>リュウスイ</t>
    </rPh>
    <phoneticPr fontId="4"/>
  </si>
  <si>
    <t>　浅井戸</t>
    <rPh sb="1" eb="2">
      <t>アサ</t>
    </rPh>
    <rPh sb="2" eb="4">
      <t>イド</t>
    </rPh>
    <phoneticPr fontId="4"/>
  </si>
  <si>
    <t>　深井戸</t>
    <rPh sb="1" eb="2">
      <t>フカ</t>
    </rPh>
    <rPh sb="2" eb="4">
      <t>イド</t>
    </rPh>
    <phoneticPr fontId="4"/>
  </si>
  <si>
    <t>　浄水受水</t>
    <rPh sb="1" eb="3">
      <t>ジョウスイ</t>
    </rPh>
    <rPh sb="3" eb="4">
      <t>ジュ</t>
    </rPh>
    <rPh sb="4" eb="5">
      <t>スイ</t>
    </rPh>
    <phoneticPr fontId="4"/>
  </si>
  <si>
    <t>　その他(湧水等）</t>
    <rPh sb="3" eb="4">
      <t>タ</t>
    </rPh>
    <rPh sb="5" eb="7">
      <t>ユウスイ</t>
    </rPh>
    <rPh sb="7" eb="8">
      <t>トウ</t>
    </rPh>
    <phoneticPr fontId="4"/>
  </si>
  <si>
    <t>浄水方法の種別</t>
    <rPh sb="0" eb="2">
      <t>ジョウスイ</t>
    </rPh>
    <rPh sb="2" eb="4">
      <t>ホウホウ</t>
    </rPh>
    <rPh sb="5" eb="7">
      <t>シュベツ</t>
    </rPh>
    <phoneticPr fontId="4"/>
  </si>
  <si>
    <t>有収率　（％）</t>
    <rPh sb="0" eb="1">
      <t>ユウ</t>
    </rPh>
    <rPh sb="1" eb="2">
      <t>シュウ</t>
    </rPh>
    <rPh sb="2" eb="3">
      <t>リツ</t>
    </rPh>
    <phoneticPr fontId="4"/>
  </si>
  <si>
    <t>無収率　（％）</t>
    <rPh sb="0" eb="1">
      <t>ム</t>
    </rPh>
    <rPh sb="1" eb="2">
      <t>シュウ</t>
    </rPh>
    <rPh sb="2" eb="3">
      <t>リツ</t>
    </rPh>
    <phoneticPr fontId="4"/>
  </si>
  <si>
    <t>有効率　（％）</t>
    <rPh sb="0" eb="2">
      <t>ユウコウ</t>
    </rPh>
    <rPh sb="2" eb="3">
      <t>リツ</t>
    </rPh>
    <phoneticPr fontId="4"/>
  </si>
  <si>
    <t>無効率　（％）</t>
    <rPh sb="0" eb="2">
      <t>ムコウ</t>
    </rPh>
    <rPh sb="2" eb="3">
      <t>リツ</t>
    </rPh>
    <phoneticPr fontId="4"/>
  </si>
  <si>
    <t>配水方法</t>
    <rPh sb="0" eb="2">
      <t>ハイスイ</t>
    </rPh>
    <rPh sb="2" eb="4">
      <t>ホウホウ</t>
    </rPh>
    <phoneticPr fontId="4"/>
  </si>
  <si>
    <t>大船渡市</t>
  </si>
  <si>
    <t>二戸市</t>
  </si>
  <si>
    <t>紫波町</t>
  </si>
  <si>
    <t>平泉町</t>
  </si>
  <si>
    <t>住田町</t>
  </si>
  <si>
    <t>普代村</t>
  </si>
  <si>
    <t>野田村</t>
  </si>
  <si>
    <t>根白</t>
  </si>
  <si>
    <t>越喜来</t>
  </si>
  <si>
    <t>綾里</t>
  </si>
  <si>
    <t>本郷</t>
  </si>
  <si>
    <t>甫嶺</t>
  </si>
  <si>
    <t>小石浜</t>
  </si>
  <si>
    <t>砂子浜</t>
  </si>
  <si>
    <t>御返地地区</t>
  </si>
  <si>
    <t>白鳥・坂本地区</t>
  </si>
  <si>
    <t>斗米地区</t>
  </si>
  <si>
    <t>川又地区</t>
  </si>
  <si>
    <t>船久保</t>
  </si>
  <si>
    <t>長島</t>
  </si>
  <si>
    <t>戸河内</t>
  </si>
  <si>
    <t>普代</t>
  </si>
  <si>
    <t>堀内</t>
  </si>
  <si>
    <t>太田名部</t>
  </si>
  <si>
    <t>黒崎</t>
  </si>
  <si>
    <t>白井</t>
  </si>
  <si>
    <t>机</t>
  </si>
  <si>
    <t>茂市</t>
  </si>
  <si>
    <t>萩牛</t>
  </si>
  <si>
    <t>野田</t>
  </si>
  <si>
    <t>公営</t>
  </si>
  <si>
    <t>H14.7.2</t>
  </si>
  <si>
    <t>H3.9.9</t>
  </si>
  <si>
    <t>H9.7.23</t>
  </si>
  <si>
    <t>H10.3.13</t>
  </si>
  <si>
    <t>H13.3.27</t>
  </si>
  <si>
    <t>H21.3.31</t>
  </si>
  <si>
    <t>H17.3.29</t>
  </si>
  <si>
    <t>H5.8.23</t>
  </si>
  <si>
    <t>H7.7.12</t>
  </si>
  <si>
    <t>H13.3.14</t>
  </si>
  <si>
    <t>H9.2.10</t>
  </si>
  <si>
    <t>H4.3.31</t>
  </si>
  <si>
    <t>S58.9.21</t>
  </si>
  <si>
    <t>H16.1.26</t>
  </si>
  <si>
    <t>H13.1.10</t>
  </si>
  <si>
    <t>H3.5.24</t>
  </si>
  <si>
    <t>H28.3.29</t>
  </si>
  <si>
    <t>H27.11.2</t>
  </si>
  <si>
    <t>H6.2.3</t>
  </si>
  <si>
    <t>S55.9.3</t>
  </si>
  <si>
    <t>H2.5.10</t>
  </si>
  <si>
    <t>S52.6.13</t>
  </si>
  <si>
    <t>H..</t>
  </si>
  <si>
    <t>口径別</t>
  </si>
  <si>
    <t>用途別</t>
  </si>
  <si>
    <t>表流水</t>
  </si>
  <si>
    <t>浅井戸</t>
  </si>
  <si>
    <t>深井戸</t>
  </si>
  <si>
    <t>表・伏・浅・深</t>
  </si>
  <si>
    <t>－</t>
  </si>
  <si>
    <t>緩速ろ過</t>
  </si>
  <si>
    <t>膜ろ過</t>
  </si>
  <si>
    <t>消毒のみ</t>
  </si>
  <si>
    <t>緩・膜</t>
  </si>
  <si>
    <t>急速ろ過</t>
  </si>
  <si>
    <t/>
  </si>
  <si>
    <t>自然流下</t>
  </si>
  <si>
    <t>自・加</t>
  </si>
  <si>
    <t>　</t>
  </si>
  <si>
    <t>表・伏</t>
    <phoneticPr fontId="3"/>
  </si>
  <si>
    <t>消・緩・急</t>
    <rPh sb="0" eb="1">
      <t>ショウ</t>
    </rPh>
    <rPh sb="2" eb="3">
      <t>カン</t>
    </rPh>
    <rPh sb="4" eb="5">
      <t>キュウ</t>
    </rPh>
    <phoneticPr fontId="3"/>
  </si>
  <si>
    <t>雫石町</t>
    <rPh sb="0" eb="3">
      <t>シズクイシマチ</t>
    </rPh>
    <phoneticPr fontId="3"/>
  </si>
  <si>
    <t>大村</t>
    <rPh sb="0" eb="2">
      <t>オオムラ</t>
    </rPh>
    <phoneticPr fontId="3"/>
  </si>
  <si>
    <t>公営</t>
    <rPh sb="0" eb="2">
      <t>コウエイ</t>
    </rPh>
    <phoneticPr fontId="3"/>
  </si>
  <si>
    <t>浅井戸</t>
    <rPh sb="0" eb="1">
      <t>アサ</t>
    </rPh>
    <rPh sb="1" eb="3">
      <t>イド</t>
    </rPh>
    <phoneticPr fontId="3"/>
  </si>
  <si>
    <t>膜ろ過</t>
    <rPh sb="2" eb="3">
      <t>ス</t>
    </rPh>
    <phoneticPr fontId="3"/>
  </si>
  <si>
    <t>緩・急</t>
    <phoneticPr fontId="3"/>
  </si>
  <si>
    <t>最安</t>
    <rPh sb="0" eb="2">
      <t>サイヤス</t>
    </rPh>
    <phoneticPr fontId="3"/>
  </si>
  <si>
    <t>最高</t>
    <rPh sb="0" eb="2">
      <t>サイコウ</t>
    </rPh>
    <phoneticPr fontId="3"/>
  </si>
  <si>
    <r>
      <t>計画１日最大給水量　（ｍ</t>
    </r>
    <r>
      <rPr>
        <vertAlign val="superscript"/>
        <sz val="12"/>
        <color theme="1"/>
        <rFont val="ＭＳ 明朝"/>
        <family val="1"/>
        <charset val="128"/>
      </rPr>
      <t>3</t>
    </r>
    <r>
      <rPr>
        <sz val="12"/>
        <color theme="1"/>
        <rFont val="ＭＳ 明朝"/>
        <family val="1"/>
        <charset val="128"/>
      </rPr>
      <t>）</t>
    </r>
    <rPh sb="0" eb="2">
      <t>ケイカク</t>
    </rPh>
    <rPh sb="3" eb="4">
      <t>ニチ</t>
    </rPh>
    <rPh sb="4" eb="6">
      <t>サイダイ</t>
    </rPh>
    <rPh sb="6" eb="7">
      <t>キュウ</t>
    </rPh>
    <rPh sb="7" eb="9">
      <t>スイリョウ</t>
    </rPh>
    <phoneticPr fontId="4"/>
  </si>
  <si>
    <r>
      <t>　基本水量　（ｍ</t>
    </r>
    <r>
      <rPr>
        <vertAlign val="superscript"/>
        <sz val="12"/>
        <color theme="1"/>
        <rFont val="ＭＳ 明朝"/>
        <family val="1"/>
        <charset val="128"/>
      </rPr>
      <t>3</t>
    </r>
    <r>
      <rPr>
        <sz val="12"/>
        <color theme="1"/>
        <rFont val="ＭＳ 明朝"/>
        <family val="1"/>
        <charset val="128"/>
      </rPr>
      <t>）</t>
    </r>
    <rPh sb="1" eb="3">
      <t>キホン</t>
    </rPh>
    <rPh sb="3" eb="5">
      <t>スイリョウ</t>
    </rPh>
    <phoneticPr fontId="4"/>
  </si>
  <si>
    <r>
      <t>　10ｍ</t>
    </r>
    <r>
      <rPr>
        <vertAlign val="superscript"/>
        <sz val="12"/>
        <color theme="1"/>
        <rFont val="ＭＳ 明朝"/>
        <family val="1"/>
        <charset val="128"/>
      </rPr>
      <t>3</t>
    </r>
    <r>
      <rPr>
        <sz val="12"/>
        <color theme="1"/>
        <rFont val="ＭＳ 明朝"/>
        <family val="1"/>
        <charset val="128"/>
      </rPr>
      <t>当たり　(円）</t>
    </r>
    <rPh sb="5" eb="6">
      <t>ア</t>
    </rPh>
    <rPh sb="10" eb="11">
      <t>エン</t>
    </rPh>
    <phoneticPr fontId="4"/>
  </si>
  <si>
    <r>
      <t>　20ｍ</t>
    </r>
    <r>
      <rPr>
        <vertAlign val="superscript"/>
        <sz val="12"/>
        <color theme="1"/>
        <rFont val="ＭＳ 明朝"/>
        <family val="1"/>
        <charset val="128"/>
      </rPr>
      <t>3</t>
    </r>
    <r>
      <rPr>
        <sz val="12"/>
        <color theme="1"/>
        <rFont val="ＭＳ 明朝"/>
        <family val="1"/>
        <charset val="128"/>
      </rPr>
      <t>当たり　(円）</t>
    </r>
    <rPh sb="5" eb="6">
      <t>ア</t>
    </rPh>
    <rPh sb="10" eb="11">
      <t>エン</t>
    </rPh>
    <phoneticPr fontId="4"/>
  </si>
  <si>
    <r>
      <t>年間取水量　(ｍ</t>
    </r>
    <r>
      <rPr>
        <vertAlign val="superscript"/>
        <sz val="12"/>
        <color theme="1"/>
        <rFont val="ＭＳ 明朝"/>
        <family val="1"/>
        <charset val="128"/>
      </rPr>
      <t>3</t>
    </r>
    <r>
      <rPr>
        <sz val="12"/>
        <color theme="1"/>
        <rFont val="ＭＳ 明朝"/>
        <family val="1"/>
        <charset val="128"/>
      </rPr>
      <t>)</t>
    </r>
    <rPh sb="0" eb="2">
      <t>ネンカン</t>
    </rPh>
    <rPh sb="2" eb="4">
      <t>シュスイ</t>
    </rPh>
    <rPh sb="4" eb="5">
      <t>リョウ</t>
    </rPh>
    <phoneticPr fontId="4"/>
  </si>
  <si>
    <r>
      <t>実績年間給水量　(ｍ</t>
    </r>
    <r>
      <rPr>
        <vertAlign val="superscript"/>
        <sz val="12"/>
        <color theme="1"/>
        <rFont val="ＭＳ 明朝"/>
        <family val="1"/>
        <charset val="128"/>
      </rPr>
      <t>3</t>
    </r>
    <r>
      <rPr>
        <sz val="12"/>
        <color theme="1"/>
        <rFont val="ＭＳ 明朝"/>
        <family val="1"/>
        <charset val="128"/>
      </rPr>
      <t>)</t>
    </r>
    <rPh sb="0" eb="2">
      <t>ジッセキ</t>
    </rPh>
    <rPh sb="2" eb="4">
      <t>ネンカン</t>
    </rPh>
    <rPh sb="4" eb="6">
      <t>キュウスイ</t>
    </rPh>
    <rPh sb="6" eb="7">
      <t>リョウ</t>
    </rPh>
    <phoneticPr fontId="4"/>
  </si>
  <si>
    <r>
      <t>実績1日最大給水量　(ｍ</t>
    </r>
    <r>
      <rPr>
        <vertAlign val="superscript"/>
        <sz val="12"/>
        <color theme="1"/>
        <rFont val="ＭＳ 明朝"/>
        <family val="1"/>
        <charset val="128"/>
      </rPr>
      <t>3</t>
    </r>
    <r>
      <rPr>
        <sz val="12"/>
        <color theme="1"/>
        <rFont val="ＭＳ 明朝"/>
        <family val="1"/>
        <charset val="128"/>
      </rPr>
      <t>)</t>
    </r>
    <rPh sb="0" eb="2">
      <t>ジッセキ</t>
    </rPh>
    <rPh sb="3" eb="4">
      <t>ニチ</t>
    </rPh>
    <rPh sb="4" eb="6">
      <t>サイダイ</t>
    </rPh>
    <rPh sb="6" eb="8">
      <t>キュウスイ</t>
    </rPh>
    <rPh sb="8" eb="9">
      <t>リョウ</t>
    </rPh>
    <phoneticPr fontId="4"/>
  </si>
  <si>
    <t>表流水</t>
    <phoneticPr fontId="3"/>
  </si>
  <si>
    <t>田野畑村</t>
    <phoneticPr fontId="3"/>
  </si>
  <si>
    <t>消・急</t>
    <phoneticPr fontId="3"/>
  </si>
  <si>
    <t>湧水</t>
    <rPh sb="0" eb="2">
      <t>ユウスイ</t>
    </rPh>
    <phoneticPr fontId="3"/>
  </si>
  <si>
    <t>26施設</t>
    <phoneticPr fontId="3"/>
  </si>
  <si>
    <t>小計</t>
    <rPh sb="0" eb="2">
      <t>ショウケイ</t>
    </rPh>
    <phoneticPr fontId="3"/>
  </si>
  <si>
    <t>用途別</t>
    <phoneticPr fontId="3"/>
  </si>
  <si>
    <t>緩速ろ過</t>
    <phoneticPr fontId="3"/>
  </si>
  <si>
    <t>消毒のみ</t>
    <phoneticPr fontId="3"/>
  </si>
  <si>
    <r>
      <t>実績年間無収水量　(ｍ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)</t>
    </r>
    <rPh sb="0" eb="2">
      <t>ジッセキ</t>
    </rPh>
    <rPh sb="2" eb="4">
      <t>ネンカン</t>
    </rPh>
    <rPh sb="4" eb="5">
      <t>ム</t>
    </rPh>
    <rPh sb="5" eb="6">
      <t>オサム</t>
    </rPh>
    <rPh sb="6" eb="7">
      <t>ミズ</t>
    </rPh>
    <rPh sb="7" eb="8">
      <t>リョウ</t>
    </rPh>
    <phoneticPr fontId="4"/>
  </si>
  <si>
    <r>
      <t>実績年間有効水量　(ｍ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)</t>
    </r>
    <rPh sb="0" eb="2">
      <t>ジッセキ</t>
    </rPh>
    <rPh sb="2" eb="4">
      <t>ネンカン</t>
    </rPh>
    <rPh sb="4" eb="6">
      <t>ユウコウ</t>
    </rPh>
    <rPh sb="6" eb="7">
      <t>ミズ</t>
    </rPh>
    <rPh sb="7" eb="8">
      <t>リョウ</t>
    </rPh>
    <phoneticPr fontId="4"/>
  </si>
  <si>
    <r>
      <t>実績年間無効水量　(ｍ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)</t>
    </r>
    <rPh sb="0" eb="2">
      <t>ジッセキ</t>
    </rPh>
    <rPh sb="2" eb="4">
      <t>ネンカン</t>
    </rPh>
    <rPh sb="4" eb="6">
      <t>ムコウ</t>
    </rPh>
    <rPh sb="6" eb="7">
      <t>ミズ</t>
    </rPh>
    <rPh sb="7" eb="8">
      <t>リョウ</t>
    </rPh>
    <phoneticPr fontId="4"/>
  </si>
  <si>
    <r>
      <t>実績年間有収水量　(ｍ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)</t>
    </r>
    <rPh sb="0" eb="2">
      <t>ジッセキ</t>
    </rPh>
    <rPh sb="2" eb="4">
      <t>ネンカン</t>
    </rPh>
    <rPh sb="4" eb="5">
      <t>ユウ</t>
    </rPh>
    <rPh sb="5" eb="6">
      <t>シュウ</t>
    </rPh>
    <rPh sb="6" eb="8">
      <t>スイリョウ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</si>
</sst>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"/>
    <numFmt numFmtId="177" formatCode="0.0_ "/>
    <numFmt numFmtId="178" formatCode="#,##0.0;[Red]\-#,##0.0"/>
  </numFmts>
  <fonts count="32">
    <font>
      <sz val="11"/>
      <name val="ＭＳ Ｐゴシック"/>
      <family val="3"/>
      <charset val="128"/>
    </font>
    <font>
      <sz val="10"/>
      <name val="Osaka"/>
      <family val="3"/>
      <charset val="128"/>
    </font>
    <font>
      <sz val="20"/>
      <name val="ＭＳ 明朝"/>
      <family val="1"/>
      <charset val="128"/>
    </font>
    <font>
      <sz val="6"/>
      <name val="Yu Gothic UI"/>
      <family val="2"/>
      <charset val="128"/>
    </font>
    <font>
      <sz val="6"/>
      <name val="Osaka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vertAlign val="superscript"/>
      <sz val="12"/>
      <color theme="1"/>
      <name val="ＭＳ 明朝"/>
      <family val="1"/>
      <charset val="128"/>
    </font>
    <font>
      <sz val="10"/>
      <name val="ＭＳ 明朝"/>
      <family val="1"/>
      <charset val="128"/>
    </font>
    <font>
      <vertAlign val="superscript"/>
      <sz val="12"/>
      <name val="ＭＳ 明朝"/>
      <family val="1"/>
      <charset val="128"/>
    </font>
    <font>
      <sz val="8.5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6">
    <xf numFmtId="0" fontId="0" fillId="0" borderId="0"/>
    <xf numFmtId="0" fontId="1" fillId="0" borderId="0"/>
    <xf numFmtId="0" fontId="8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8" borderId="8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4" applyNumberFormat="0" applyAlignment="0" applyProtection="0">
      <alignment vertical="center"/>
    </xf>
    <xf numFmtId="0" fontId="8" fillId="0" borderId="0">
      <alignment vertical="center"/>
    </xf>
    <xf numFmtId="0" fontId="6" fillId="0" borderId="0"/>
    <xf numFmtId="0" fontId="25" fillId="2" borderId="0" applyNumberFormat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172">
    <xf numFmtId="0" fontId="0" fillId="0" borderId="0" xfId="0"/>
    <xf numFmtId="0" fontId="5" fillId="0" borderId="0" xfId="1" applyFont="1" applyFill="1"/>
    <xf numFmtId="0" fontId="5" fillId="0" borderId="0" xfId="1" applyFont="1" applyFill="1" applyAlignment="1">
      <alignment shrinkToFit="1"/>
    </xf>
    <xf numFmtId="0" fontId="0" fillId="0" borderId="0" xfId="0" applyFill="1"/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vertical="center"/>
    </xf>
    <xf numFmtId="57" fontId="5" fillId="0" borderId="0" xfId="1" applyNumberFormat="1" applyFont="1" applyFill="1" applyAlignment="1">
      <alignment vertical="center" shrinkToFit="1"/>
    </xf>
    <xf numFmtId="0" fontId="5" fillId="0" borderId="0" xfId="1" applyFont="1" applyFill="1" applyAlignment="1"/>
    <xf numFmtId="0" fontId="7" fillId="0" borderId="0" xfId="1" applyFont="1" applyFill="1" applyAlignment="1">
      <alignment vertical="center"/>
    </xf>
    <xf numFmtId="0" fontId="0" fillId="0" borderId="0" xfId="0" applyFill="1" applyAlignment="1">
      <alignment shrinkToFit="1"/>
    </xf>
    <xf numFmtId="0" fontId="5" fillId="0" borderId="0" xfId="1" applyFont="1" applyFill="1" applyAlignment="1">
      <alignment horizontal="center"/>
    </xf>
    <xf numFmtId="0" fontId="5" fillId="33" borderId="0" xfId="1" applyFont="1" applyFill="1" applyAlignment="1"/>
    <xf numFmtId="0" fontId="0" fillId="0" borderId="0" xfId="0" applyFill="1" applyBorder="1"/>
    <xf numFmtId="0" fontId="5" fillId="0" borderId="0" xfId="1" applyFont="1" applyFill="1" applyBorder="1" applyAlignment="1">
      <alignment horizontal="center" vertical="center"/>
    </xf>
    <xf numFmtId="3" fontId="5" fillId="0" borderId="0" xfId="1" applyNumberFormat="1" applyFont="1" applyFill="1" applyAlignment="1">
      <alignment vertical="center"/>
    </xf>
    <xf numFmtId="0" fontId="26" fillId="0" borderId="11" xfId="1" applyFont="1" applyFill="1" applyBorder="1" applyAlignment="1">
      <alignment horizontal="left" vertical="center" wrapText="1"/>
    </xf>
    <xf numFmtId="0" fontId="27" fillId="0" borderId="12" xfId="1" applyFont="1" applyFill="1" applyBorder="1" applyAlignment="1">
      <alignment horizontal="center" vertical="center"/>
    </xf>
    <xf numFmtId="0" fontId="27" fillId="0" borderId="13" xfId="1" applyFont="1" applyFill="1" applyBorder="1" applyAlignment="1">
      <alignment horizontal="center" vertical="center" shrinkToFit="1"/>
    </xf>
    <xf numFmtId="0" fontId="27" fillId="0" borderId="14" xfId="1" applyFont="1" applyFill="1" applyBorder="1" applyAlignment="1">
      <alignment horizontal="center" vertical="center" shrinkToFit="1"/>
    </xf>
    <xf numFmtId="0" fontId="27" fillId="0" borderId="16" xfId="1" applyFont="1" applyFill="1" applyBorder="1" applyAlignment="1">
      <alignment horizontal="center" vertical="center" shrinkToFit="1"/>
    </xf>
    <xf numFmtId="0" fontId="27" fillId="0" borderId="12" xfId="1" applyFont="1" applyFill="1" applyBorder="1" applyAlignment="1">
      <alignment horizontal="center" vertical="center" shrinkToFit="1"/>
    </xf>
    <xf numFmtId="0" fontId="27" fillId="0" borderId="11" xfId="1" applyFont="1" applyFill="1" applyBorder="1" applyAlignment="1">
      <alignment horizontal="center" vertical="center"/>
    </xf>
    <xf numFmtId="0" fontId="27" fillId="0" borderId="19" xfId="1" applyFont="1" applyFill="1" applyBorder="1" applyAlignment="1">
      <alignment horizontal="center" vertical="center"/>
    </xf>
    <xf numFmtId="0" fontId="27" fillId="0" borderId="20" xfId="1" applyFont="1" applyFill="1" applyBorder="1" applyAlignment="1">
      <alignment horizontal="center" vertical="center" shrinkToFit="1"/>
    </xf>
    <xf numFmtId="0" fontId="27" fillId="0" borderId="21" xfId="1" applyFont="1" applyFill="1" applyBorder="1" applyAlignment="1">
      <alignment horizontal="center" vertical="center" shrinkToFit="1"/>
    </xf>
    <xf numFmtId="0" fontId="27" fillId="0" borderId="23" xfId="1" applyFont="1" applyFill="1" applyBorder="1" applyAlignment="1">
      <alignment horizontal="center" vertical="center" shrinkToFit="1"/>
    </xf>
    <xf numFmtId="0" fontId="27" fillId="0" borderId="27" xfId="1" applyFont="1" applyFill="1" applyBorder="1" applyAlignment="1">
      <alignment horizontal="left" vertical="center" wrapText="1"/>
    </xf>
    <xf numFmtId="0" fontId="27" fillId="0" borderId="13" xfId="1" applyFont="1" applyFill="1" applyBorder="1" applyAlignment="1">
      <alignment horizontal="center" vertical="center"/>
    </xf>
    <xf numFmtId="0" fontId="27" fillId="0" borderId="14" xfId="1" applyFont="1" applyFill="1" applyBorder="1" applyAlignment="1">
      <alignment horizontal="center" vertical="center"/>
    </xf>
    <xf numFmtId="0" fontId="27" fillId="0" borderId="15" xfId="1" applyFont="1" applyFill="1" applyBorder="1" applyAlignment="1">
      <alignment horizontal="center" vertical="center"/>
    </xf>
    <xf numFmtId="0" fontId="27" fillId="0" borderId="16" xfId="1" applyFont="1" applyFill="1" applyBorder="1" applyAlignment="1">
      <alignment horizontal="center" vertical="center"/>
    </xf>
    <xf numFmtId="0" fontId="27" fillId="0" borderId="17" xfId="1" applyFont="1" applyFill="1" applyBorder="1" applyAlignment="1">
      <alignment horizontal="center" vertical="center"/>
    </xf>
    <xf numFmtId="0" fontId="27" fillId="0" borderId="43" xfId="1" applyFont="1" applyFill="1" applyBorder="1" applyAlignment="1">
      <alignment horizontal="center" vertical="center"/>
    </xf>
    <xf numFmtId="0" fontId="27" fillId="0" borderId="18" xfId="1" applyFont="1" applyFill="1" applyBorder="1" applyAlignment="1">
      <alignment horizontal="center" vertical="center"/>
    </xf>
    <xf numFmtId="0" fontId="27" fillId="0" borderId="28" xfId="1" applyFont="1" applyFill="1" applyBorder="1" applyAlignment="1">
      <alignment horizontal="center" vertical="center" shrinkToFit="1"/>
    </xf>
    <xf numFmtId="0" fontId="27" fillId="33" borderId="31" xfId="1" applyFont="1" applyFill="1" applyBorder="1" applyAlignment="1">
      <alignment horizontal="center" vertical="center" shrinkToFit="1"/>
    </xf>
    <xf numFmtId="0" fontId="27" fillId="33" borderId="32" xfId="1" applyFont="1" applyFill="1" applyBorder="1" applyAlignment="1">
      <alignment horizontal="center" vertical="center" shrinkToFit="1"/>
    </xf>
    <xf numFmtId="0" fontId="27" fillId="33" borderId="33" xfId="1" applyFont="1" applyFill="1" applyBorder="1" applyAlignment="1">
      <alignment horizontal="center" vertical="center" shrinkToFit="1"/>
    </xf>
    <xf numFmtId="0" fontId="27" fillId="33" borderId="34" xfId="1" applyFont="1" applyFill="1" applyBorder="1" applyAlignment="1">
      <alignment horizontal="center" vertical="center" shrinkToFit="1"/>
    </xf>
    <xf numFmtId="0" fontId="27" fillId="33" borderId="28" xfId="1" applyFont="1" applyFill="1" applyBorder="1" applyAlignment="1">
      <alignment horizontal="center" vertical="center" shrinkToFit="1"/>
    </xf>
    <xf numFmtId="0" fontId="27" fillId="33" borderId="44" xfId="1" applyFont="1" applyFill="1" applyBorder="1" applyAlignment="1">
      <alignment horizontal="center" vertical="center" shrinkToFit="1"/>
    </xf>
    <xf numFmtId="0" fontId="27" fillId="33" borderId="29" xfId="1" applyFont="1" applyFill="1" applyBorder="1" applyAlignment="1">
      <alignment horizontal="center" vertical="center" shrinkToFit="1"/>
    </xf>
    <xf numFmtId="57" fontId="27" fillId="33" borderId="37" xfId="1" applyNumberFormat="1" applyFont="1" applyFill="1" applyBorder="1" applyAlignment="1">
      <alignment horizontal="center" vertical="center" shrinkToFit="1"/>
    </xf>
    <xf numFmtId="57" fontId="27" fillId="33" borderId="38" xfId="1" applyNumberFormat="1" applyFont="1" applyFill="1" applyBorder="1" applyAlignment="1">
      <alignment horizontal="center" vertical="center" shrinkToFit="1"/>
    </xf>
    <xf numFmtId="57" fontId="27" fillId="33" borderId="39" xfId="1" applyNumberFormat="1" applyFont="1" applyFill="1" applyBorder="1" applyAlignment="1">
      <alignment horizontal="center" vertical="center" shrinkToFit="1"/>
    </xf>
    <xf numFmtId="57" fontId="27" fillId="33" borderId="40" xfId="1" applyNumberFormat="1" applyFont="1" applyFill="1" applyBorder="1" applyAlignment="1">
      <alignment horizontal="center" vertical="center" shrinkToFit="1"/>
    </xf>
    <xf numFmtId="57" fontId="27" fillId="33" borderId="41" xfId="1" applyNumberFormat="1" applyFont="1" applyFill="1" applyBorder="1" applyAlignment="1">
      <alignment horizontal="center" vertical="center" shrinkToFit="1"/>
    </xf>
    <xf numFmtId="57" fontId="27" fillId="33" borderId="42" xfId="1" applyNumberFormat="1" applyFont="1" applyFill="1" applyBorder="1" applyAlignment="1">
      <alignment horizontal="center" vertical="center" shrinkToFit="1"/>
    </xf>
    <xf numFmtId="57" fontId="27" fillId="33" borderId="0" xfId="1" applyNumberFormat="1" applyFont="1" applyFill="1" applyBorder="1" applyAlignment="1">
      <alignment horizontal="center" vertical="center" shrinkToFit="1"/>
    </xf>
    <xf numFmtId="57" fontId="27" fillId="33" borderId="35" xfId="1" applyNumberFormat="1" applyFont="1" applyFill="1" applyBorder="1" applyAlignment="1">
      <alignment horizontal="center" vertical="center" shrinkToFit="1"/>
    </xf>
    <xf numFmtId="0" fontId="27" fillId="33" borderId="42" xfId="1" applyFont="1" applyFill="1" applyBorder="1" applyAlignment="1">
      <alignment horizontal="center" vertical="center" shrinkToFit="1"/>
    </xf>
    <xf numFmtId="3" fontId="27" fillId="33" borderId="37" xfId="1" applyNumberFormat="1" applyFont="1" applyFill="1" applyBorder="1" applyAlignment="1">
      <alignment vertical="center" shrinkToFit="1"/>
    </xf>
    <xf numFmtId="3" fontId="27" fillId="33" borderId="38" xfId="1" applyNumberFormat="1" applyFont="1" applyFill="1" applyBorder="1" applyAlignment="1">
      <alignment vertical="center" shrinkToFit="1"/>
    </xf>
    <xf numFmtId="3" fontId="27" fillId="33" borderId="40" xfId="1" applyNumberFormat="1" applyFont="1" applyFill="1" applyBorder="1" applyAlignment="1">
      <alignment vertical="center" shrinkToFit="1"/>
    </xf>
    <xf numFmtId="3" fontId="27" fillId="33" borderId="41" xfId="1" applyNumberFormat="1" applyFont="1" applyFill="1" applyBorder="1" applyAlignment="1">
      <alignment vertical="center" shrinkToFit="1"/>
    </xf>
    <xf numFmtId="38" fontId="27" fillId="33" borderId="42" xfId="1" applyNumberFormat="1" applyFont="1" applyFill="1" applyBorder="1" applyAlignment="1">
      <alignment horizontal="right" vertical="center" shrinkToFit="1"/>
    </xf>
    <xf numFmtId="3" fontId="27" fillId="33" borderId="37" xfId="1" applyNumberFormat="1" applyFont="1" applyFill="1" applyBorder="1" applyAlignment="1">
      <alignment shrinkToFit="1"/>
    </xf>
    <xf numFmtId="3" fontId="27" fillId="33" borderId="38" xfId="1" applyNumberFormat="1" applyFont="1" applyFill="1" applyBorder="1" applyAlignment="1">
      <alignment shrinkToFit="1"/>
    </xf>
    <xf numFmtId="3" fontId="27" fillId="33" borderId="40" xfId="1" applyNumberFormat="1" applyFont="1" applyFill="1" applyBorder="1" applyAlignment="1">
      <alignment shrinkToFit="1"/>
    </xf>
    <xf numFmtId="3" fontId="27" fillId="33" borderId="41" xfId="1" applyNumberFormat="1" applyFont="1" applyFill="1" applyBorder="1" applyAlignment="1">
      <alignment shrinkToFit="1"/>
    </xf>
    <xf numFmtId="0" fontId="27" fillId="33" borderId="42" xfId="1" applyFont="1" applyFill="1" applyBorder="1" applyAlignment="1">
      <alignment horizontal="right" shrinkToFit="1"/>
    </xf>
    <xf numFmtId="0" fontId="27" fillId="33" borderId="37" xfId="1" applyFont="1" applyFill="1" applyBorder="1" applyAlignment="1">
      <alignment horizontal="center" vertical="center" shrinkToFit="1"/>
    </xf>
    <xf numFmtId="0" fontId="27" fillId="33" borderId="38" xfId="1" applyFont="1" applyFill="1" applyBorder="1" applyAlignment="1">
      <alignment horizontal="center" vertical="center" shrinkToFit="1"/>
    </xf>
    <xf numFmtId="0" fontId="27" fillId="33" borderId="40" xfId="1" applyFont="1" applyFill="1" applyBorder="1" applyAlignment="1">
      <alignment horizontal="center" vertical="center" shrinkToFit="1"/>
    </xf>
    <xf numFmtId="0" fontId="27" fillId="33" borderId="41" xfId="1" applyFont="1" applyFill="1" applyBorder="1" applyAlignment="1">
      <alignment horizontal="center" vertical="center" shrinkToFit="1"/>
    </xf>
    <xf numFmtId="0" fontId="27" fillId="33" borderId="42" xfId="1" applyFont="1" applyFill="1" applyBorder="1" applyAlignment="1">
      <alignment horizontal="right" vertical="center" shrinkToFit="1"/>
    </xf>
    <xf numFmtId="3" fontId="27" fillId="33" borderId="42" xfId="1" applyNumberFormat="1" applyFont="1" applyFill="1" applyBorder="1" applyAlignment="1">
      <alignment horizontal="right" vertical="center" shrinkToFit="1"/>
    </xf>
    <xf numFmtId="0" fontId="26" fillId="33" borderId="38" xfId="1" applyFont="1" applyFill="1" applyBorder="1" applyAlignment="1">
      <alignment horizontal="center" vertical="center" shrinkToFit="1"/>
    </xf>
    <xf numFmtId="0" fontId="26" fillId="33" borderId="20" xfId="1" applyFont="1" applyFill="1" applyBorder="1" applyAlignment="1">
      <alignment horizontal="center" vertical="center" shrinkToFit="1"/>
    </xf>
    <xf numFmtId="0" fontId="26" fillId="33" borderId="21" xfId="1" applyFont="1" applyFill="1" applyBorder="1" applyAlignment="1">
      <alignment horizontal="center" vertical="center" shrinkToFit="1"/>
    </xf>
    <xf numFmtId="0" fontId="26" fillId="33" borderId="22" xfId="1" applyFont="1" applyFill="1" applyBorder="1" applyAlignment="1">
      <alignment horizontal="center" vertical="center" shrinkToFit="1"/>
    </xf>
    <xf numFmtId="0" fontId="26" fillId="33" borderId="23" xfId="1" applyFont="1" applyFill="1" applyBorder="1" applyAlignment="1">
      <alignment horizontal="center" vertical="center" shrinkToFit="1"/>
    </xf>
    <xf numFmtId="0" fontId="26" fillId="33" borderId="24" xfId="1" applyFont="1" applyFill="1" applyBorder="1" applyAlignment="1">
      <alignment horizontal="center" vertical="center" shrinkToFit="1"/>
    </xf>
    <xf numFmtId="0" fontId="26" fillId="33" borderId="19" xfId="1" applyFont="1" applyFill="1" applyBorder="1" applyAlignment="1">
      <alignment horizontal="center" vertical="center" shrinkToFit="1"/>
    </xf>
    <xf numFmtId="0" fontId="26" fillId="33" borderId="26" xfId="1" applyFont="1" applyFill="1" applyBorder="1" applyAlignment="1">
      <alignment horizontal="center" vertical="center" shrinkToFit="1"/>
    </xf>
    <xf numFmtId="0" fontId="26" fillId="33" borderId="10" xfId="1" applyFont="1" applyFill="1" applyBorder="1" applyAlignment="1">
      <alignment horizontal="center" vertical="center" shrinkToFit="1"/>
    </xf>
    <xf numFmtId="0" fontId="27" fillId="33" borderId="19" xfId="1" applyFont="1" applyFill="1" applyBorder="1" applyAlignment="1">
      <alignment horizontal="center" vertical="center" shrinkToFit="1"/>
    </xf>
    <xf numFmtId="0" fontId="5" fillId="33" borderId="42" xfId="1" applyFont="1" applyFill="1" applyBorder="1" applyAlignment="1">
      <alignment horizontal="center" vertical="center" shrinkToFit="1"/>
    </xf>
    <xf numFmtId="0" fontId="5" fillId="0" borderId="13" xfId="1" applyFont="1" applyFill="1" applyBorder="1" applyAlignment="1">
      <alignment horizontal="center" vertical="center" shrinkToFit="1"/>
    </xf>
    <xf numFmtId="0" fontId="5" fillId="0" borderId="17" xfId="1" applyFont="1" applyFill="1" applyBorder="1" applyAlignment="1">
      <alignment horizontal="center" vertical="center" shrinkToFit="1"/>
    </xf>
    <xf numFmtId="0" fontId="5" fillId="0" borderId="14" xfId="1" applyFont="1" applyFill="1" applyBorder="1" applyAlignment="1">
      <alignment horizontal="center" vertical="center" shrinkToFit="1"/>
    </xf>
    <xf numFmtId="0" fontId="5" fillId="0" borderId="16" xfId="1" applyFont="1" applyFill="1" applyBorder="1" applyAlignment="1">
      <alignment horizontal="center" vertical="center" shrinkToFit="1"/>
    </xf>
    <xf numFmtId="0" fontId="5" fillId="0" borderId="43" xfId="1" applyFont="1" applyFill="1" applyBorder="1" applyAlignment="1">
      <alignment horizontal="center" vertical="center" shrinkToFit="1"/>
    </xf>
    <xf numFmtId="0" fontId="5" fillId="0" borderId="18" xfId="1" applyFont="1" applyFill="1" applyBorder="1" applyAlignment="1">
      <alignment horizontal="center" vertical="center" shrinkToFit="1"/>
    </xf>
    <xf numFmtId="0" fontId="5" fillId="0" borderId="12" xfId="1" applyFont="1" applyFill="1" applyBorder="1" applyAlignment="1">
      <alignment horizontal="center" vertical="center" shrinkToFit="1"/>
    </xf>
    <xf numFmtId="3" fontId="5" fillId="33" borderId="37" xfId="1" applyNumberFormat="1" applyFont="1" applyFill="1" applyBorder="1" applyAlignment="1">
      <alignment vertical="center" shrinkToFit="1"/>
    </xf>
    <xf numFmtId="3" fontId="5" fillId="33" borderId="41" xfId="1" applyNumberFormat="1" applyFont="1" applyFill="1" applyBorder="1" applyAlignment="1">
      <alignment vertical="center" shrinkToFit="1"/>
    </xf>
    <xf numFmtId="3" fontId="5" fillId="33" borderId="38" xfId="1" applyNumberFormat="1" applyFont="1" applyFill="1" applyBorder="1" applyAlignment="1">
      <alignment vertical="center" shrinkToFit="1"/>
    </xf>
    <xf numFmtId="3" fontId="5" fillId="33" borderId="39" xfId="1" applyNumberFormat="1" applyFont="1" applyFill="1" applyBorder="1" applyAlignment="1">
      <alignment vertical="center" shrinkToFit="1"/>
    </xf>
    <xf numFmtId="3" fontId="5" fillId="33" borderId="40" xfId="1" applyNumberFormat="1" applyFont="1" applyFill="1" applyBorder="1" applyAlignment="1">
      <alignment vertical="center" shrinkToFit="1"/>
    </xf>
    <xf numFmtId="3" fontId="5" fillId="33" borderId="0" xfId="1" applyNumberFormat="1" applyFont="1" applyFill="1" applyBorder="1" applyAlignment="1">
      <alignment vertical="center" shrinkToFit="1"/>
    </xf>
    <xf numFmtId="3" fontId="5" fillId="33" borderId="35" xfId="1" applyNumberFormat="1" applyFont="1" applyFill="1" applyBorder="1" applyAlignment="1">
      <alignment vertical="center" shrinkToFit="1"/>
    </xf>
    <xf numFmtId="3" fontId="5" fillId="33" borderId="42" xfId="1" applyNumberFormat="1" applyFont="1" applyFill="1" applyBorder="1" applyAlignment="1">
      <alignment vertical="center" shrinkToFit="1"/>
    </xf>
    <xf numFmtId="3" fontId="5" fillId="33" borderId="37" xfId="1" applyNumberFormat="1" applyFont="1" applyFill="1" applyBorder="1" applyAlignment="1">
      <alignment shrinkToFit="1"/>
    </xf>
    <xf numFmtId="3" fontId="5" fillId="33" borderId="41" xfId="1" applyNumberFormat="1" applyFont="1" applyFill="1" applyBorder="1" applyAlignment="1">
      <alignment shrinkToFit="1"/>
    </xf>
    <xf numFmtId="3" fontId="5" fillId="33" borderId="38" xfId="1" applyNumberFormat="1" applyFont="1" applyFill="1" applyBorder="1" applyAlignment="1">
      <alignment shrinkToFit="1"/>
    </xf>
    <xf numFmtId="3" fontId="5" fillId="33" borderId="39" xfId="1" applyNumberFormat="1" applyFont="1" applyFill="1" applyBorder="1" applyAlignment="1">
      <alignment shrinkToFit="1"/>
    </xf>
    <xf numFmtId="3" fontId="5" fillId="33" borderId="40" xfId="1" applyNumberFormat="1" applyFont="1" applyFill="1" applyBorder="1" applyAlignment="1">
      <alignment shrinkToFit="1"/>
    </xf>
    <xf numFmtId="3" fontId="5" fillId="33" borderId="0" xfId="1" applyNumberFormat="1" applyFont="1" applyFill="1" applyBorder="1" applyAlignment="1">
      <alignment shrinkToFit="1"/>
    </xf>
    <xf numFmtId="3" fontId="5" fillId="33" borderId="35" xfId="1" applyNumberFormat="1" applyFont="1" applyFill="1" applyBorder="1" applyAlignment="1">
      <alignment shrinkToFit="1"/>
    </xf>
    <xf numFmtId="3" fontId="5" fillId="33" borderId="42" xfId="1" applyNumberFormat="1" applyFont="1" applyFill="1" applyBorder="1" applyAlignment="1">
      <alignment shrinkToFit="1"/>
    </xf>
    <xf numFmtId="0" fontId="5" fillId="33" borderId="37" xfId="1" applyFont="1" applyFill="1" applyBorder="1" applyAlignment="1">
      <alignment horizontal="center" vertical="center" shrinkToFit="1"/>
    </xf>
    <xf numFmtId="0" fontId="5" fillId="33" borderId="41" xfId="1" applyFont="1" applyFill="1" applyBorder="1" applyAlignment="1">
      <alignment horizontal="center" vertical="center" shrinkToFit="1"/>
    </xf>
    <xf numFmtId="0" fontId="5" fillId="33" borderId="38" xfId="1" applyFont="1" applyFill="1" applyBorder="1" applyAlignment="1">
      <alignment horizontal="center" vertical="center" shrinkToFit="1"/>
    </xf>
    <xf numFmtId="0" fontId="5" fillId="33" borderId="39" xfId="1" applyFont="1" applyFill="1" applyBorder="1" applyAlignment="1">
      <alignment horizontal="center" vertical="center" shrinkToFit="1"/>
    </xf>
    <xf numFmtId="0" fontId="5" fillId="33" borderId="40" xfId="1" applyFont="1" applyFill="1" applyBorder="1" applyAlignment="1">
      <alignment horizontal="center" vertical="center" shrinkToFit="1"/>
    </xf>
    <xf numFmtId="0" fontId="5" fillId="33" borderId="0" xfId="1" applyFont="1" applyFill="1" applyBorder="1" applyAlignment="1">
      <alignment horizontal="center" vertical="center" shrinkToFit="1"/>
    </xf>
    <xf numFmtId="0" fontId="5" fillId="33" borderId="35" xfId="1" applyFont="1" applyFill="1" applyBorder="1" applyAlignment="1">
      <alignment horizontal="center" vertical="center" shrinkToFit="1"/>
    </xf>
    <xf numFmtId="0" fontId="5" fillId="33" borderId="0" xfId="1" applyFont="1" applyFill="1" applyBorder="1" applyAlignment="1">
      <alignment horizontal="center" vertical="center" wrapText="1" shrinkToFit="1"/>
    </xf>
    <xf numFmtId="0" fontId="29" fillId="33" borderId="42" xfId="1" applyFont="1" applyFill="1" applyBorder="1" applyAlignment="1">
      <alignment horizontal="center" vertical="center" wrapText="1" shrinkToFit="1"/>
    </xf>
    <xf numFmtId="0" fontId="5" fillId="33" borderId="41" xfId="1" applyFont="1" applyFill="1" applyBorder="1" applyAlignment="1">
      <alignment horizontal="center" vertical="center" wrapText="1" shrinkToFit="1"/>
    </xf>
    <xf numFmtId="3" fontId="5" fillId="33" borderId="36" xfId="1" applyNumberFormat="1" applyFont="1" applyFill="1" applyBorder="1" applyAlignment="1">
      <alignment vertical="center" shrinkToFit="1"/>
    </xf>
    <xf numFmtId="0" fontId="7" fillId="33" borderId="37" xfId="1" applyFont="1" applyFill="1" applyBorder="1" applyAlignment="1">
      <alignment horizontal="center" vertical="center" shrinkToFit="1"/>
    </xf>
    <xf numFmtId="0" fontId="7" fillId="33" borderId="41" xfId="1" applyFont="1" applyFill="1" applyBorder="1" applyAlignment="1">
      <alignment horizontal="center" vertical="center" shrinkToFit="1"/>
    </xf>
    <xf numFmtId="0" fontId="7" fillId="33" borderId="38" xfId="1" applyFont="1" applyFill="1" applyBorder="1" applyAlignment="1">
      <alignment horizontal="center" vertical="center" shrinkToFit="1"/>
    </xf>
    <xf numFmtId="0" fontId="7" fillId="33" borderId="39" xfId="1" applyFont="1" applyFill="1" applyBorder="1" applyAlignment="1">
      <alignment horizontal="center" vertical="center" shrinkToFit="1"/>
    </xf>
    <xf numFmtId="0" fontId="7" fillId="33" borderId="40" xfId="1" applyFont="1" applyFill="1" applyBorder="1" applyAlignment="1">
      <alignment horizontal="center" vertical="center" shrinkToFit="1"/>
    </xf>
    <xf numFmtId="0" fontId="7" fillId="33" borderId="35" xfId="1" applyFont="1" applyFill="1" applyBorder="1" applyAlignment="1">
      <alignment horizontal="center" vertical="center" shrinkToFit="1"/>
    </xf>
    <xf numFmtId="0" fontId="7" fillId="33" borderId="42" xfId="1" applyFont="1" applyFill="1" applyBorder="1" applyAlignment="1">
      <alignment horizontal="center" vertical="center" shrinkToFit="1"/>
    </xf>
    <xf numFmtId="3" fontId="5" fillId="0" borderId="0" xfId="1" applyNumberFormat="1" applyFont="1" applyFill="1" applyAlignment="1">
      <alignment vertical="center" shrinkToFit="1"/>
    </xf>
    <xf numFmtId="0" fontId="5" fillId="0" borderId="20" xfId="1" applyFont="1" applyFill="1" applyBorder="1" applyAlignment="1">
      <alignment horizontal="center" vertical="center" shrinkToFit="1"/>
    </xf>
    <xf numFmtId="0" fontId="5" fillId="0" borderId="24" xfId="1" applyFont="1" applyFill="1" applyBorder="1" applyAlignment="1">
      <alignment horizontal="center" vertical="center" shrinkToFit="1"/>
    </xf>
    <xf numFmtId="0" fontId="5" fillId="0" borderId="21" xfId="1" applyFont="1" applyFill="1" applyBorder="1" applyAlignment="1">
      <alignment horizontal="center" vertical="center" shrinkToFit="1"/>
    </xf>
    <xf numFmtId="0" fontId="31" fillId="0" borderId="21" xfId="1" applyFont="1" applyFill="1" applyBorder="1" applyAlignment="1">
      <alignment horizontal="center" vertical="center" wrapText="1" shrinkToFit="1"/>
    </xf>
    <xf numFmtId="0" fontId="5" fillId="0" borderId="23" xfId="1" applyFont="1" applyFill="1" applyBorder="1" applyAlignment="1">
      <alignment horizontal="center" vertical="center" shrinkToFit="1"/>
    </xf>
    <xf numFmtId="0" fontId="5" fillId="0" borderId="10" xfId="1" applyFont="1" applyFill="1" applyBorder="1" applyAlignment="1">
      <alignment horizontal="center" vertical="center" shrinkToFit="1"/>
    </xf>
    <xf numFmtId="0" fontId="5" fillId="0" borderId="26" xfId="1" applyFont="1" applyFill="1" applyBorder="1" applyAlignment="1">
      <alignment horizontal="center" vertical="center" shrinkToFit="1"/>
    </xf>
    <xf numFmtId="0" fontId="5" fillId="0" borderId="19" xfId="1" applyFont="1" applyFill="1" applyBorder="1" applyAlignment="1">
      <alignment horizontal="center" vertical="center" shrinkToFit="1"/>
    </xf>
    <xf numFmtId="176" fontId="5" fillId="0" borderId="37" xfId="1" applyNumberFormat="1" applyFont="1" applyFill="1" applyBorder="1" applyAlignment="1">
      <alignment vertical="center" shrinkToFit="1"/>
    </xf>
    <xf numFmtId="176" fontId="5" fillId="0" borderId="41" xfId="1" applyNumberFormat="1" applyFont="1" applyFill="1" applyBorder="1" applyAlignment="1">
      <alignment vertical="center" shrinkToFit="1"/>
    </xf>
    <xf numFmtId="176" fontId="5" fillId="0" borderId="38" xfId="1" applyNumberFormat="1" applyFont="1" applyFill="1" applyBorder="1" applyAlignment="1">
      <alignment vertical="center" shrinkToFit="1"/>
    </xf>
    <xf numFmtId="176" fontId="5" fillId="0" borderId="40" xfId="1" applyNumberFormat="1" applyFont="1" applyFill="1" applyBorder="1" applyAlignment="1">
      <alignment vertical="center" shrinkToFit="1"/>
    </xf>
    <xf numFmtId="176" fontId="5" fillId="0" borderId="42" xfId="1" applyNumberFormat="1" applyFont="1" applyFill="1" applyBorder="1" applyAlignment="1">
      <alignment vertical="center" shrinkToFit="1"/>
    </xf>
    <xf numFmtId="176" fontId="5" fillId="0" borderId="0" xfId="1" applyNumberFormat="1" applyFont="1" applyFill="1" applyBorder="1" applyAlignment="1">
      <alignment vertical="center" shrinkToFit="1"/>
    </xf>
    <xf numFmtId="176" fontId="5" fillId="0" borderId="39" xfId="1" applyNumberFormat="1" applyFont="1" applyFill="1" applyBorder="1" applyAlignment="1">
      <alignment vertical="center" shrinkToFit="1"/>
    </xf>
    <xf numFmtId="176" fontId="27" fillId="0" borderId="38" xfId="1" applyNumberFormat="1" applyFont="1" applyFill="1" applyBorder="1" applyAlignment="1">
      <alignment vertical="center" shrinkToFit="1"/>
    </xf>
    <xf numFmtId="176" fontId="27" fillId="0" borderId="40" xfId="1" applyNumberFormat="1" applyFont="1" applyFill="1" applyBorder="1" applyAlignment="1">
      <alignment vertical="center" shrinkToFit="1"/>
    </xf>
    <xf numFmtId="176" fontId="27" fillId="0" borderId="37" xfId="1" applyNumberFormat="1" applyFont="1" applyFill="1" applyBorder="1" applyAlignment="1">
      <alignment vertical="center" shrinkToFit="1"/>
    </xf>
    <xf numFmtId="176" fontId="27" fillId="0" borderId="41" xfId="1" applyNumberFormat="1" applyFont="1" applyFill="1" applyBorder="1" applyAlignment="1">
      <alignment vertical="center" shrinkToFit="1"/>
    </xf>
    <xf numFmtId="177" fontId="27" fillId="0" borderId="42" xfId="1" applyNumberFormat="1" applyFont="1" applyFill="1" applyBorder="1" applyAlignment="1">
      <alignment horizontal="right" vertical="center" shrinkToFit="1"/>
    </xf>
    <xf numFmtId="0" fontId="5" fillId="0" borderId="0" xfId="1" applyFont="1" applyFill="1" applyAlignment="1">
      <alignment vertical="center" shrinkToFit="1"/>
    </xf>
    <xf numFmtId="3" fontId="5" fillId="0" borderId="37" xfId="1" applyNumberFormat="1" applyFont="1" applyFill="1" applyBorder="1" applyAlignment="1">
      <alignment vertical="center" shrinkToFit="1"/>
    </xf>
    <xf numFmtId="3" fontId="5" fillId="0" borderId="41" xfId="1" applyNumberFormat="1" applyFont="1" applyFill="1" applyBorder="1" applyAlignment="1">
      <alignment vertical="center" shrinkToFit="1"/>
    </xf>
    <xf numFmtId="3" fontId="5" fillId="0" borderId="38" xfId="1" applyNumberFormat="1" applyFont="1" applyFill="1" applyBorder="1" applyAlignment="1">
      <alignment vertical="center" shrinkToFit="1"/>
    </xf>
    <xf numFmtId="3" fontId="5" fillId="0" borderId="39" xfId="1" applyNumberFormat="1" applyFont="1" applyFill="1" applyBorder="1" applyAlignment="1">
      <alignment vertical="center" shrinkToFit="1"/>
    </xf>
    <xf numFmtId="3" fontId="5" fillId="0" borderId="40" xfId="1" applyNumberFormat="1" applyFont="1" applyFill="1" applyBorder="1" applyAlignment="1">
      <alignment vertical="center" shrinkToFit="1"/>
    </xf>
    <xf numFmtId="3" fontId="5" fillId="0" borderId="0" xfId="1" applyNumberFormat="1" applyFont="1" applyFill="1" applyBorder="1" applyAlignment="1">
      <alignment vertical="center" shrinkToFit="1"/>
    </xf>
    <xf numFmtId="3" fontId="5" fillId="0" borderId="35" xfId="1" applyNumberFormat="1" applyFont="1" applyFill="1" applyBorder="1" applyAlignment="1">
      <alignment vertical="center" shrinkToFit="1"/>
    </xf>
    <xf numFmtId="3" fontId="5" fillId="0" borderId="42" xfId="1" applyNumberFormat="1" applyFont="1" applyFill="1" applyBorder="1" applyAlignment="1">
      <alignment vertical="center" shrinkToFit="1"/>
    </xf>
    <xf numFmtId="3" fontId="27" fillId="0" borderId="38" xfId="1" applyNumberFormat="1" applyFont="1" applyFill="1" applyBorder="1" applyAlignment="1">
      <alignment vertical="center" shrinkToFit="1"/>
    </xf>
    <xf numFmtId="3" fontId="27" fillId="0" borderId="40" xfId="1" applyNumberFormat="1" applyFont="1" applyFill="1" applyBorder="1" applyAlignment="1">
      <alignment vertical="center" shrinkToFit="1"/>
    </xf>
    <xf numFmtId="3" fontId="27" fillId="0" borderId="37" xfId="1" applyNumberFormat="1" applyFont="1" applyFill="1" applyBorder="1" applyAlignment="1">
      <alignment vertical="center" shrinkToFit="1"/>
    </xf>
    <xf numFmtId="3" fontId="27" fillId="0" borderId="41" xfId="1" applyNumberFormat="1" applyFont="1" applyFill="1" applyBorder="1" applyAlignment="1">
      <alignment vertical="center" shrinkToFit="1"/>
    </xf>
    <xf numFmtId="38" fontId="27" fillId="0" borderId="42" xfId="1" applyNumberFormat="1" applyFont="1" applyFill="1" applyBorder="1" applyAlignment="1">
      <alignment horizontal="right" vertical="center" shrinkToFit="1"/>
    </xf>
    <xf numFmtId="176" fontId="5" fillId="0" borderId="35" xfId="1" applyNumberFormat="1" applyFont="1" applyFill="1" applyBorder="1" applyAlignment="1">
      <alignment vertical="center" shrinkToFit="1"/>
    </xf>
    <xf numFmtId="178" fontId="27" fillId="0" borderId="42" xfId="1" applyNumberFormat="1" applyFont="1" applyFill="1" applyBorder="1" applyAlignment="1">
      <alignment horizontal="right" vertical="center" shrinkToFit="1"/>
    </xf>
    <xf numFmtId="38" fontId="27" fillId="0" borderId="42" xfId="45" applyFont="1" applyFill="1" applyBorder="1" applyAlignment="1">
      <alignment horizontal="right" vertical="center" shrinkToFit="1"/>
    </xf>
    <xf numFmtId="0" fontId="5" fillId="0" borderId="35" xfId="1" applyFont="1" applyFill="1" applyBorder="1" applyAlignment="1">
      <alignment horizontal="left" vertical="center"/>
    </xf>
    <xf numFmtId="0" fontId="5" fillId="0" borderId="36" xfId="1" applyFont="1" applyFill="1" applyBorder="1" applyAlignment="1">
      <alignment horizontal="left" vertical="center"/>
    </xf>
    <xf numFmtId="0" fontId="27" fillId="0" borderId="35" xfId="1" applyFont="1" applyFill="1" applyBorder="1" applyAlignment="1">
      <alignment horizontal="left" vertical="center"/>
    </xf>
    <xf numFmtId="0" fontId="27" fillId="0" borderId="36" xfId="1" applyFont="1" applyFill="1" applyBorder="1" applyAlignment="1">
      <alignment horizontal="left" vertical="center"/>
    </xf>
    <xf numFmtId="0" fontId="27" fillId="33" borderId="35" xfId="1" applyFont="1" applyFill="1" applyBorder="1" applyAlignment="1">
      <alignment horizontal="left" vertical="center"/>
    </xf>
    <xf numFmtId="0" fontId="27" fillId="33" borderId="36" xfId="1" applyFont="1" applyFill="1" applyBorder="1" applyAlignment="1">
      <alignment horizontal="left" vertical="center"/>
    </xf>
    <xf numFmtId="0" fontId="27" fillId="0" borderId="26" xfId="1" applyFont="1" applyFill="1" applyBorder="1" applyAlignment="1">
      <alignment horizontal="left" vertical="center"/>
    </xf>
    <xf numFmtId="0" fontId="27" fillId="0" borderId="25" xfId="1" applyFont="1" applyFill="1" applyBorder="1" applyAlignment="1">
      <alignment horizontal="left" vertical="center"/>
    </xf>
    <xf numFmtId="0" fontId="27" fillId="0" borderId="35" xfId="1" applyFont="1" applyFill="1" applyBorder="1" applyAlignment="1">
      <alignment horizontal="left" vertical="center" shrinkToFit="1"/>
    </xf>
    <xf numFmtId="0" fontId="27" fillId="0" borderId="36" xfId="1" applyFont="1" applyFill="1" applyBorder="1" applyAlignment="1">
      <alignment horizontal="left" vertical="center" shrinkToFit="1"/>
    </xf>
    <xf numFmtId="0" fontId="2" fillId="0" borderId="10" xfId="1" applyFont="1" applyFill="1" applyBorder="1" applyAlignment="1">
      <alignment vertical="top" shrinkToFit="1"/>
    </xf>
    <xf numFmtId="0" fontId="27" fillId="0" borderId="29" xfId="1" applyFont="1" applyFill="1" applyBorder="1" applyAlignment="1">
      <alignment horizontal="left" vertical="center"/>
    </xf>
    <xf numFmtId="0" fontId="27" fillId="0" borderId="30" xfId="1" applyFont="1" applyFill="1" applyBorder="1" applyAlignment="1">
      <alignment horizontal="left" vertical="center"/>
    </xf>
    <xf numFmtId="57" fontId="27" fillId="0" borderId="35" xfId="1" applyNumberFormat="1" applyFont="1" applyFill="1" applyBorder="1" applyAlignment="1">
      <alignment horizontal="left" vertical="center" shrinkToFit="1"/>
    </xf>
    <xf numFmtId="57" fontId="27" fillId="0" borderId="36" xfId="1" applyNumberFormat="1" applyFont="1" applyFill="1" applyBorder="1" applyAlignment="1">
      <alignment horizontal="left" vertical="center" shrinkToFit="1"/>
    </xf>
  </cellXfs>
  <cellStyles count="46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桁区切り" xfId="45" builtinId="6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42"/>
    <cellStyle name="標準 3" xfId="43"/>
    <cellStyle name="標準_18" xfId="1"/>
    <cellStyle name="良い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47"/>
  <sheetViews>
    <sheetView showGridLines="0" tabSelected="1" view="pageBreakPreview" zoomScale="130" zoomScaleNormal="100" zoomScaleSheetLayoutView="130" workbookViewId="0">
      <pane xSplit="2" ySplit="4" topLeftCell="R38" activePane="bottomRight" state="frozen"/>
      <selection pane="topRight" activeCell="C1" sqref="C1"/>
      <selection pane="bottomLeft" activeCell="A5" sqref="A5"/>
      <selection pane="bottomRight" activeCell="K4" sqref="K4"/>
    </sheetView>
  </sheetViews>
  <sheetFormatPr defaultColWidth="8" defaultRowHeight="14.4"/>
  <cols>
    <col min="1" max="1" width="18" style="1" customWidth="1"/>
    <col min="2" max="2" width="10.21875" style="10" customWidth="1"/>
    <col min="3" max="28" width="8.6640625" style="1" customWidth="1"/>
    <col min="29" max="38" width="8.6640625" style="1" hidden="1" customWidth="1"/>
    <col min="39" max="39" width="10" style="2" customWidth="1"/>
    <col min="40" max="40" width="9" style="3" customWidth="1"/>
    <col min="41" max="41" width="8" style="1"/>
    <col min="42" max="42" width="8.21875" style="1" bestFit="1" customWidth="1"/>
    <col min="43" max="16384" width="8" style="1"/>
  </cols>
  <sheetData>
    <row r="1" spans="1:42" ht="30" customHeight="1">
      <c r="A1" s="167" t="s">
        <v>0</v>
      </c>
      <c r="B1" s="167"/>
    </row>
    <row r="2" spans="1:42" s="4" customFormat="1" ht="32.1" customHeight="1">
      <c r="A2" s="15" t="s">
        <v>1</v>
      </c>
      <c r="B2" s="16" t="s">
        <v>2</v>
      </c>
      <c r="C2" s="78" t="s">
        <v>30</v>
      </c>
      <c r="D2" s="79" t="s">
        <v>30</v>
      </c>
      <c r="E2" s="80" t="s">
        <v>30</v>
      </c>
      <c r="F2" s="80" t="s">
        <v>30</v>
      </c>
      <c r="G2" s="80" t="s">
        <v>30</v>
      </c>
      <c r="H2" s="80" t="s">
        <v>30</v>
      </c>
      <c r="I2" s="80" t="s">
        <v>30</v>
      </c>
      <c r="J2" s="79" t="s">
        <v>31</v>
      </c>
      <c r="K2" s="80" t="s">
        <v>31</v>
      </c>
      <c r="L2" s="79" t="s">
        <v>31</v>
      </c>
      <c r="M2" s="81" t="s">
        <v>31</v>
      </c>
      <c r="N2" s="82" t="s">
        <v>102</v>
      </c>
      <c r="O2" s="83" t="s">
        <v>32</v>
      </c>
      <c r="P2" s="84" t="s">
        <v>33</v>
      </c>
      <c r="Q2" s="84" t="s">
        <v>33</v>
      </c>
      <c r="R2" s="83" t="s">
        <v>34</v>
      </c>
      <c r="S2" s="84" t="s">
        <v>118</v>
      </c>
      <c r="T2" s="78" t="s">
        <v>35</v>
      </c>
      <c r="U2" s="79" t="s">
        <v>35</v>
      </c>
      <c r="V2" s="79" t="s">
        <v>35</v>
      </c>
      <c r="W2" s="80" t="s">
        <v>35</v>
      </c>
      <c r="X2" s="79" t="s">
        <v>35</v>
      </c>
      <c r="Y2" s="81" t="s">
        <v>35</v>
      </c>
      <c r="Z2" s="79" t="s">
        <v>35</v>
      </c>
      <c r="AA2" s="81" t="s">
        <v>35</v>
      </c>
      <c r="AB2" s="78" t="s">
        <v>36</v>
      </c>
      <c r="AC2" s="18">
        <v>0</v>
      </c>
      <c r="AD2" s="18">
        <v>0</v>
      </c>
      <c r="AE2" s="18">
        <v>0</v>
      </c>
      <c r="AF2" s="19">
        <v>0</v>
      </c>
      <c r="AG2" s="17">
        <v>0</v>
      </c>
      <c r="AH2" s="18">
        <v>0</v>
      </c>
      <c r="AI2" s="18">
        <v>0</v>
      </c>
      <c r="AJ2" s="18">
        <v>0</v>
      </c>
      <c r="AK2" s="18">
        <v>0</v>
      </c>
      <c r="AL2" s="19">
        <v>0</v>
      </c>
      <c r="AM2" s="20" t="s">
        <v>3</v>
      </c>
    </row>
    <row r="3" spans="1:42" s="4" customFormat="1" ht="32.1" customHeight="1">
      <c r="A3" s="21"/>
      <c r="B3" s="22" t="s">
        <v>4</v>
      </c>
      <c r="C3" s="120" t="s">
        <v>37</v>
      </c>
      <c r="D3" s="121" t="s">
        <v>38</v>
      </c>
      <c r="E3" s="122" t="s">
        <v>39</v>
      </c>
      <c r="F3" s="122" t="s">
        <v>40</v>
      </c>
      <c r="G3" s="122" t="s">
        <v>41</v>
      </c>
      <c r="H3" s="122" t="s">
        <v>42</v>
      </c>
      <c r="I3" s="122" t="s">
        <v>43</v>
      </c>
      <c r="J3" s="121" t="s">
        <v>44</v>
      </c>
      <c r="K3" s="123" t="s">
        <v>45</v>
      </c>
      <c r="L3" s="121" t="s">
        <v>46</v>
      </c>
      <c r="M3" s="124" t="s">
        <v>47</v>
      </c>
      <c r="N3" s="125" t="s">
        <v>103</v>
      </c>
      <c r="O3" s="126" t="s">
        <v>48</v>
      </c>
      <c r="P3" s="84" t="s">
        <v>49</v>
      </c>
      <c r="Q3" s="84" t="s">
        <v>50</v>
      </c>
      <c r="R3" s="84" t="s">
        <v>34</v>
      </c>
      <c r="S3" s="127" t="s">
        <v>118</v>
      </c>
      <c r="T3" s="120" t="s">
        <v>51</v>
      </c>
      <c r="U3" s="121" t="s">
        <v>52</v>
      </c>
      <c r="V3" s="121" t="s">
        <v>53</v>
      </c>
      <c r="W3" s="80" t="s">
        <v>54</v>
      </c>
      <c r="X3" s="121" t="s">
        <v>55</v>
      </c>
      <c r="Y3" s="81" t="s">
        <v>56</v>
      </c>
      <c r="Z3" s="121" t="s">
        <v>57</v>
      </c>
      <c r="AA3" s="124" t="s">
        <v>58</v>
      </c>
      <c r="AB3" s="120" t="s">
        <v>59</v>
      </c>
      <c r="AC3" s="24">
        <v>0</v>
      </c>
      <c r="AD3" s="24">
        <v>0</v>
      </c>
      <c r="AE3" s="24">
        <v>0</v>
      </c>
      <c r="AF3" s="25">
        <v>0</v>
      </c>
      <c r="AG3" s="23">
        <v>0</v>
      </c>
      <c r="AH3" s="24">
        <v>0</v>
      </c>
      <c r="AI3" s="24">
        <v>0</v>
      </c>
      <c r="AJ3" s="24">
        <v>0</v>
      </c>
      <c r="AK3" s="24">
        <v>0</v>
      </c>
      <c r="AL3" s="25">
        <v>0</v>
      </c>
      <c r="AM3" s="84" t="s">
        <v>121</v>
      </c>
      <c r="AO3" s="13"/>
    </row>
    <row r="4" spans="1:42" s="4" customFormat="1" ht="27" customHeight="1">
      <c r="A4" s="26"/>
      <c r="B4" s="16" t="s">
        <v>5</v>
      </c>
      <c r="C4" s="27">
        <v>203002</v>
      </c>
      <c r="D4" s="31">
        <v>203003</v>
      </c>
      <c r="E4" s="28">
        <v>203004</v>
      </c>
      <c r="F4" s="28">
        <v>203005</v>
      </c>
      <c r="G4" s="28">
        <v>203006</v>
      </c>
      <c r="H4" s="28">
        <v>203007</v>
      </c>
      <c r="I4" s="28">
        <v>203008</v>
      </c>
      <c r="J4" s="31">
        <v>213001</v>
      </c>
      <c r="K4" s="28">
        <v>213002</v>
      </c>
      <c r="L4" s="31">
        <v>213003</v>
      </c>
      <c r="M4" s="30">
        <v>213004</v>
      </c>
      <c r="N4" s="32">
        <v>301001</v>
      </c>
      <c r="O4" s="33">
        <v>321001</v>
      </c>
      <c r="P4" s="16">
        <v>402001</v>
      </c>
      <c r="Q4" s="16">
        <v>402002</v>
      </c>
      <c r="R4" s="33">
        <v>441006</v>
      </c>
      <c r="S4" s="16">
        <v>484007</v>
      </c>
      <c r="T4" s="27">
        <v>485001</v>
      </c>
      <c r="U4" s="31">
        <v>485002</v>
      </c>
      <c r="V4" s="31">
        <v>485003</v>
      </c>
      <c r="W4" s="29">
        <v>485004</v>
      </c>
      <c r="X4" s="28">
        <v>485005</v>
      </c>
      <c r="Y4" s="30">
        <v>485006</v>
      </c>
      <c r="Z4" s="31">
        <v>486007</v>
      </c>
      <c r="AA4" s="30">
        <v>485008</v>
      </c>
      <c r="AB4" s="27">
        <v>503001</v>
      </c>
      <c r="AC4" s="28">
        <v>0</v>
      </c>
      <c r="AD4" s="28">
        <v>0</v>
      </c>
      <c r="AE4" s="28">
        <v>0</v>
      </c>
      <c r="AF4" s="30">
        <v>0</v>
      </c>
      <c r="AG4" s="27">
        <v>0</v>
      </c>
      <c r="AH4" s="28">
        <v>0</v>
      </c>
      <c r="AI4" s="28">
        <v>0</v>
      </c>
      <c r="AJ4" s="28">
        <v>0</v>
      </c>
      <c r="AK4" s="28">
        <v>0</v>
      </c>
      <c r="AL4" s="30">
        <v>0</v>
      </c>
      <c r="AM4" s="34"/>
    </row>
    <row r="5" spans="1:42" s="5" customFormat="1" ht="27" customHeight="1">
      <c r="A5" s="168" t="s">
        <v>6</v>
      </c>
      <c r="B5" s="169"/>
      <c r="C5" s="35" t="s">
        <v>60</v>
      </c>
      <c r="D5" s="38" t="s">
        <v>60</v>
      </c>
      <c r="E5" s="36" t="s">
        <v>60</v>
      </c>
      <c r="F5" s="36" t="s">
        <v>60</v>
      </c>
      <c r="G5" s="36" t="s">
        <v>60</v>
      </c>
      <c r="H5" s="36" t="s">
        <v>60</v>
      </c>
      <c r="I5" s="36" t="s">
        <v>60</v>
      </c>
      <c r="J5" s="38" t="s">
        <v>60</v>
      </c>
      <c r="K5" s="36" t="s">
        <v>60</v>
      </c>
      <c r="L5" s="38" t="s">
        <v>60</v>
      </c>
      <c r="M5" s="37" t="s">
        <v>60</v>
      </c>
      <c r="N5" s="40" t="s">
        <v>104</v>
      </c>
      <c r="O5" s="41" t="s">
        <v>60</v>
      </c>
      <c r="P5" s="39" t="s">
        <v>60</v>
      </c>
      <c r="Q5" s="40" t="s">
        <v>60</v>
      </c>
      <c r="R5" s="39" t="s">
        <v>60</v>
      </c>
      <c r="S5" s="39" t="s">
        <v>60</v>
      </c>
      <c r="T5" s="35" t="s">
        <v>60</v>
      </c>
      <c r="U5" s="38" t="s">
        <v>60</v>
      </c>
      <c r="V5" s="38" t="s">
        <v>60</v>
      </c>
      <c r="W5" s="36" t="s">
        <v>60</v>
      </c>
      <c r="X5" s="36" t="s">
        <v>60</v>
      </c>
      <c r="Y5" s="37" t="s">
        <v>60</v>
      </c>
      <c r="Z5" s="38" t="s">
        <v>60</v>
      </c>
      <c r="AA5" s="37" t="s">
        <v>60</v>
      </c>
      <c r="AB5" s="35" t="s">
        <v>60</v>
      </c>
      <c r="AC5" s="36" t="s">
        <v>60</v>
      </c>
      <c r="AD5" s="36" t="s">
        <v>60</v>
      </c>
      <c r="AE5" s="36">
        <v>0</v>
      </c>
      <c r="AF5" s="37">
        <v>0</v>
      </c>
      <c r="AG5" s="35">
        <v>0</v>
      </c>
      <c r="AH5" s="36">
        <v>0</v>
      </c>
      <c r="AI5" s="36">
        <v>0</v>
      </c>
      <c r="AJ5" s="37">
        <v>0</v>
      </c>
      <c r="AK5" s="38">
        <v>0</v>
      </c>
      <c r="AL5" s="37">
        <v>0</v>
      </c>
      <c r="AM5" s="39"/>
    </row>
    <row r="6" spans="1:42" s="6" customFormat="1" ht="27" customHeight="1">
      <c r="A6" s="170" t="s">
        <v>7</v>
      </c>
      <c r="B6" s="171"/>
      <c r="C6" s="42" t="s">
        <v>61</v>
      </c>
      <c r="D6" s="46">
        <v>44263</v>
      </c>
      <c r="E6" s="46">
        <v>44910</v>
      </c>
      <c r="F6" s="43" t="s">
        <v>62</v>
      </c>
      <c r="G6" s="43" t="s">
        <v>63</v>
      </c>
      <c r="H6" s="43" t="s">
        <v>64</v>
      </c>
      <c r="I6" s="43" t="s">
        <v>65</v>
      </c>
      <c r="J6" s="46" t="s">
        <v>68</v>
      </c>
      <c r="K6" s="43" t="s">
        <v>69</v>
      </c>
      <c r="L6" s="46" t="s">
        <v>70</v>
      </c>
      <c r="M6" s="45" t="s">
        <v>71</v>
      </c>
      <c r="N6" s="48">
        <v>43732</v>
      </c>
      <c r="O6" s="49" t="s">
        <v>73</v>
      </c>
      <c r="P6" s="47" t="s">
        <v>74</v>
      </c>
      <c r="Q6" s="48" t="s">
        <v>75</v>
      </c>
      <c r="R6" s="47" t="s">
        <v>66</v>
      </c>
      <c r="S6" s="47" t="s">
        <v>77</v>
      </c>
      <c r="T6" s="42" t="s">
        <v>78</v>
      </c>
      <c r="U6" s="46" t="s">
        <v>72</v>
      </c>
      <c r="V6" s="46" t="s">
        <v>79</v>
      </c>
      <c r="W6" s="44" t="s">
        <v>80</v>
      </c>
      <c r="X6" s="43" t="s">
        <v>67</v>
      </c>
      <c r="Y6" s="44" t="s">
        <v>81</v>
      </c>
      <c r="Z6" s="42" t="s">
        <v>76</v>
      </c>
      <c r="AA6" s="45" t="s">
        <v>82</v>
      </c>
      <c r="AB6" s="42">
        <v>43188</v>
      </c>
      <c r="AC6" s="43" t="s">
        <v>83</v>
      </c>
      <c r="AD6" s="43" t="s">
        <v>83</v>
      </c>
      <c r="AE6" s="43" t="s">
        <v>83</v>
      </c>
      <c r="AF6" s="45" t="s">
        <v>83</v>
      </c>
      <c r="AG6" s="42" t="s">
        <v>83</v>
      </c>
      <c r="AH6" s="43" t="s">
        <v>83</v>
      </c>
      <c r="AI6" s="43" t="s">
        <v>83</v>
      </c>
      <c r="AJ6" s="45" t="s">
        <v>83</v>
      </c>
      <c r="AK6" s="46" t="s">
        <v>83</v>
      </c>
      <c r="AL6" s="45" t="s">
        <v>83</v>
      </c>
      <c r="AM6" s="50"/>
    </row>
    <row r="7" spans="1:42" s="5" customFormat="1" ht="27" customHeight="1">
      <c r="A7" s="159" t="s">
        <v>8</v>
      </c>
      <c r="B7" s="160"/>
      <c r="C7" s="85">
        <v>440</v>
      </c>
      <c r="D7" s="86">
        <v>1770</v>
      </c>
      <c r="E7" s="87">
        <v>2100</v>
      </c>
      <c r="F7" s="87">
        <v>1050</v>
      </c>
      <c r="G7" s="87">
        <v>600</v>
      </c>
      <c r="H7" s="87">
        <v>138</v>
      </c>
      <c r="I7" s="87">
        <v>110</v>
      </c>
      <c r="J7" s="86">
        <v>1540</v>
      </c>
      <c r="K7" s="87">
        <v>410</v>
      </c>
      <c r="L7" s="86">
        <v>670</v>
      </c>
      <c r="M7" s="89">
        <v>280</v>
      </c>
      <c r="N7" s="90">
        <v>289</v>
      </c>
      <c r="O7" s="91">
        <v>204</v>
      </c>
      <c r="P7" s="92">
        <v>4200</v>
      </c>
      <c r="Q7" s="90">
        <v>280</v>
      </c>
      <c r="R7" s="92">
        <v>3860</v>
      </c>
      <c r="S7" s="92">
        <v>2836</v>
      </c>
      <c r="T7" s="85">
        <v>1020</v>
      </c>
      <c r="U7" s="86">
        <v>565</v>
      </c>
      <c r="V7" s="86">
        <v>400</v>
      </c>
      <c r="W7" s="88">
        <v>560</v>
      </c>
      <c r="X7" s="87">
        <v>610</v>
      </c>
      <c r="Y7" s="89">
        <v>123</v>
      </c>
      <c r="Z7" s="86">
        <v>257</v>
      </c>
      <c r="AA7" s="89">
        <v>130</v>
      </c>
      <c r="AB7" s="85">
        <v>4054</v>
      </c>
      <c r="AC7" s="52">
        <v>0</v>
      </c>
      <c r="AD7" s="52">
        <v>0</v>
      </c>
      <c r="AE7" s="52">
        <v>0</v>
      </c>
      <c r="AF7" s="53">
        <v>0</v>
      </c>
      <c r="AG7" s="51">
        <v>0</v>
      </c>
      <c r="AH7" s="52">
        <v>0</v>
      </c>
      <c r="AI7" s="52">
        <v>0</v>
      </c>
      <c r="AJ7" s="53">
        <v>0</v>
      </c>
      <c r="AK7" s="54">
        <v>0</v>
      </c>
      <c r="AL7" s="53">
        <v>0</v>
      </c>
      <c r="AM7" s="55">
        <f>SUM(C7:AB7)</f>
        <v>28496</v>
      </c>
    </row>
    <row r="8" spans="1:42" s="5" customFormat="1" ht="27" customHeight="1">
      <c r="A8" s="165" t="s">
        <v>110</v>
      </c>
      <c r="B8" s="166"/>
      <c r="C8" s="85">
        <v>279</v>
      </c>
      <c r="D8" s="86">
        <v>1130</v>
      </c>
      <c r="E8" s="87">
        <v>950</v>
      </c>
      <c r="F8" s="87">
        <v>560</v>
      </c>
      <c r="G8" s="87">
        <v>274</v>
      </c>
      <c r="H8" s="87">
        <v>60</v>
      </c>
      <c r="I8" s="87">
        <v>56</v>
      </c>
      <c r="J8" s="86">
        <v>780</v>
      </c>
      <c r="K8" s="87">
        <v>200</v>
      </c>
      <c r="L8" s="86">
        <v>370</v>
      </c>
      <c r="M8" s="89">
        <v>74</v>
      </c>
      <c r="N8" s="90">
        <v>167</v>
      </c>
      <c r="O8" s="91">
        <v>92</v>
      </c>
      <c r="P8" s="92">
        <v>1161</v>
      </c>
      <c r="Q8" s="90">
        <v>118</v>
      </c>
      <c r="R8" s="92">
        <v>1590</v>
      </c>
      <c r="S8" s="92">
        <v>1461</v>
      </c>
      <c r="T8" s="85">
        <v>370</v>
      </c>
      <c r="U8" s="86">
        <v>191</v>
      </c>
      <c r="V8" s="86">
        <v>418</v>
      </c>
      <c r="W8" s="88">
        <v>154</v>
      </c>
      <c r="X8" s="87">
        <v>243</v>
      </c>
      <c r="Y8" s="88">
        <v>31</v>
      </c>
      <c r="Z8" s="85">
        <v>70</v>
      </c>
      <c r="AA8" s="89">
        <v>29</v>
      </c>
      <c r="AB8" s="85">
        <v>2430</v>
      </c>
      <c r="AC8" s="52">
        <v>0</v>
      </c>
      <c r="AD8" s="52">
        <v>0</v>
      </c>
      <c r="AE8" s="52">
        <v>0</v>
      </c>
      <c r="AF8" s="53">
        <v>0</v>
      </c>
      <c r="AG8" s="51">
        <v>0</v>
      </c>
      <c r="AH8" s="52">
        <v>0</v>
      </c>
      <c r="AI8" s="52">
        <v>0</v>
      </c>
      <c r="AJ8" s="53">
        <v>0</v>
      </c>
      <c r="AK8" s="54">
        <v>0</v>
      </c>
      <c r="AL8" s="53">
        <v>0</v>
      </c>
      <c r="AM8" s="55">
        <f>SUM(C8:AB8)</f>
        <v>13258</v>
      </c>
    </row>
    <row r="9" spans="1:42" s="7" customFormat="1" ht="27" customHeight="1">
      <c r="A9" s="159" t="s">
        <v>9</v>
      </c>
      <c r="B9" s="160"/>
      <c r="C9" s="93"/>
      <c r="D9" s="94"/>
      <c r="E9" s="95"/>
      <c r="F9" s="95"/>
      <c r="G9" s="95"/>
      <c r="H9" s="95"/>
      <c r="I9" s="95"/>
      <c r="J9" s="94"/>
      <c r="K9" s="95"/>
      <c r="L9" s="94"/>
      <c r="M9" s="97"/>
      <c r="N9" s="98"/>
      <c r="O9" s="99"/>
      <c r="P9" s="100"/>
      <c r="Q9" s="98"/>
      <c r="R9" s="100"/>
      <c r="S9" s="100"/>
      <c r="T9" s="93"/>
      <c r="U9" s="94"/>
      <c r="V9" s="94"/>
      <c r="W9" s="95"/>
      <c r="X9" s="94"/>
      <c r="Y9" s="96"/>
      <c r="Z9" s="93"/>
      <c r="AA9" s="97"/>
      <c r="AB9" s="93"/>
      <c r="AC9" s="57"/>
      <c r="AD9" s="57"/>
      <c r="AE9" s="57"/>
      <c r="AF9" s="58"/>
      <c r="AG9" s="56"/>
      <c r="AH9" s="57"/>
      <c r="AI9" s="57"/>
      <c r="AJ9" s="58"/>
      <c r="AK9" s="59"/>
      <c r="AL9" s="58"/>
      <c r="AM9" s="60"/>
      <c r="AO9" s="11"/>
    </row>
    <row r="10" spans="1:42" s="5" customFormat="1" ht="27" customHeight="1">
      <c r="A10" s="159" t="s">
        <v>10</v>
      </c>
      <c r="B10" s="160"/>
      <c r="C10" s="101" t="s">
        <v>123</v>
      </c>
      <c r="D10" s="102" t="s">
        <v>85</v>
      </c>
      <c r="E10" s="103" t="s">
        <v>85</v>
      </c>
      <c r="F10" s="103" t="s">
        <v>123</v>
      </c>
      <c r="G10" s="103" t="s">
        <v>85</v>
      </c>
      <c r="H10" s="103" t="s">
        <v>85</v>
      </c>
      <c r="I10" s="103" t="s">
        <v>85</v>
      </c>
      <c r="J10" s="102" t="s">
        <v>85</v>
      </c>
      <c r="K10" s="103" t="s">
        <v>85</v>
      </c>
      <c r="L10" s="102" t="s">
        <v>85</v>
      </c>
      <c r="M10" s="105" t="s">
        <v>85</v>
      </c>
      <c r="N10" s="107" t="s">
        <v>84</v>
      </c>
      <c r="O10" s="107" t="s">
        <v>84</v>
      </c>
      <c r="P10" s="77" t="s">
        <v>85</v>
      </c>
      <c r="Q10" s="106" t="s">
        <v>85</v>
      </c>
      <c r="R10" s="77" t="s">
        <v>84</v>
      </c>
      <c r="S10" s="77" t="s">
        <v>85</v>
      </c>
      <c r="T10" s="101" t="s">
        <v>85</v>
      </c>
      <c r="U10" s="102" t="s">
        <v>85</v>
      </c>
      <c r="V10" s="102" t="s">
        <v>85</v>
      </c>
      <c r="W10" s="103" t="s">
        <v>85</v>
      </c>
      <c r="X10" s="102" t="s">
        <v>85</v>
      </c>
      <c r="Y10" s="104" t="s">
        <v>85</v>
      </c>
      <c r="Z10" s="101" t="s">
        <v>85</v>
      </c>
      <c r="AA10" s="105" t="s">
        <v>85</v>
      </c>
      <c r="AB10" s="101" t="s">
        <v>85</v>
      </c>
      <c r="AC10" s="62">
        <v>0</v>
      </c>
      <c r="AD10" s="62">
        <v>0</v>
      </c>
      <c r="AE10" s="62">
        <v>0</v>
      </c>
      <c r="AF10" s="63">
        <v>0</v>
      </c>
      <c r="AG10" s="61">
        <v>0</v>
      </c>
      <c r="AH10" s="62">
        <v>0</v>
      </c>
      <c r="AI10" s="62">
        <v>0</v>
      </c>
      <c r="AJ10" s="63">
        <v>0</v>
      </c>
      <c r="AK10" s="64">
        <v>0</v>
      </c>
      <c r="AL10" s="63">
        <v>0</v>
      </c>
      <c r="AM10" s="65"/>
    </row>
    <row r="11" spans="1:42" s="5" customFormat="1" ht="27" customHeight="1">
      <c r="A11" s="159" t="s">
        <v>111</v>
      </c>
      <c r="B11" s="160"/>
      <c r="C11" s="85">
        <v>10</v>
      </c>
      <c r="D11" s="86">
        <v>10</v>
      </c>
      <c r="E11" s="87">
        <v>10</v>
      </c>
      <c r="F11" s="87">
        <v>10</v>
      </c>
      <c r="G11" s="87">
        <v>10</v>
      </c>
      <c r="H11" s="87">
        <v>10</v>
      </c>
      <c r="I11" s="87">
        <v>10</v>
      </c>
      <c r="J11" s="86">
        <v>5</v>
      </c>
      <c r="K11" s="87">
        <v>5</v>
      </c>
      <c r="L11" s="86">
        <v>5</v>
      </c>
      <c r="M11" s="89">
        <v>5</v>
      </c>
      <c r="N11" s="90">
        <v>6</v>
      </c>
      <c r="O11" s="91">
        <v>0</v>
      </c>
      <c r="P11" s="92">
        <v>10</v>
      </c>
      <c r="Q11" s="90">
        <v>10</v>
      </c>
      <c r="R11" s="92">
        <v>0</v>
      </c>
      <c r="S11" s="92">
        <v>10</v>
      </c>
      <c r="T11" s="85">
        <v>10</v>
      </c>
      <c r="U11" s="86">
        <v>10</v>
      </c>
      <c r="V11" s="86">
        <v>10</v>
      </c>
      <c r="W11" s="87">
        <v>10</v>
      </c>
      <c r="X11" s="86">
        <v>10</v>
      </c>
      <c r="Y11" s="88">
        <v>10</v>
      </c>
      <c r="Z11" s="85">
        <v>10</v>
      </c>
      <c r="AA11" s="89">
        <v>10</v>
      </c>
      <c r="AB11" s="85">
        <v>10</v>
      </c>
      <c r="AC11" s="52">
        <v>0</v>
      </c>
      <c r="AD11" s="52">
        <v>0</v>
      </c>
      <c r="AE11" s="52">
        <v>0</v>
      </c>
      <c r="AF11" s="53">
        <v>0</v>
      </c>
      <c r="AG11" s="51">
        <v>0</v>
      </c>
      <c r="AH11" s="52">
        <v>0</v>
      </c>
      <c r="AI11" s="52">
        <v>0</v>
      </c>
      <c r="AJ11" s="53">
        <v>0</v>
      </c>
      <c r="AK11" s="54">
        <v>0</v>
      </c>
      <c r="AL11" s="53">
        <v>0</v>
      </c>
      <c r="AM11" s="65"/>
    </row>
    <row r="12" spans="1:42" s="5" customFormat="1" ht="27" customHeight="1">
      <c r="A12" s="159" t="s">
        <v>11</v>
      </c>
      <c r="B12" s="160"/>
      <c r="C12" s="85">
        <v>1808</v>
      </c>
      <c r="D12" s="86">
        <v>1808</v>
      </c>
      <c r="E12" s="87">
        <v>1808</v>
      </c>
      <c r="F12" s="87">
        <v>1808</v>
      </c>
      <c r="G12" s="87">
        <v>1808</v>
      </c>
      <c r="H12" s="87">
        <v>1808</v>
      </c>
      <c r="I12" s="87">
        <v>1808</v>
      </c>
      <c r="J12" s="86">
        <v>1276</v>
      </c>
      <c r="K12" s="87">
        <v>1276</v>
      </c>
      <c r="L12" s="86">
        <v>1276</v>
      </c>
      <c r="M12" s="89">
        <v>1276</v>
      </c>
      <c r="N12" s="90">
        <v>1270</v>
      </c>
      <c r="O12" s="91">
        <v>770</v>
      </c>
      <c r="P12" s="92">
        <v>2123</v>
      </c>
      <c r="Q12" s="90">
        <v>2123</v>
      </c>
      <c r="R12" s="92">
        <v>550</v>
      </c>
      <c r="S12" s="92">
        <v>1650</v>
      </c>
      <c r="T12" s="85">
        <v>1680</v>
      </c>
      <c r="U12" s="86">
        <v>1680</v>
      </c>
      <c r="V12" s="86">
        <v>1680</v>
      </c>
      <c r="W12" s="87">
        <v>1680</v>
      </c>
      <c r="X12" s="86">
        <v>1680</v>
      </c>
      <c r="Y12" s="89">
        <v>1680</v>
      </c>
      <c r="Z12" s="86">
        <v>1680</v>
      </c>
      <c r="AA12" s="89">
        <v>1680</v>
      </c>
      <c r="AB12" s="85">
        <v>1375</v>
      </c>
      <c r="AC12" s="52">
        <v>0</v>
      </c>
      <c r="AD12" s="52">
        <v>0</v>
      </c>
      <c r="AE12" s="52">
        <v>0</v>
      </c>
      <c r="AF12" s="53">
        <v>0</v>
      </c>
      <c r="AG12" s="51">
        <v>0</v>
      </c>
      <c r="AH12" s="52">
        <v>0</v>
      </c>
      <c r="AI12" s="52">
        <v>0</v>
      </c>
      <c r="AJ12" s="53">
        <v>0</v>
      </c>
      <c r="AK12" s="54">
        <v>0</v>
      </c>
      <c r="AL12" s="53">
        <v>0</v>
      </c>
      <c r="AM12" s="65"/>
    </row>
    <row r="13" spans="1:42" s="5" customFormat="1" ht="27" customHeight="1">
      <c r="A13" s="159" t="s">
        <v>12</v>
      </c>
      <c r="B13" s="160"/>
      <c r="C13" s="85">
        <v>220</v>
      </c>
      <c r="D13" s="86">
        <v>220</v>
      </c>
      <c r="E13" s="87">
        <v>220</v>
      </c>
      <c r="F13" s="87">
        <v>220</v>
      </c>
      <c r="G13" s="87">
        <v>220</v>
      </c>
      <c r="H13" s="87">
        <v>220</v>
      </c>
      <c r="I13" s="87">
        <v>220</v>
      </c>
      <c r="J13" s="86">
        <v>236</v>
      </c>
      <c r="K13" s="87">
        <v>236</v>
      </c>
      <c r="L13" s="86">
        <v>236</v>
      </c>
      <c r="M13" s="89">
        <v>236</v>
      </c>
      <c r="N13" s="90">
        <v>198</v>
      </c>
      <c r="O13" s="91">
        <v>132</v>
      </c>
      <c r="P13" s="92">
        <v>265</v>
      </c>
      <c r="Q13" s="90">
        <v>265</v>
      </c>
      <c r="R13" s="92">
        <v>110</v>
      </c>
      <c r="S13" s="92">
        <v>198</v>
      </c>
      <c r="T13" s="85">
        <v>170</v>
      </c>
      <c r="U13" s="86">
        <v>170</v>
      </c>
      <c r="V13" s="86">
        <v>170</v>
      </c>
      <c r="W13" s="87">
        <v>170</v>
      </c>
      <c r="X13" s="86">
        <v>170</v>
      </c>
      <c r="Y13" s="89">
        <v>170</v>
      </c>
      <c r="Z13" s="86">
        <v>170</v>
      </c>
      <c r="AA13" s="89">
        <v>170</v>
      </c>
      <c r="AB13" s="85">
        <v>137.5</v>
      </c>
      <c r="AC13" s="52">
        <v>0</v>
      </c>
      <c r="AD13" s="52">
        <v>0</v>
      </c>
      <c r="AE13" s="52">
        <v>0</v>
      </c>
      <c r="AF13" s="53">
        <v>0</v>
      </c>
      <c r="AG13" s="51">
        <v>0</v>
      </c>
      <c r="AH13" s="52">
        <v>0</v>
      </c>
      <c r="AI13" s="52">
        <v>0</v>
      </c>
      <c r="AJ13" s="53">
        <v>0</v>
      </c>
      <c r="AK13" s="54">
        <v>0</v>
      </c>
      <c r="AL13" s="53">
        <v>0</v>
      </c>
      <c r="AM13" s="65"/>
    </row>
    <row r="14" spans="1:42" s="5" customFormat="1" ht="27" customHeight="1">
      <c r="A14" s="159" t="s">
        <v>13</v>
      </c>
      <c r="B14" s="160"/>
      <c r="C14" s="85">
        <v>172</v>
      </c>
      <c r="D14" s="86">
        <v>172</v>
      </c>
      <c r="E14" s="87">
        <v>172</v>
      </c>
      <c r="F14" s="87">
        <v>172</v>
      </c>
      <c r="G14" s="87">
        <v>172</v>
      </c>
      <c r="H14" s="87">
        <v>172</v>
      </c>
      <c r="I14" s="87">
        <v>172</v>
      </c>
      <c r="J14" s="86">
        <v>209</v>
      </c>
      <c r="K14" s="87">
        <v>209</v>
      </c>
      <c r="L14" s="86">
        <v>209</v>
      </c>
      <c r="M14" s="89">
        <v>209</v>
      </c>
      <c r="N14" s="90">
        <v>0</v>
      </c>
      <c r="O14" s="91">
        <v>0</v>
      </c>
      <c r="P14" s="92">
        <v>110</v>
      </c>
      <c r="Q14" s="90">
        <v>110</v>
      </c>
      <c r="R14" s="92">
        <v>110</v>
      </c>
      <c r="S14" s="92">
        <v>154</v>
      </c>
      <c r="T14" s="85">
        <v>160</v>
      </c>
      <c r="U14" s="86">
        <v>160</v>
      </c>
      <c r="V14" s="86">
        <v>160</v>
      </c>
      <c r="W14" s="87">
        <v>160</v>
      </c>
      <c r="X14" s="86">
        <v>160</v>
      </c>
      <c r="Y14" s="89">
        <v>160</v>
      </c>
      <c r="Z14" s="86">
        <v>160</v>
      </c>
      <c r="AA14" s="89">
        <v>160</v>
      </c>
      <c r="AB14" s="85">
        <v>110</v>
      </c>
      <c r="AC14" s="52">
        <v>0</v>
      </c>
      <c r="AD14" s="52">
        <v>0</v>
      </c>
      <c r="AE14" s="52">
        <v>0</v>
      </c>
      <c r="AF14" s="53">
        <v>0</v>
      </c>
      <c r="AG14" s="51">
        <v>0</v>
      </c>
      <c r="AH14" s="52">
        <v>0</v>
      </c>
      <c r="AI14" s="52">
        <v>0</v>
      </c>
      <c r="AJ14" s="53">
        <v>0</v>
      </c>
      <c r="AK14" s="54">
        <v>0</v>
      </c>
      <c r="AL14" s="53">
        <v>0</v>
      </c>
      <c r="AM14" s="65"/>
      <c r="AN14" s="5" t="s">
        <v>108</v>
      </c>
      <c r="AO14" s="5" t="s">
        <v>109</v>
      </c>
      <c r="AP14" s="5" t="s">
        <v>122</v>
      </c>
    </row>
    <row r="15" spans="1:42" s="5" customFormat="1" ht="27" customHeight="1">
      <c r="A15" s="159" t="s">
        <v>112</v>
      </c>
      <c r="B15" s="160"/>
      <c r="C15" s="85">
        <v>1980</v>
      </c>
      <c r="D15" s="86">
        <v>1980</v>
      </c>
      <c r="E15" s="87">
        <v>1980</v>
      </c>
      <c r="F15" s="87">
        <v>1980</v>
      </c>
      <c r="G15" s="87">
        <v>1980</v>
      </c>
      <c r="H15" s="87">
        <v>1980</v>
      </c>
      <c r="I15" s="87">
        <v>1980</v>
      </c>
      <c r="J15" s="86">
        <v>2667</v>
      </c>
      <c r="K15" s="87">
        <v>2667</v>
      </c>
      <c r="L15" s="86">
        <v>2667</v>
      </c>
      <c r="M15" s="89">
        <v>2667</v>
      </c>
      <c r="N15" s="90">
        <v>2062</v>
      </c>
      <c r="O15" s="91">
        <v>2090</v>
      </c>
      <c r="P15" s="92">
        <v>2233</v>
      </c>
      <c r="Q15" s="90">
        <v>2233</v>
      </c>
      <c r="R15" s="92">
        <v>1760</v>
      </c>
      <c r="S15" s="92">
        <v>1804</v>
      </c>
      <c r="T15" s="85">
        <v>1840</v>
      </c>
      <c r="U15" s="86">
        <v>1840</v>
      </c>
      <c r="V15" s="86">
        <v>1840</v>
      </c>
      <c r="W15" s="87">
        <v>1840</v>
      </c>
      <c r="X15" s="86">
        <v>1840</v>
      </c>
      <c r="Y15" s="88">
        <v>1840</v>
      </c>
      <c r="Z15" s="85">
        <v>1840</v>
      </c>
      <c r="AA15" s="89">
        <v>1840</v>
      </c>
      <c r="AB15" s="85">
        <v>1480</v>
      </c>
      <c r="AC15" s="52">
        <v>0</v>
      </c>
      <c r="AD15" s="52">
        <v>0</v>
      </c>
      <c r="AE15" s="52">
        <v>0</v>
      </c>
      <c r="AF15" s="53">
        <v>0</v>
      </c>
      <c r="AG15" s="51">
        <v>0</v>
      </c>
      <c r="AH15" s="52">
        <v>0</v>
      </c>
      <c r="AI15" s="52">
        <v>0</v>
      </c>
      <c r="AJ15" s="53">
        <v>0</v>
      </c>
      <c r="AK15" s="54">
        <v>0</v>
      </c>
      <c r="AL15" s="53">
        <v>0</v>
      </c>
      <c r="AM15" s="65"/>
      <c r="AN15" s="14">
        <f>MIN(C15:AB15)</f>
        <v>1480</v>
      </c>
      <c r="AO15" s="14">
        <f>MAX(C15:AB15)</f>
        <v>2667</v>
      </c>
      <c r="AP15" s="14">
        <f>SUM(C15:AB15)</f>
        <v>52910</v>
      </c>
    </row>
    <row r="16" spans="1:42" s="5" customFormat="1" ht="27" customHeight="1">
      <c r="A16" s="159" t="s">
        <v>113</v>
      </c>
      <c r="B16" s="160"/>
      <c r="C16" s="85">
        <v>4180</v>
      </c>
      <c r="D16" s="86">
        <v>4180</v>
      </c>
      <c r="E16" s="87">
        <v>4180</v>
      </c>
      <c r="F16" s="87">
        <v>4180</v>
      </c>
      <c r="G16" s="87">
        <v>4180</v>
      </c>
      <c r="H16" s="87">
        <v>4180</v>
      </c>
      <c r="I16" s="87">
        <v>4180</v>
      </c>
      <c r="J16" s="86">
        <v>5032</v>
      </c>
      <c r="K16" s="87">
        <v>5032</v>
      </c>
      <c r="L16" s="86">
        <v>5032</v>
      </c>
      <c r="M16" s="89">
        <v>5032</v>
      </c>
      <c r="N16" s="90">
        <v>4042</v>
      </c>
      <c r="O16" s="91">
        <v>4015</v>
      </c>
      <c r="P16" s="92">
        <v>4884</v>
      </c>
      <c r="Q16" s="90">
        <v>4884</v>
      </c>
      <c r="R16" s="92">
        <v>3960</v>
      </c>
      <c r="S16" s="92">
        <v>3784</v>
      </c>
      <c r="T16" s="85">
        <v>3540</v>
      </c>
      <c r="U16" s="86">
        <v>3540</v>
      </c>
      <c r="V16" s="86">
        <v>3540</v>
      </c>
      <c r="W16" s="87">
        <v>3540</v>
      </c>
      <c r="X16" s="86">
        <v>3540</v>
      </c>
      <c r="Y16" s="88">
        <v>3540</v>
      </c>
      <c r="Z16" s="85">
        <v>3540</v>
      </c>
      <c r="AA16" s="89">
        <v>3540</v>
      </c>
      <c r="AB16" s="85">
        <v>2960</v>
      </c>
      <c r="AC16" s="52"/>
      <c r="AD16" s="52"/>
      <c r="AE16" s="52"/>
      <c r="AF16" s="53"/>
      <c r="AG16" s="51"/>
      <c r="AH16" s="52"/>
      <c r="AI16" s="52"/>
      <c r="AJ16" s="53"/>
      <c r="AK16" s="54"/>
      <c r="AL16" s="53"/>
      <c r="AM16" s="66"/>
      <c r="AP16" s="119">
        <f>SUM(C16:AB16)</f>
        <v>106237</v>
      </c>
    </row>
    <row r="17" spans="1:40" s="5" customFormat="1" ht="27" customHeight="1">
      <c r="A17" s="159" t="s">
        <v>14</v>
      </c>
      <c r="B17" s="160"/>
      <c r="C17" s="85">
        <v>329</v>
      </c>
      <c r="D17" s="86">
        <v>1671</v>
      </c>
      <c r="E17" s="87">
        <v>2085</v>
      </c>
      <c r="F17" s="87">
        <v>746</v>
      </c>
      <c r="G17" s="87">
        <v>350</v>
      </c>
      <c r="H17" s="87">
        <v>80</v>
      </c>
      <c r="I17" s="87">
        <v>69</v>
      </c>
      <c r="J17" s="86">
        <v>1072</v>
      </c>
      <c r="K17" s="87">
        <v>275</v>
      </c>
      <c r="L17" s="86">
        <v>399</v>
      </c>
      <c r="M17" s="89">
        <v>199</v>
      </c>
      <c r="N17" s="90">
        <v>269</v>
      </c>
      <c r="O17" s="91">
        <v>172</v>
      </c>
      <c r="P17" s="92">
        <v>2774</v>
      </c>
      <c r="Q17" s="90">
        <v>189</v>
      </c>
      <c r="R17" s="92">
        <v>3535</v>
      </c>
      <c r="S17" s="92">
        <v>2557</v>
      </c>
      <c r="T17" s="85">
        <v>867</v>
      </c>
      <c r="U17" s="86">
        <v>308</v>
      </c>
      <c r="V17" s="86">
        <v>255</v>
      </c>
      <c r="W17" s="87">
        <v>241</v>
      </c>
      <c r="X17" s="86">
        <v>527</v>
      </c>
      <c r="Y17" s="89">
        <v>44</v>
      </c>
      <c r="Z17" s="86">
        <v>123</v>
      </c>
      <c r="AA17" s="89">
        <v>43</v>
      </c>
      <c r="AB17" s="85">
        <v>3919</v>
      </c>
      <c r="AC17" s="52">
        <v>0</v>
      </c>
      <c r="AD17" s="52">
        <v>0</v>
      </c>
      <c r="AE17" s="52">
        <v>0</v>
      </c>
      <c r="AF17" s="53">
        <v>0</v>
      </c>
      <c r="AG17" s="51">
        <v>0</v>
      </c>
      <c r="AH17" s="52">
        <v>0</v>
      </c>
      <c r="AI17" s="52">
        <v>0</v>
      </c>
      <c r="AJ17" s="53">
        <v>0</v>
      </c>
      <c r="AK17" s="54">
        <v>0</v>
      </c>
      <c r="AL17" s="53">
        <v>0</v>
      </c>
      <c r="AM17" s="55">
        <f>SUM(C17:AB17)</f>
        <v>23098</v>
      </c>
    </row>
    <row r="18" spans="1:40" s="5" customFormat="1" ht="27" customHeight="1">
      <c r="A18" s="161" t="s">
        <v>15</v>
      </c>
      <c r="B18" s="162"/>
      <c r="C18" s="85">
        <v>329</v>
      </c>
      <c r="D18" s="86">
        <v>1658</v>
      </c>
      <c r="E18" s="87">
        <v>2014</v>
      </c>
      <c r="F18" s="87">
        <v>736</v>
      </c>
      <c r="G18" s="87">
        <v>337</v>
      </c>
      <c r="H18" s="87">
        <v>80</v>
      </c>
      <c r="I18" s="87">
        <v>69</v>
      </c>
      <c r="J18" s="86">
        <v>1066</v>
      </c>
      <c r="K18" s="87">
        <v>272</v>
      </c>
      <c r="L18" s="86">
        <v>193</v>
      </c>
      <c r="M18" s="89">
        <v>169</v>
      </c>
      <c r="N18" s="90">
        <v>126</v>
      </c>
      <c r="O18" s="91">
        <v>155</v>
      </c>
      <c r="P18" s="92">
        <v>2581</v>
      </c>
      <c r="Q18" s="90">
        <v>188</v>
      </c>
      <c r="R18" s="92">
        <v>3210</v>
      </c>
      <c r="S18" s="92">
        <v>2557</v>
      </c>
      <c r="T18" s="85">
        <v>858</v>
      </c>
      <c r="U18" s="86">
        <v>303</v>
      </c>
      <c r="V18" s="86">
        <v>255</v>
      </c>
      <c r="W18" s="87">
        <v>234</v>
      </c>
      <c r="X18" s="86">
        <v>518</v>
      </c>
      <c r="Y18" s="88">
        <v>44</v>
      </c>
      <c r="Z18" s="85">
        <v>106</v>
      </c>
      <c r="AA18" s="89">
        <v>43</v>
      </c>
      <c r="AB18" s="85">
        <v>3753</v>
      </c>
      <c r="AC18" s="52">
        <v>0</v>
      </c>
      <c r="AD18" s="52">
        <v>0</v>
      </c>
      <c r="AE18" s="52">
        <v>0</v>
      </c>
      <c r="AF18" s="53">
        <v>0</v>
      </c>
      <c r="AG18" s="51">
        <v>0</v>
      </c>
      <c r="AH18" s="52">
        <v>0</v>
      </c>
      <c r="AI18" s="52">
        <v>0</v>
      </c>
      <c r="AJ18" s="53">
        <v>0</v>
      </c>
      <c r="AK18" s="54">
        <v>0</v>
      </c>
      <c r="AL18" s="53">
        <v>0</v>
      </c>
      <c r="AM18" s="55">
        <f>SUM(C18:AB18)</f>
        <v>21854</v>
      </c>
    </row>
    <row r="19" spans="1:40" s="140" customFormat="1" ht="27" customHeight="1">
      <c r="A19" s="165" t="s">
        <v>16</v>
      </c>
      <c r="B19" s="166"/>
      <c r="C19" s="128">
        <f>ROUND(C18/C17,3)*100</f>
        <v>100</v>
      </c>
      <c r="D19" s="129">
        <f>ROUND(D18/D17,3)*100</f>
        <v>99.2</v>
      </c>
      <c r="E19" s="129">
        <f t="shared" ref="E19:H19" si="0">ROUND(E18/E17,3)*100</f>
        <v>96.6</v>
      </c>
      <c r="F19" s="129">
        <f t="shared" si="0"/>
        <v>98.7</v>
      </c>
      <c r="G19" s="129">
        <f t="shared" si="0"/>
        <v>96.3</v>
      </c>
      <c r="H19" s="129">
        <f t="shared" si="0"/>
        <v>100</v>
      </c>
      <c r="I19" s="130">
        <f>ROUND(I18/I17,3)*100</f>
        <v>100</v>
      </c>
      <c r="J19" s="129">
        <f t="shared" ref="J19:O19" si="1">ROUND(J18/J17,3)*100</f>
        <v>99.4</v>
      </c>
      <c r="K19" s="130">
        <f t="shared" si="1"/>
        <v>98.9</v>
      </c>
      <c r="L19" s="130">
        <f t="shared" si="1"/>
        <v>48.4</v>
      </c>
      <c r="M19" s="131">
        <f t="shared" si="1"/>
        <v>84.899999999999991</v>
      </c>
      <c r="N19" s="131">
        <f t="shared" si="1"/>
        <v>46.800000000000004</v>
      </c>
      <c r="O19" s="129">
        <f t="shared" si="1"/>
        <v>90.100000000000009</v>
      </c>
      <c r="P19" s="132">
        <f t="shared" ref="P19:R19" si="2">ROUND(P18/P17,3)*100</f>
        <v>93</v>
      </c>
      <c r="Q19" s="133">
        <f t="shared" si="2"/>
        <v>99.5</v>
      </c>
      <c r="R19" s="132">
        <f t="shared" si="2"/>
        <v>90.8</v>
      </c>
      <c r="S19" s="132">
        <f>ROUND(S18/S17,3)*100</f>
        <v>100</v>
      </c>
      <c r="T19" s="128">
        <f>ROUND(T18/T17,3)*100</f>
        <v>99</v>
      </c>
      <c r="U19" s="129">
        <f>ROUND(U18/U17,3)*100</f>
        <v>98.4</v>
      </c>
      <c r="V19" s="129">
        <f t="shared" ref="V19:AA19" si="3">ROUND(V18/V17,3)*100</f>
        <v>100</v>
      </c>
      <c r="W19" s="130">
        <f t="shared" si="3"/>
        <v>97.1</v>
      </c>
      <c r="X19" s="129">
        <f t="shared" si="3"/>
        <v>98.3</v>
      </c>
      <c r="Y19" s="134">
        <f t="shared" si="3"/>
        <v>100</v>
      </c>
      <c r="Z19" s="128">
        <f t="shared" si="3"/>
        <v>86.2</v>
      </c>
      <c r="AA19" s="129">
        <f t="shared" si="3"/>
        <v>100</v>
      </c>
      <c r="AB19" s="128">
        <f>ROUND(AB18/AB17,3)*100</f>
        <v>95.8</v>
      </c>
      <c r="AC19" s="135" t="e">
        <v>#DIV/0!</v>
      </c>
      <c r="AD19" s="135" t="e">
        <v>#DIV/0!</v>
      </c>
      <c r="AE19" s="135" t="e">
        <v>#DIV/0!</v>
      </c>
      <c r="AF19" s="136" t="e">
        <v>#DIV/0!</v>
      </c>
      <c r="AG19" s="137" t="e">
        <v>#DIV/0!</v>
      </c>
      <c r="AH19" s="135" t="e">
        <v>#DIV/0!</v>
      </c>
      <c r="AI19" s="135" t="e">
        <v>#DIV/0!</v>
      </c>
      <c r="AJ19" s="136" t="e">
        <v>#DIV/0!</v>
      </c>
      <c r="AK19" s="138" t="e">
        <v>#DIV/0!</v>
      </c>
      <c r="AL19" s="136" t="e">
        <v>#DIV/0!</v>
      </c>
      <c r="AM19" s="139">
        <f>ROUND(AM18/AM17,3)*100</f>
        <v>94.6</v>
      </c>
    </row>
    <row r="20" spans="1:40" s="5" customFormat="1" ht="27" customHeight="1">
      <c r="A20" s="159" t="s">
        <v>17</v>
      </c>
      <c r="B20" s="160"/>
      <c r="C20" s="101" t="s">
        <v>86</v>
      </c>
      <c r="D20" s="102" t="s">
        <v>86</v>
      </c>
      <c r="E20" s="103" t="s">
        <v>86</v>
      </c>
      <c r="F20" s="103" t="s">
        <v>86</v>
      </c>
      <c r="G20" s="103" t="s">
        <v>86</v>
      </c>
      <c r="H20" s="103" t="s">
        <v>86</v>
      </c>
      <c r="I20" s="103" t="s">
        <v>86</v>
      </c>
      <c r="J20" s="102" t="s">
        <v>86</v>
      </c>
      <c r="K20" s="103" t="s">
        <v>86</v>
      </c>
      <c r="L20" s="102" t="s">
        <v>86</v>
      </c>
      <c r="M20" s="77" t="s">
        <v>120</v>
      </c>
      <c r="N20" s="106" t="s">
        <v>105</v>
      </c>
      <c r="O20" s="107" t="s">
        <v>86</v>
      </c>
      <c r="P20" s="77" t="s">
        <v>87</v>
      </c>
      <c r="Q20" s="108" t="s">
        <v>88</v>
      </c>
      <c r="R20" s="77" t="s">
        <v>86</v>
      </c>
      <c r="S20" s="109" t="s">
        <v>89</v>
      </c>
      <c r="T20" s="101" t="s">
        <v>87</v>
      </c>
      <c r="U20" s="110" t="s">
        <v>86</v>
      </c>
      <c r="V20" s="102" t="s">
        <v>87</v>
      </c>
      <c r="W20" s="103" t="s">
        <v>86</v>
      </c>
      <c r="X20" s="102" t="s">
        <v>86</v>
      </c>
      <c r="Y20" s="104" t="s">
        <v>86</v>
      </c>
      <c r="Z20" s="101" t="s">
        <v>86</v>
      </c>
      <c r="AA20" s="105" t="s">
        <v>117</v>
      </c>
      <c r="AB20" s="101" t="s">
        <v>100</v>
      </c>
      <c r="AC20" s="62" t="s">
        <v>90</v>
      </c>
      <c r="AD20" s="62" t="s">
        <v>90</v>
      </c>
      <c r="AE20" s="62" t="s">
        <v>90</v>
      </c>
      <c r="AF20" s="63" t="s">
        <v>90</v>
      </c>
      <c r="AG20" s="61" t="s">
        <v>90</v>
      </c>
      <c r="AH20" s="62" t="s">
        <v>90</v>
      </c>
      <c r="AI20" s="62" t="s">
        <v>90</v>
      </c>
      <c r="AJ20" s="63" t="s">
        <v>90</v>
      </c>
      <c r="AK20" s="64" t="s">
        <v>90</v>
      </c>
      <c r="AL20" s="63" t="s">
        <v>90</v>
      </c>
      <c r="AM20" s="65"/>
    </row>
    <row r="21" spans="1:40" s="140" customFormat="1" ht="27" customHeight="1">
      <c r="A21" s="165" t="s">
        <v>114</v>
      </c>
      <c r="B21" s="166"/>
      <c r="C21" s="141">
        <f t="shared" ref="C21:D21" si="4">SUM(C22:C27)</f>
        <v>51187</v>
      </c>
      <c r="D21" s="142">
        <f t="shared" si="4"/>
        <v>201544</v>
      </c>
      <c r="E21" s="143">
        <f>SUM(E22:E27)</f>
        <v>227864</v>
      </c>
      <c r="F21" s="143">
        <f t="shared" ref="F21:I21" si="5">SUM(F22:F27)</f>
        <v>77239</v>
      </c>
      <c r="G21" s="143">
        <f t="shared" si="5"/>
        <v>28362</v>
      </c>
      <c r="H21" s="143">
        <f t="shared" si="5"/>
        <v>8506</v>
      </c>
      <c r="I21" s="143">
        <f t="shared" si="5"/>
        <v>6652</v>
      </c>
      <c r="J21" s="142">
        <f t="shared" ref="J21" si="6">SUM(J22:J27)</f>
        <v>101404</v>
      </c>
      <c r="K21" s="143">
        <f t="shared" ref="K21" si="7">SUM(K22:K27)</f>
        <v>19757</v>
      </c>
      <c r="L21" s="142">
        <f t="shared" ref="L21" si="8">SUM(L22:L27)</f>
        <v>31591</v>
      </c>
      <c r="M21" s="145">
        <f t="shared" ref="M21" si="9">SUM(M22:M27)</f>
        <v>9057</v>
      </c>
      <c r="N21" s="146">
        <f t="shared" ref="N21" si="10">SUM(N22:N27)</f>
        <v>8014</v>
      </c>
      <c r="O21" s="147">
        <f t="shared" ref="O21" si="11">SUM(O22:O27)</f>
        <v>25412</v>
      </c>
      <c r="P21" s="148">
        <f t="shared" ref="P21" si="12">SUM(P22:P27)</f>
        <v>277386</v>
      </c>
      <c r="Q21" s="148">
        <f t="shared" ref="Q21" si="13">SUM(Q22:Q27)</f>
        <v>23412</v>
      </c>
      <c r="R21" s="147">
        <f t="shared" ref="R21" si="14">SUM(R22:R27)</f>
        <v>706442</v>
      </c>
      <c r="S21" s="148">
        <f t="shared" ref="S21" si="15">SUM(S22:S27)</f>
        <v>371844</v>
      </c>
      <c r="T21" s="141">
        <f t="shared" ref="T21" si="16">SUM(T22:T27)</f>
        <v>89196</v>
      </c>
      <c r="U21" s="142">
        <f t="shared" ref="U21" si="17">SUM(U22:U27)</f>
        <v>27894</v>
      </c>
      <c r="V21" s="142">
        <f t="shared" ref="V21" si="18">SUM(V22:V27)</f>
        <v>33765</v>
      </c>
      <c r="W21" s="143">
        <f t="shared" ref="W21" si="19">SUM(W22:W27)</f>
        <v>34797</v>
      </c>
      <c r="X21" s="142">
        <f t="shared" ref="X21" si="20">SUM(X22:X27)</f>
        <v>77254</v>
      </c>
      <c r="Y21" s="144">
        <f t="shared" ref="Y21" si="21">SUM(Y22:Y27)</f>
        <v>2827</v>
      </c>
      <c r="Z21" s="141">
        <f t="shared" ref="Z21" si="22">SUM(Z22:Z27)</f>
        <v>9774</v>
      </c>
      <c r="AA21" s="145">
        <f t="shared" ref="AA21" si="23">SUM(AA22:AA27)</f>
        <v>4512</v>
      </c>
      <c r="AB21" s="141">
        <f t="shared" ref="AB21" si="24">SUM(AB22:AB27)</f>
        <v>656903</v>
      </c>
      <c r="AC21" s="149">
        <v>0</v>
      </c>
      <c r="AD21" s="149">
        <v>0</v>
      </c>
      <c r="AE21" s="149">
        <v>0</v>
      </c>
      <c r="AF21" s="150">
        <v>0</v>
      </c>
      <c r="AG21" s="151">
        <v>0</v>
      </c>
      <c r="AH21" s="149">
        <v>0</v>
      </c>
      <c r="AI21" s="149">
        <v>0</v>
      </c>
      <c r="AJ21" s="150">
        <v>0</v>
      </c>
      <c r="AK21" s="152">
        <v>0</v>
      </c>
      <c r="AL21" s="150">
        <v>0</v>
      </c>
      <c r="AM21" s="153">
        <f>SUM(C21:AB21)</f>
        <v>3112595</v>
      </c>
    </row>
    <row r="22" spans="1:40" s="5" customFormat="1" ht="27" customHeight="1">
      <c r="A22" s="159" t="s">
        <v>18</v>
      </c>
      <c r="B22" s="160"/>
      <c r="C22" s="85">
        <v>51187</v>
      </c>
      <c r="D22" s="86">
        <v>201544</v>
      </c>
      <c r="E22" s="87">
        <v>227864</v>
      </c>
      <c r="F22" s="87">
        <v>77239</v>
      </c>
      <c r="G22" s="87">
        <v>28362</v>
      </c>
      <c r="H22" s="87">
        <v>8506</v>
      </c>
      <c r="I22" s="87">
        <v>6652</v>
      </c>
      <c r="J22" s="86">
        <v>101404</v>
      </c>
      <c r="K22" s="87">
        <v>19757</v>
      </c>
      <c r="L22" s="86">
        <v>31591</v>
      </c>
      <c r="M22" s="89">
        <v>0</v>
      </c>
      <c r="N22" s="90">
        <v>0</v>
      </c>
      <c r="O22" s="91">
        <v>25412</v>
      </c>
      <c r="P22" s="92">
        <v>0</v>
      </c>
      <c r="Q22" s="90">
        <v>0</v>
      </c>
      <c r="R22" s="91">
        <v>706442</v>
      </c>
      <c r="S22" s="92">
        <v>224654</v>
      </c>
      <c r="T22" s="85">
        <v>0</v>
      </c>
      <c r="U22" s="86">
        <v>27894</v>
      </c>
      <c r="V22" s="86">
        <v>0</v>
      </c>
      <c r="W22" s="87">
        <v>34797</v>
      </c>
      <c r="X22" s="86">
        <v>77254</v>
      </c>
      <c r="Y22" s="88">
        <v>2827</v>
      </c>
      <c r="Z22" s="85">
        <v>9774</v>
      </c>
      <c r="AA22" s="89">
        <v>4512</v>
      </c>
      <c r="AB22" s="85">
        <v>634931</v>
      </c>
      <c r="AC22" s="52">
        <v>0</v>
      </c>
      <c r="AD22" s="52">
        <v>0</v>
      </c>
      <c r="AE22" s="52">
        <v>0</v>
      </c>
      <c r="AF22" s="53">
        <v>0</v>
      </c>
      <c r="AG22" s="51">
        <v>0</v>
      </c>
      <c r="AH22" s="52">
        <v>0</v>
      </c>
      <c r="AI22" s="52">
        <v>0</v>
      </c>
      <c r="AJ22" s="53">
        <v>0</v>
      </c>
      <c r="AK22" s="54">
        <v>0</v>
      </c>
      <c r="AL22" s="53">
        <v>0</v>
      </c>
      <c r="AM22" s="55">
        <f>SUM(C22:AB22)</f>
        <v>2502603</v>
      </c>
    </row>
    <row r="23" spans="1:40" s="5" customFormat="1" ht="27" customHeight="1">
      <c r="A23" s="159" t="s">
        <v>19</v>
      </c>
      <c r="B23" s="160"/>
      <c r="C23" s="85">
        <v>0</v>
      </c>
      <c r="D23" s="86">
        <v>0</v>
      </c>
      <c r="E23" s="87">
        <v>0</v>
      </c>
      <c r="F23" s="87">
        <v>0</v>
      </c>
      <c r="G23" s="87">
        <v>0</v>
      </c>
      <c r="H23" s="87">
        <v>0</v>
      </c>
      <c r="I23" s="87">
        <v>0</v>
      </c>
      <c r="J23" s="86">
        <v>0</v>
      </c>
      <c r="K23" s="87">
        <v>0</v>
      </c>
      <c r="L23" s="86">
        <v>0</v>
      </c>
      <c r="M23" s="89">
        <v>0</v>
      </c>
      <c r="N23" s="90">
        <v>0</v>
      </c>
      <c r="O23" s="91">
        <v>0</v>
      </c>
      <c r="P23" s="92">
        <v>0</v>
      </c>
      <c r="Q23" s="90">
        <v>0</v>
      </c>
      <c r="R23" s="92">
        <v>0</v>
      </c>
      <c r="S23" s="92">
        <v>45332</v>
      </c>
      <c r="T23" s="85">
        <v>0</v>
      </c>
      <c r="U23" s="86">
        <v>0</v>
      </c>
      <c r="V23" s="86">
        <v>0</v>
      </c>
      <c r="W23" s="87">
        <v>0</v>
      </c>
      <c r="X23" s="86">
        <v>0</v>
      </c>
      <c r="Y23" s="88">
        <v>0</v>
      </c>
      <c r="Z23" s="85">
        <v>0</v>
      </c>
      <c r="AA23" s="89">
        <v>0</v>
      </c>
      <c r="AB23" s="85">
        <v>21972</v>
      </c>
      <c r="AC23" s="52">
        <v>0</v>
      </c>
      <c r="AD23" s="52">
        <v>0</v>
      </c>
      <c r="AE23" s="52">
        <v>0</v>
      </c>
      <c r="AF23" s="53">
        <v>0</v>
      </c>
      <c r="AG23" s="51">
        <v>0</v>
      </c>
      <c r="AH23" s="52">
        <v>0</v>
      </c>
      <c r="AI23" s="52">
        <v>0</v>
      </c>
      <c r="AJ23" s="53">
        <v>0</v>
      </c>
      <c r="AK23" s="54">
        <v>0</v>
      </c>
      <c r="AL23" s="53">
        <v>0</v>
      </c>
      <c r="AM23" s="55">
        <f>SUM(C23:AB23)</f>
        <v>67304</v>
      </c>
    </row>
    <row r="24" spans="1:40" s="5" customFormat="1" ht="27" customHeight="1">
      <c r="A24" s="159" t="s">
        <v>20</v>
      </c>
      <c r="B24" s="160"/>
      <c r="C24" s="85">
        <v>0</v>
      </c>
      <c r="D24" s="86">
        <v>0</v>
      </c>
      <c r="E24" s="87">
        <v>0</v>
      </c>
      <c r="F24" s="87">
        <v>0</v>
      </c>
      <c r="G24" s="87">
        <v>0</v>
      </c>
      <c r="H24" s="87">
        <v>0</v>
      </c>
      <c r="I24" s="87">
        <v>0</v>
      </c>
      <c r="J24" s="86">
        <v>0</v>
      </c>
      <c r="K24" s="87">
        <v>0</v>
      </c>
      <c r="L24" s="86">
        <v>0</v>
      </c>
      <c r="M24" s="89">
        <v>0</v>
      </c>
      <c r="N24" s="90">
        <v>8014</v>
      </c>
      <c r="O24" s="91">
        <v>0</v>
      </c>
      <c r="P24" s="92">
        <v>277386</v>
      </c>
      <c r="Q24" s="92">
        <v>0</v>
      </c>
      <c r="R24" s="92">
        <v>0</v>
      </c>
      <c r="S24" s="92">
        <v>29331</v>
      </c>
      <c r="T24" s="85">
        <v>89196</v>
      </c>
      <c r="U24" s="86">
        <v>0</v>
      </c>
      <c r="V24" s="86">
        <v>33765</v>
      </c>
      <c r="W24" s="87">
        <v>0</v>
      </c>
      <c r="X24" s="86">
        <v>0</v>
      </c>
      <c r="Y24" s="88">
        <v>0</v>
      </c>
      <c r="Z24" s="85">
        <v>0</v>
      </c>
      <c r="AA24" s="89">
        <v>0</v>
      </c>
      <c r="AB24" s="85">
        <v>0</v>
      </c>
      <c r="AC24" s="52">
        <v>0</v>
      </c>
      <c r="AD24" s="52">
        <v>0</v>
      </c>
      <c r="AE24" s="52">
        <v>0</v>
      </c>
      <c r="AF24" s="53">
        <v>0</v>
      </c>
      <c r="AG24" s="51">
        <v>0</v>
      </c>
      <c r="AH24" s="52">
        <v>0</v>
      </c>
      <c r="AI24" s="52">
        <v>0</v>
      </c>
      <c r="AJ24" s="53">
        <v>0</v>
      </c>
      <c r="AK24" s="54">
        <v>0</v>
      </c>
      <c r="AL24" s="53">
        <v>0</v>
      </c>
      <c r="AM24" s="55">
        <f>SUM(C24:AB24)</f>
        <v>437692</v>
      </c>
    </row>
    <row r="25" spans="1:40" s="5" customFormat="1" ht="27" customHeight="1">
      <c r="A25" s="159" t="s">
        <v>21</v>
      </c>
      <c r="B25" s="160"/>
      <c r="C25" s="85">
        <v>0</v>
      </c>
      <c r="D25" s="86">
        <v>0</v>
      </c>
      <c r="E25" s="87">
        <v>0</v>
      </c>
      <c r="F25" s="87">
        <v>0</v>
      </c>
      <c r="G25" s="87">
        <v>0</v>
      </c>
      <c r="H25" s="87">
        <v>0</v>
      </c>
      <c r="I25" s="87">
        <v>0</v>
      </c>
      <c r="J25" s="86">
        <v>0</v>
      </c>
      <c r="K25" s="87">
        <v>0</v>
      </c>
      <c r="L25" s="86">
        <v>0</v>
      </c>
      <c r="M25" s="89">
        <v>0</v>
      </c>
      <c r="N25" s="90">
        <v>0</v>
      </c>
      <c r="O25" s="91">
        <v>0</v>
      </c>
      <c r="P25" s="92">
        <v>0</v>
      </c>
      <c r="Q25" s="92">
        <v>23412</v>
      </c>
      <c r="R25" s="92">
        <v>0</v>
      </c>
      <c r="S25" s="92">
        <v>72527</v>
      </c>
      <c r="T25" s="85">
        <v>0</v>
      </c>
      <c r="U25" s="86">
        <v>0</v>
      </c>
      <c r="V25" s="86">
        <v>0</v>
      </c>
      <c r="W25" s="87">
        <v>0</v>
      </c>
      <c r="X25" s="86">
        <v>0</v>
      </c>
      <c r="Y25" s="88">
        <v>0</v>
      </c>
      <c r="Z25" s="85">
        <v>0</v>
      </c>
      <c r="AA25" s="89">
        <v>0</v>
      </c>
      <c r="AB25" s="85">
        <v>0</v>
      </c>
      <c r="AC25" s="52">
        <v>0</v>
      </c>
      <c r="AD25" s="52">
        <v>0</v>
      </c>
      <c r="AE25" s="52">
        <v>0</v>
      </c>
      <c r="AF25" s="53">
        <v>0</v>
      </c>
      <c r="AG25" s="51">
        <v>0</v>
      </c>
      <c r="AH25" s="52">
        <v>0</v>
      </c>
      <c r="AI25" s="52">
        <v>0</v>
      </c>
      <c r="AJ25" s="53">
        <v>0</v>
      </c>
      <c r="AK25" s="54">
        <v>0</v>
      </c>
      <c r="AL25" s="53">
        <v>0</v>
      </c>
      <c r="AM25" s="55">
        <f>SUM(C25:AB25)</f>
        <v>95939</v>
      </c>
    </row>
    <row r="26" spans="1:40" s="5" customFormat="1" ht="27" customHeight="1">
      <c r="A26" s="159" t="s">
        <v>22</v>
      </c>
      <c r="B26" s="160"/>
      <c r="C26" s="85">
        <v>0</v>
      </c>
      <c r="D26" s="86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86">
        <v>0</v>
      </c>
      <c r="K26" s="87">
        <v>0</v>
      </c>
      <c r="L26" s="86">
        <v>0</v>
      </c>
      <c r="M26" s="89">
        <v>0</v>
      </c>
      <c r="N26" s="90">
        <v>0</v>
      </c>
      <c r="O26" s="91">
        <v>0</v>
      </c>
      <c r="P26" s="92">
        <v>0</v>
      </c>
      <c r="Q26" s="92">
        <v>0</v>
      </c>
      <c r="R26" s="91">
        <v>0</v>
      </c>
      <c r="S26" s="92">
        <v>0</v>
      </c>
      <c r="T26" s="85">
        <v>0</v>
      </c>
      <c r="U26" s="86">
        <v>0</v>
      </c>
      <c r="V26" s="86">
        <v>0</v>
      </c>
      <c r="W26" s="87">
        <v>0</v>
      </c>
      <c r="X26" s="86">
        <v>0</v>
      </c>
      <c r="Y26" s="88">
        <v>0</v>
      </c>
      <c r="Z26" s="85">
        <v>0</v>
      </c>
      <c r="AA26" s="89">
        <v>0</v>
      </c>
      <c r="AB26" s="85">
        <v>0</v>
      </c>
      <c r="AC26" s="52">
        <v>0</v>
      </c>
      <c r="AD26" s="52">
        <v>0</v>
      </c>
      <c r="AE26" s="52">
        <v>0</v>
      </c>
      <c r="AF26" s="53">
        <v>0</v>
      </c>
      <c r="AG26" s="51">
        <v>0</v>
      </c>
      <c r="AH26" s="52">
        <v>0</v>
      </c>
      <c r="AI26" s="52">
        <v>0</v>
      </c>
      <c r="AJ26" s="53">
        <v>0</v>
      </c>
      <c r="AK26" s="54">
        <v>0</v>
      </c>
      <c r="AL26" s="53">
        <v>0</v>
      </c>
      <c r="AM26" s="55">
        <v>0</v>
      </c>
    </row>
    <row r="27" spans="1:40" s="5" customFormat="1" ht="27" customHeight="1">
      <c r="A27" s="159" t="s">
        <v>23</v>
      </c>
      <c r="B27" s="160"/>
      <c r="C27" s="85">
        <v>0</v>
      </c>
      <c r="D27" s="86">
        <v>0</v>
      </c>
      <c r="E27" s="87">
        <v>0</v>
      </c>
      <c r="F27" s="87">
        <v>0</v>
      </c>
      <c r="G27" s="87">
        <v>0</v>
      </c>
      <c r="H27" s="87">
        <v>0</v>
      </c>
      <c r="I27" s="87">
        <v>0</v>
      </c>
      <c r="J27" s="86">
        <v>0</v>
      </c>
      <c r="K27" s="87">
        <v>0</v>
      </c>
      <c r="L27" s="86">
        <v>0</v>
      </c>
      <c r="M27" s="89">
        <v>9057</v>
      </c>
      <c r="N27" s="90">
        <v>0</v>
      </c>
      <c r="O27" s="91">
        <v>0</v>
      </c>
      <c r="P27" s="92">
        <v>0</v>
      </c>
      <c r="Q27" s="92">
        <v>0</v>
      </c>
      <c r="R27" s="111">
        <v>0</v>
      </c>
      <c r="S27" s="92">
        <v>0</v>
      </c>
      <c r="T27" s="85">
        <v>0</v>
      </c>
      <c r="U27" s="86">
        <v>0</v>
      </c>
      <c r="V27" s="86">
        <v>0</v>
      </c>
      <c r="W27" s="87">
        <v>0</v>
      </c>
      <c r="X27" s="86">
        <v>0</v>
      </c>
      <c r="Y27" s="88">
        <v>0</v>
      </c>
      <c r="Z27" s="85">
        <v>0</v>
      </c>
      <c r="AA27" s="89">
        <v>0</v>
      </c>
      <c r="AB27" s="85">
        <v>0</v>
      </c>
      <c r="AC27" s="52">
        <v>0</v>
      </c>
      <c r="AD27" s="52">
        <v>0</v>
      </c>
      <c r="AE27" s="52">
        <v>0</v>
      </c>
      <c r="AF27" s="53">
        <v>0</v>
      </c>
      <c r="AG27" s="51">
        <v>0</v>
      </c>
      <c r="AH27" s="52">
        <v>0</v>
      </c>
      <c r="AI27" s="52">
        <v>0</v>
      </c>
      <c r="AJ27" s="53">
        <v>0</v>
      </c>
      <c r="AK27" s="54">
        <v>0</v>
      </c>
      <c r="AL27" s="53">
        <v>0</v>
      </c>
      <c r="AM27" s="55">
        <f>SUM(C27:AB27)</f>
        <v>9057</v>
      </c>
    </row>
    <row r="28" spans="1:40" s="8" customFormat="1" ht="27" customHeight="1">
      <c r="A28" s="161" t="s">
        <v>24</v>
      </c>
      <c r="B28" s="162"/>
      <c r="C28" s="112" t="s">
        <v>91</v>
      </c>
      <c r="D28" s="113" t="s">
        <v>94</v>
      </c>
      <c r="E28" s="114" t="s">
        <v>92</v>
      </c>
      <c r="F28" s="114" t="s">
        <v>91</v>
      </c>
      <c r="G28" s="114" t="s">
        <v>92</v>
      </c>
      <c r="H28" s="114" t="s">
        <v>92</v>
      </c>
      <c r="I28" s="114" t="s">
        <v>92</v>
      </c>
      <c r="J28" s="113" t="s">
        <v>95</v>
      </c>
      <c r="K28" s="114" t="s">
        <v>92</v>
      </c>
      <c r="L28" s="113" t="s">
        <v>106</v>
      </c>
      <c r="M28" s="116" t="s">
        <v>93</v>
      </c>
      <c r="N28" s="112" t="s">
        <v>95</v>
      </c>
      <c r="O28" s="117" t="s">
        <v>124</v>
      </c>
      <c r="P28" s="118" t="s">
        <v>95</v>
      </c>
      <c r="Q28" s="118" t="s">
        <v>95</v>
      </c>
      <c r="R28" s="109" t="s">
        <v>107</v>
      </c>
      <c r="S28" s="118" t="s">
        <v>119</v>
      </c>
      <c r="T28" s="112" t="s">
        <v>125</v>
      </c>
      <c r="U28" s="113" t="s">
        <v>91</v>
      </c>
      <c r="V28" s="113" t="s">
        <v>93</v>
      </c>
      <c r="W28" s="114" t="s">
        <v>91</v>
      </c>
      <c r="X28" s="113" t="s">
        <v>94</v>
      </c>
      <c r="Y28" s="115" t="s">
        <v>95</v>
      </c>
      <c r="Z28" s="112" t="s">
        <v>91</v>
      </c>
      <c r="AA28" s="116" t="s">
        <v>91</v>
      </c>
      <c r="AB28" s="112" t="s">
        <v>101</v>
      </c>
      <c r="AC28" s="67" t="s">
        <v>90</v>
      </c>
      <c r="AD28" s="67" t="s">
        <v>90</v>
      </c>
      <c r="AE28" s="67" t="s">
        <v>90</v>
      </c>
      <c r="AF28" s="67" t="s">
        <v>90</v>
      </c>
      <c r="AG28" s="67" t="s">
        <v>90</v>
      </c>
      <c r="AH28" s="67" t="s">
        <v>90</v>
      </c>
      <c r="AI28" s="67" t="s">
        <v>90</v>
      </c>
      <c r="AJ28" s="67" t="s">
        <v>90</v>
      </c>
      <c r="AK28" s="67" t="s">
        <v>90</v>
      </c>
      <c r="AL28" s="67" t="s">
        <v>90</v>
      </c>
      <c r="AM28" s="50"/>
    </row>
    <row r="29" spans="1:40" s="5" customFormat="1" ht="27" customHeight="1">
      <c r="A29" s="159" t="s">
        <v>115</v>
      </c>
      <c r="B29" s="160"/>
      <c r="C29" s="141">
        <f>SUM(C30,C32,C36)</f>
        <v>51187</v>
      </c>
      <c r="D29" s="142">
        <f>SUM(D30,D32,D36)</f>
        <v>201544</v>
      </c>
      <c r="E29" s="143">
        <f t="shared" ref="E29:I29" si="25">SUM(E30,E32,E36)</f>
        <v>227864</v>
      </c>
      <c r="F29" s="143">
        <f t="shared" si="25"/>
        <v>77239</v>
      </c>
      <c r="G29" s="143">
        <f t="shared" si="25"/>
        <v>28362</v>
      </c>
      <c r="H29" s="143">
        <f t="shared" si="25"/>
        <v>8506</v>
      </c>
      <c r="I29" s="143">
        <f t="shared" si="25"/>
        <v>6652</v>
      </c>
      <c r="J29" s="142">
        <f t="shared" ref="J29" si="26">SUM(J30,J32,J36)</f>
        <v>90218</v>
      </c>
      <c r="K29" s="143">
        <f t="shared" ref="K29" si="27">SUM(K30,K32,K36)</f>
        <v>15784</v>
      </c>
      <c r="L29" s="142">
        <f t="shared" ref="L29" si="28">SUM(L30,L32,L36)</f>
        <v>21414</v>
      </c>
      <c r="M29" s="145">
        <f t="shared" ref="M29" si="29">SUM(M30,M32,M36)</f>
        <v>9056</v>
      </c>
      <c r="N29" s="146">
        <f t="shared" ref="N29" si="30">SUM(N30,N32,N36)</f>
        <v>8014</v>
      </c>
      <c r="O29" s="147">
        <f t="shared" ref="O29" si="31">SUM(O30,O32,O36)</f>
        <v>13571</v>
      </c>
      <c r="P29" s="148">
        <f t="shared" ref="P29" si="32">SUM(P30,P32,P36)</f>
        <v>277386</v>
      </c>
      <c r="Q29" s="148">
        <f t="shared" ref="Q29" si="33">SUM(Q30,Q32,Q36)</f>
        <v>23412</v>
      </c>
      <c r="R29" s="147">
        <f t="shared" ref="R29" si="34">SUM(R30,R32,R36)</f>
        <v>348115</v>
      </c>
      <c r="S29" s="148">
        <f t="shared" ref="S29" si="35">SUM(S30,S32,S36)</f>
        <v>233719</v>
      </c>
      <c r="T29" s="141">
        <f t="shared" ref="T29" si="36">SUM(T30,T32,T36)</f>
        <v>89196</v>
      </c>
      <c r="U29" s="142">
        <f t="shared" ref="U29" si="37">SUM(U30,U32,U36)</f>
        <v>27894</v>
      </c>
      <c r="V29" s="142">
        <f t="shared" ref="V29" si="38">SUM(V30,V32,V36)</f>
        <v>33765</v>
      </c>
      <c r="W29" s="143">
        <f t="shared" ref="W29" si="39">SUM(W30,W32,W36)</f>
        <v>34773</v>
      </c>
      <c r="X29" s="142">
        <f t="shared" ref="X29" si="40">SUM(X30,X32,X36)</f>
        <v>77254</v>
      </c>
      <c r="Y29" s="144">
        <f t="shared" ref="Y29" si="41">SUM(Y30,Y32,Y36)</f>
        <v>2827</v>
      </c>
      <c r="Z29" s="141">
        <f t="shared" ref="Z29" si="42">SUM(Z30,Z32,Z36)</f>
        <v>9774</v>
      </c>
      <c r="AA29" s="145">
        <f t="shared" ref="AA29" si="43">SUM(AA30,AA32,AA36)</f>
        <v>4512</v>
      </c>
      <c r="AB29" s="141">
        <f t="shared" ref="AB29" si="44">SUM(AB30,AB32,AB36)</f>
        <v>650903</v>
      </c>
      <c r="AC29" s="149">
        <v>0</v>
      </c>
      <c r="AD29" s="149">
        <v>0</v>
      </c>
      <c r="AE29" s="149">
        <v>0</v>
      </c>
      <c r="AF29" s="150">
        <v>0</v>
      </c>
      <c r="AG29" s="151">
        <v>0</v>
      </c>
      <c r="AH29" s="149">
        <v>0</v>
      </c>
      <c r="AI29" s="149">
        <v>0</v>
      </c>
      <c r="AJ29" s="150">
        <v>0</v>
      </c>
      <c r="AK29" s="152">
        <v>0</v>
      </c>
      <c r="AL29" s="150">
        <v>0</v>
      </c>
      <c r="AM29" s="153">
        <f>SUM(C29:AB29)</f>
        <v>2572941</v>
      </c>
      <c r="AN29" s="14"/>
    </row>
    <row r="30" spans="1:40" s="5" customFormat="1" ht="27" customHeight="1">
      <c r="A30" s="157" t="s">
        <v>129</v>
      </c>
      <c r="B30" s="158"/>
      <c r="C30" s="141">
        <v>28275</v>
      </c>
      <c r="D30" s="142">
        <v>136313</v>
      </c>
      <c r="E30" s="143">
        <v>165072</v>
      </c>
      <c r="F30" s="143">
        <v>56862</v>
      </c>
      <c r="G30" s="143">
        <v>24222</v>
      </c>
      <c r="H30" s="143">
        <v>8205</v>
      </c>
      <c r="I30" s="143">
        <v>5666</v>
      </c>
      <c r="J30" s="142">
        <v>70001</v>
      </c>
      <c r="K30" s="143">
        <v>12811</v>
      </c>
      <c r="L30" s="142">
        <v>10727</v>
      </c>
      <c r="M30" s="145">
        <v>6713</v>
      </c>
      <c r="N30" s="146">
        <v>7786</v>
      </c>
      <c r="O30" s="147">
        <v>11491</v>
      </c>
      <c r="P30" s="148">
        <v>212580</v>
      </c>
      <c r="Q30" s="148">
        <v>17341</v>
      </c>
      <c r="R30" s="148">
        <v>246220</v>
      </c>
      <c r="S30" s="148">
        <v>233719</v>
      </c>
      <c r="T30" s="141">
        <v>73991</v>
      </c>
      <c r="U30" s="142">
        <v>23025</v>
      </c>
      <c r="V30" s="142">
        <v>26368</v>
      </c>
      <c r="W30" s="143">
        <v>29393</v>
      </c>
      <c r="X30" s="142">
        <v>63903</v>
      </c>
      <c r="Y30" s="145">
        <v>2623</v>
      </c>
      <c r="Z30" s="142">
        <v>7802</v>
      </c>
      <c r="AA30" s="145">
        <v>2873</v>
      </c>
      <c r="AB30" s="141">
        <v>325051</v>
      </c>
      <c r="AC30" s="149">
        <v>0</v>
      </c>
      <c r="AD30" s="149">
        <v>0</v>
      </c>
      <c r="AE30" s="149">
        <v>0</v>
      </c>
      <c r="AF30" s="150">
        <v>0</v>
      </c>
      <c r="AG30" s="151">
        <v>0</v>
      </c>
      <c r="AH30" s="149">
        <v>0</v>
      </c>
      <c r="AI30" s="149">
        <v>0</v>
      </c>
      <c r="AJ30" s="150">
        <v>0</v>
      </c>
      <c r="AK30" s="152">
        <v>0</v>
      </c>
      <c r="AL30" s="150">
        <v>0</v>
      </c>
      <c r="AM30" s="153">
        <f>SUM(C30:AB30)</f>
        <v>1809033</v>
      </c>
    </row>
    <row r="31" spans="1:40" s="5" customFormat="1" ht="27" customHeight="1">
      <c r="A31" s="159" t="s">
        <v>25</v>
      </c>
      <c r="B31" s="160"/>
      <c r="C31" s="128">
        <f>ROUND(C30/C29,3)*100</f>
        <v>55.2</v>
      </c>
      <c r="D31" s="129">
        <f>ROUND(D30/D29,3)*100</f>
        <v>67.600000000000009</v>
      </c>
      <c r="E31" s="129">
        <f t="shared" ref="E31:I31" si="45">ROUND(E30/E29,3)*100</f>
        <v>72.399999999999991</v>
      </c>
      <c r="F31" s="129">
        <f t="shared" si="45"/>
        <v>73.599999999999994</v>
      </c>
      <c r="G31" s="129">
        <f t="shared" si="45"/>
        <v>85.399999999999991</v>
      </c>
      <c r="H31" s="129">
        <f t="shared" si="45"/>
        <v>96.5</v>
      </c>
      <c r="I31" s="130">
        <f t="shared" si="45"/>
        <v>85.2</v>
      </c>
      <c r="J31" s="129">
        <f>ROUND(J30/J29,3)*100</f>
        <v>77.600000000000009</v>
      </c>
      <c r="K31" s="130">
        <f>ROUND(K30/K29,3)*100</f>
        <v>81.2</v>
      </c>
      <c r="L31" s="130">
        <f t="shared" ref="L31:N31" si="46">ROUND(L30/L29,3)*100</f>
        <v>50.1</v>
      </c>
      <c r="M31" s="131">
        <f t="shared" si="46"/>
        <v>74.099999999999994</v>
      </c>
      <c r="N31" s="131">
        <f t="shared" si="46"/>
        <v>97.2</v>
      </c>
      <c r="O31" s="154">
        <f t="shared" ref="O31:R31" si="47">ROUND(O30/O29,3)*100</f>
        <v>84.7</v>
      </c>
      <c r="P31" s="132">
        <f t="shared" si="47"/>
        <v>76.599999999999994</v>
      </c>
      <c r="Q31" s="132">
        <f t="shared" si="47"/>
        <v>74.099999999999994</v>
      </c>
      <c r="R31" s="132">
        <f t="shared" si="47"/>
        <v>70.7</v>
      </c>
      <c r="S31" s="132">
        <f>ROUND(S30/S29,3)*100</f>
        <v>100</v>
      </c>
      <c r="T31" s="128">
        <f>ROUND(T30/T29,3)*100</f>
        <v>83</v>
      </c>
      <c r="U31" s="129">
        <f>ROUND(U30/U29,3)*100</f>
        <v>82.5</v>
      </c>
      <c r="V31" s="129">
        <f t="shared" ref="V31:W31" si="48">ROUND(V30/V29,3)*100</f>
        <v>78.100000000000009</v>
      </c>
      <c r="W31" s="130">
        <f t="shared" si="48"/>
        <v>84.5</v>
      </c>
      <c r="X31" s="129">
        <f>ROUND(X30/X29,3)*100</f>
        <v>82.699999999999989</v>
      </c>
      <c r="Y31" s="134">
        <f>ROUND(Y30/Y29,3)*100</f>
        <v>92.800000000000011</v>
      </c>
      <c r="Z31" s="128">
        <f t="shared" ref="Z31:AA31" si="49">ROUND(Z30/Z29,3)*100</f>
        <v>79.800000000000011</v>
      </c>
      <c r="AA31" s="131">
        <f t="shared" si="49"/>
        <v>63.7</v>
      </c>
      <c r="AB31" s="128">
        <f>ROUND(AB30/AB29,3)*100</f>
        <v>49.9</v>
      </c>
      <c r="AC31" s="138" t="e">
        <f t="shared" ref="AC31:AL31" si="50">ROUND(AC30/AC29,3)*100</f>
        <v>#DIV/0!</v>
      </c>
      <c r="AD31" s="138" t="e">
        <f t="shared" si="50"/>
        <v>#DIV/0!</v>
      </c>
      <c r="AE31" s="138" t="e">
        <f t="shared" si="50"/>
        <v>#DIV/0!</v>
      </c>
      <c r="AF31" s="138" t="e">
        <f t="shared" si="50"/>
        <v>#DIV/0!</v>
      </c>
      <c r="AG31" s="138" t="e">
        <f t="shared" si="50"/>
        <v>#DIV/0!</v>
      </c>
      <c r="AH31" s="138" t="e">
        <f t="shared" si="50"/>
        <v>#DIV/0!</v>
      </c>
      <c r="AI31" s="138" t="e">
        <f t="shared" si="50"/>
        <v>#DIV/0!</v>
      </c>
      <c r="AJ31" s="138" t="e">
        <f t="shared" si="50"/>
        <v>#DIV/0!</v>
      </c>
      <c r="AK31" s="138" t="e">
        <f t="shared" si="50"/>
        <v>#DIV/0!</v>
      </c>
      <c r="AL31" s="138" t="e">
        <f t="shared" si="50"/>
        <v>#DIV/0!</v>
      </c>
      <c r="AM31" s="155">
        <f>ROUND(AM30/AM29,3)*100</f>
        <v>70.3</v>
      </c>
    </row>
    <row r="32" spans="1:40" s="5" customFormat="1" ht="27" customHeight="1">
      <c r="A32" s="157" t="s">
        <v>126</v>
      </c>
      <c r="B32" s="158"/>
      <c r="C32" s="141">
        <v>11</v>
      </c>
      <c r="D32" s="142">
        <v>70</v>
      </c>
      <c r="E32" s="143">
        <v>0</v>
      </c>
      <c r="F32" s="143">
        <v>42</v>
      </c>
      <c r="G32" s="143">
        <v>0</v>
      </c>
      <c r="H32" s="143">
        <v>0</v>
      </c>
      <c r="I32" s="143">
        <v>0</v>
      </c>
      <c r="J32" s="142">
        <v>5769</v>
      </c>
      <c r="K32" s="143">
        <v>2473</v>
      </c>
      <c r="L32" s="142">
        <v>4068</v>
      </c>
      <c r="M32" s="145">
        <v>1284</v>
      </c>
      <c r="N32" s="146">
        <v>22</v>
      </c>
      <c r="O32" s="147">
        <v>0</v>
      </c>
      <c r="P32" s="148">
        <v>557</v>
      </c>
      <c r="Q32" s="146">
        <v>36</v>
      </c>
      <c r="R32" s="148">
        <v>0</v>
      </c>
      <c r="S32" s="148">
        <v>0</v>
      </c>
      <c r="T32" s="141">
        <v>1289</v>
      </c>
      <c r="U32" s="142">
        <v>362</v>
      </c>
      <c r="V32" s="142">
        <v>855</v>
      </c>
      <c r="W32" s="143">
        <v>146</v>
      </c>
      <c r="X32" s="142">
        <v>1386</v>
      </c>
      <c r="Y32" s="145">
        <v>31</v>
      </c>
      <c r="Z32" s="142">
        <v>57</v>
      </c>
      <c r="AA32" s="145">
        <v>957</v>
      </c>
      <c r="AB32" s="141">
        <v>6029</v>
      </c>
      <c r="AC32" s="149">
        <v>0</v>
      </c>
      <c r="AD32" s="149">
        <v>0</v>
      </c>
      <c r="AE32" s="149">
        <v>0</v>
      </c>
      <c r="AF32" s="150">
        <v>0</v>
      </c>
      <c r="AG32" s="151">
        <v>0</v>
      </c>
      <c r="AH32" s="149">
        <v>0</v>
      </c>
      <c r="AI32" s="149">
        <v>0</v>
      </c>
      <c r="AJ32" s="150">
        <v>0</v>
      </c>
      <c r="AK32" s="152">
        <v>0</v>
      </c>
      <c r="AL32" s="150">
        <v>0</v>
      </c>
      <c r="AM32" s="153">
        <f>SUM(C32:AB32)</f>
        <v>25444</v>
      </c>
    </row>
    <row r="33" spans="1:39" s="5" customFormat="1" ht="27" customHeight="1">
      <c r="A33" s="157" t="s">
        <v>26</v>
      </c>
      <c r="B33" s="158"/>
      <c r="C33" s="128">
        <f>ROUND(C32/C29,3)*100</f>
        <v>0</v>
      </c>
      <c r="D33" s="129">
        <f>ROUND(D32/D29,3)*100</f>
        <v>0</v>
      </c>
      <c r="E33" s="129">
        <f t="shared" ref="E33:I33" si="51">ROUND(E32/E29,3)*100</f>
        <v>0</v>
      </c>
      <c r="F33" s="129">
        <f t="shared" si="51"/>
        <v>0.1</v>
      </c>
      <c r="G33" s="129">
        <f t="shared" si="51"/>
        <v>0</v>
      </c>
      <c r="H33" s="129">
        <f t="shared" si="51"/>
        <v>0</v>
      </c>
      <c r="I33" s="130">
        <f t="shared" si="51"/>
        <v>0</v>
      </c>
      <c r="J33" s="129">
        <f>ROUND(J32/J29,3)*100</f>
        <v>6.4</v>
      </c>
      <c r="K33" s="130">
        <f>ROUND(K32/K29,3)*100</f>
        <v>15.7</v>
      </c>
      <c r="L33" s="130">
        <f t="shared" ref="L33:N33" si="52">ROUND(L32/L29,3)*100</f>
        <v>19</v>
      </c>
      <c r="M33" s="131">
        <f t="shared" si="52"/>
        <v>14.2</v>
      </c>
      <c r="N33" s="131">
        <f t="shared" si="52"/>
        <v>0.3</v>
      </c>
      <c r="O33" s="154">
        <f t="shared" ref="O33:R33" si="53">ROUND(O32/O29,3)*100</f>
        <v>0</v>
      </c>
      <c r="P33" s="132">
        <f t="shared" si="53"/>
        <v>0.2</v>
      </c>
      <c r="Q33" s="133">
        <f t="shared" si="53"/>
        <v>0.2</v>
      </c>
      <c r="R33" s="132">
        <f t="shared" si="53"/>
        <v>0</v>
      </c>
      <c r="S33" s="132">
        <f>ROUND(S32/S29,3)*100</f>
        <v>0</v>
      </c>
      <c r="T33" s="128">
        <f>ROUND(T32/T29,3)*100</f>
        <v>1.4000000000000001</v>
      </c>
      <c r="U33" s="129">
        <f>ROUND(U32/U29,3)*100</f>
        <v>1.3</v>
      </c>
      <c r="V33" s="129">
        <f t="shared" ref="V33:AA33" si="54">ROUND(V32/V29,3)*100</f>
        <v>2.5</v>
      </c>
      <c r="W33" s="130">
        <f t="shared" si="54"/>
        <v>0.4</v>
      </c>
      <c r="X33" s="129">
        <f t="shared" si="54"/>
        <v>1.7999999999999998</v>
      </c>
      <c r="Y33" s="134">
        <f t="shared" si="54"/>
        <v>1.0999999999999999</v>
      </c>
      <c r="Z33" s="128">
        <f t="shared" si="54"/>
        <v>0.6</v>
      </c>
      <c r="AA33" s="129">
        <f t="shared" si="54"/>
        <v>21.2</v>
      </c>
      <c r="AB33" s="128">
        <f>ROUND(AB32/AB29,3)*100</f>
        <v>0.89999999999999991</v>
      </c>
      <c r="AC33" s="135" t="s">
        <v>96</v>
      </c>
      <c r="AD33" s="135" t="s">
        <v>96</v>
      </c>
      <c r="AE33" s="135" t="s">
        <v>96</v>
      </c>
      <c r="AF33" s="136" t="s">
        <v>96</v>
      </c>
      <c r="AG33" s="137" t="s">
        <v>96</v>
      </c>
      <c r="AH33" s="135" t="s">
        <v>96</v>
      </c>
      <c r="AI33" s="135" t="s">
        <v>96</v>
      </c>
      <c r="AJ33" s="136" t="s">
        <v>96</v>
      </c>
      <c r="AK33" s="138" t="s">
        <v>96</v>
      </c>
      <c r="AL33" s="136" t="s">
        <v>96</v>
      </c>
      <c r="AM33" s="155">
        <f>ROUND(AM32/AM29,3)*100</f>
        <v>1</v>
      </c>
    </row>
    <row r="34" spans="1:39" s="5" customFormat="1" ht="27" customHeight="1">
      <c r="A34" s="157" t="s">
        <v>127</v>
      </c>
      <c r="B34" s="158"/>
      <c r="C34" s="142">
        <f t="shared" ref="C34:I34" si="55">SUM(C30,C32)</f>
        <v>28286</v>
      </c>
      <c r="D34" s="142">
        <f t="shared" si="55"/>
        <v>136383</v>
      </c>
      <c r="E34" s="142">
        <f t="shared" si="55"/>
        <v>165072</v>
      </c>
      <c r="F34" s="142">
        <f>SUM(F30,F32)</f>
        <v>56904</v>
      </c>
      <c r="G34" s="142">
        <f t="shared" si="55"/>
        <v>24222</v>
      </c>
      <c r="H34" s="142">
        <f t="shared" si="55"/>
        <v>8205</v>
      </c>
      <c r="I34" s="143">
        <f t="shared" si="55"/>
        <v>5666</v>
      </c>
      <c r="J34" s="142">
        <f t="shared" ref="J34:O34" si="56">SUM(J30,J32)</f>
        <v>75770</v>
      </c>
      <c r="K34" s="143">
        <f t="shared" si="56"/>
        <v>15284</v>
      </c>
      <c r="L34" s="142">
        <f t="shared" si="56"/>
        <v>14795</v>
      </c>
      <c r="M34" s="145">
        <f t="shared" si="56"/>
        <v>7997</v>
      </c>
      <c r="N34" s="145">
        <f t="shared" si="56"/>
        <v>7808</v>
      </c>
      <c r="O34" s="147">
        <f t="shared" si="56"/>
        <v>11491</v>
      </c>
      <c r="P34" s="148">
        <f t="shared" ref="P34:AB34" si="57">SUM(P30,P32)</f>
        <v>213137</v>
      </c>
      <c r="Q34" s="148">
        <f t="shared" si="57"/>
        <v>17377</v>
      </c>
      <c r="R34" s="148">
        <f t="shared" si="57"/>
        <v>246220</v>
      </c>
      <c r="S34" s="148">
        <f t="shared" si="57"/>
        <v>233719</v>
      </c>
      <c r="T34" s="141">
        <f t="shared" si="57"/>
        <v>75280</v>
      </c>
      <c r="U34" s="142">
        <f t="shared" si="57"/>
        <v>23387</v>
      </c>
      <c r="V34" s="142">
        <f t="shared" si="57"/>
        <v>27223</v>
      </c>
      <c r="W34" s="143">
        <f t="shared" si="57"/>
        <v>29539</v>
      </c>
      <c r="X34" s="142">
        <f t="shared" si="57"/>
        <v>65289</v>
      </c>
      <c r="Y34" s="145">
        <f t="shared" si="57"/>
        <v>2654</v>
      </c>
      <c r="Z34" s="142">
        <f t="shared" si="57"/>
        <v>7859</v>
      </c>
      <c r="AA34" s="143">
        <f t="shared" si="57"/>
        <v>3830</v>
      </c>
      <c r="AB34" s="141">
        <f t="shared" si="57"/>
        <v>331080</v>
      </c>
      <c r="AC34" s="149">
        <v>0</v>
      </c>
      <c r="AD34" s="149">
        <v>0</v>
      </c>
      <c r="AE34" s="135"/>
      <c r="AF34" s="136"/>
      <c r="AG34" s="137"/>
      <c r="AH34" s="135"/>
      <c r="AI34" s="135"/>
      <c r="AJ34" s="136"/>
      <c r="AK34" s="138"/>
      <c r="AL34" s="136"/>
      <c r="AM34" s="156">
        <f>SUM(C34:AB34)</f>
        <v>1834477</v>
      </c>
    </row>
    <row r="35" spans="1:39" s="5" customFormat="1" ht="27" customHeight="1">
      <c r="A35" s="157" t="s">
        <v>27</v>
      </c>
      <c r="B35" s="158"/>
      <c r="C35" s="128">
        <f>ROUND(C34/C29,3)*100</f>
        <v>55.300000000000004</v>
      </c>
      <c r="D35" s="129">
        <f>ROUND(D34/D29,3)*100</f>
        <v>67.7</v>
      </c>
      <c r="E35" s="129">
        <f t="shared" ref="E35:I35" si="58">ROUND(E34/E29,3)*100</f>
        <v>72.399999999999991</v>
      </c>
      <c r="F35" s="129">
        <f t="shared" si="58"/>
        <v>73.7</v>
      </c>
      <c r="G35" s="129">
        <f t="shared" si="58"/>
        <v>85.399999999999991</v>
      </c>
      <c r="H35" s="129">
        <f t="shared" si="58"/>
        <v>96.5</v>
      </c>
      <c r="I35" s="130">
        <f t="shared" si="58"/>
        <v>85.2</v>
      </c>
      <c r="J35" s="129">
        <f>ROUND(J34/J29,3)*100</f>
        <v>84</v>
      </c>
      <c r="K35" s="130">
        <f>ROUND(K34/K29,3)*100</f>
        <v>96.8</v>
      </c>
      <c r="L35" s="130">
        <f t="shared" ref="L35:N35" si="59">ROUND(L34/L29,3)*100</f>
        <v>69.099999999999994</v>
      </c>
      <c r="M35" s="131">
        <f t="shared" si="59"/>
        <v>88.3</v>
      </c>
      <c r="N35" s="131">
        <f t="shared" si="59"/>
        <v>97.399999999999991</v>
      </c>
      <c r="O35" s="154">
        <f t="shared" ref="O35:R35" si="60">ROUND(O34/O29,3)*100</f>
        <v>84.7</v>
      </c>
      <c r="P35" s="132">
        <f t="shared" si="60"/>
        <v>76.8</v>
      </c>
      <c r="Q35" s="133">
        <f t="shared" si="60"/>
        <v>74.2</v>
      </c>
      <c r="R35" s="132">
        <f t="shared" si="60"/>
        <v>70.7</v>
      </c>
      <c r="S35" s="132">
        <f t="shared" ref="S35" si="61">ROUND(S34/S29,3)*100</f>
        <v>100</v>
      </c>
      <c r="T35" s="129">
        <f>ROUND(T34/T29,3)*100</f>
        <v>84.399999999999991</v>
      </c>
      <c r="U35" s="129">
        <f>ROUND(U34/U29,3)*100</f>
        <v>83.8</v>
      </c>
      <c r="V35" s="129">
        <f t="shared" ref="V35:AA35" si="62">ROUND(V34/V29,3)*100</f>
        <v>80.600000000000009</v>
      </c>
      <c r="W35" s="130">
        <f t="shared" si="62"/>
        <v>84.899999999999991</v>
      </c>
      <c r="X35" s="129">
        <f t="shared" si="62"/>
        <v>84.5</v>
      </c>
      <c r="Y35" s="134">
        <f t="shared" si="62"/>
        <v>93.899999999999991</v>
      </c>
      <c r="Z35" s="128">
        <f t="shared" si="62"/>
        <v>80.400000000000006</v>
      </c>
      <c r="AA35" s="129">
        <f t="shared" si="62"/>
        <v>84.899999999999991</v>
      </c>
      <c r="AB35" s="128">
        <f>ROUND(AB34/AB29,3)*100</f>
        <v>50.9</v>
      </c>
      <c r="AC35" s="135" t="e">
        <v>#VALUE!</v>
      </c>
      <c r="AD35" s="135" t="e">
        <v>#VALUE!</v>
      </c>
      <c r="AE35" s="135"/>
      <c r="AF35" s="136"/>
      <c r="AG35" s="137"/>
      <c r="AH35" s="135"/>
      <c r="AI35" s="135"/>
      <c r="AJ35" s="136"/>
      <c r="AK35" s="138"/>
      <c r="AL35" s="136"/>
      <c r="AM35" s="155">
        <f>ROUND(AM34/AM29,3)*100</f>
        <v>71.3</v>
      </c>
    </row>
    <row r="36" spans="1:39" s="5" customFormat="1" ht="27" customHeight="1">
      <c r="A36" s="157" t="s">
        <v>128</v>
      </c>
      <c r="B36" s="158"/>
      <c r="C36" s="141">
        <v>22901</v>
      </c>
      <c r="D36" s="142">
        <v>65161</v>
      </c>
      <c r="E36" s="143">
        <v>62792</v>
      </c>
      <c r="F36" s="143">
        <v>20335</v>
      </c>
      <c r="G36" s="143">
        <v>4140</v>
      </c>
      <c r="H36" s="143">
        <v>301</v>
      </c>
      <c r="I36" s="143">
        <v>986</v>
      </c>
      <c r="J36" s="142">
        <v>14448</v>
      </c>
      <c r="K36" s="143">
        <v>500</v>
      </c>
      <c r="L36" s="142">
        <v>6619</v>
      </c>
      <c r="M36" s="145">
        <v>1059</v>
      </c>
      <c r="N36" s="146">
        <v>206</v>
      </c>
      <c r="O36" s="147">
        <v>2080</v>
      </c>
      <c r="P36" s="148">
        <v>64249</v>
      </c>
      <c r="Q36" s="148">
        <v>6035</v>
      </c>
      <c r="R36" s="147">
        <v>101895</v>
      </c>
      <c r="S36" s="148">
        <v>0</v>
      </c>
      <c r="T36" s="141">
        <v>13916</v>
      </c>
      <c r="U36" s="142">
        <v>4507</v>
      </c>
      <c r="V36" s="142">
        <v>6542</v>
      </c>
      <c r="W36" s="143">
        <v>5234</v>
      </c>
      <c r="X36" s="142">
        <v>11965</v>
      </c>
      <c r="Y36" s="145">
        <v>173</v>
      </c>
      <c r="Z36" s="142">
        <v>1915</v>
      </c>
      <c r="AA36" s="145">
        <v>682</v>
      </c>
      <c r="AB36" s="141">
        <v>319823</v>
      </c>
      <c r="AC36" s="149">
        <v>0</v>
      </c>
      <c r="AD36" s="149">
        <v>0</v>
      </c>
      <c r="AE36" s="149">
        <v>0</v>
      </c>
      <c r="AF36" s="150">
        <v>0</v>
      </c>
      <c r="AG36" s="151">
        <v>0</v>
      </c>
      <c r="AH36" s="149">
        <v>0</v>
      </c>
      <c r="AI36" s="149">
        <v>0</v>
      </c>
      <c r="AJ36" s="150">
        <v>0</v>
      </c>
      <c r="AK36" s="152">
        <v>0</v>
      </c>
      <c r="AL36" s="150">
        <v>0</v>
      </c>
      <c r="AM36" s="153">
        <f>SUM(C36:AB36)</f>
        <v>738464</v>
      </c>
    </row>
    <row r="37" spans="1:39" s="5" customFormat="1" ht="27" customHeight="1">
      <c r="A37" s="159" t="s">
        <v>28</v>
      </c>
      <c r="B37" s="160"/>
      <c r="C37" s="128">
        <f>ROUND(C36/C29,3)*100</f>
        <v>44.7</v>
      </c>
      <c r="D37" s="129">
        <f>ROUND(D36/D29,3)*100</f>
        <v>32.300000000000004</v>
      </c>
      <c r="E37" s="129">
        <f t="shared" ref="E37:I37" si="63">ROUND(E36/E29,3)*100</f>
        <v>27.6</v>
      </c>
      <c r="F37" s="129">
        <f t="shared" si="63"/>
        <v>26.3</v>
      </c>
      <c r="G37" s="129">
        <f t="shared" si="63"/>
        <v>14.6</v>
      </c>
      <c r="H37" s="129">
        <f t="shared" si="63"/>
        <v>3.5000000000000004</v>
      </c>
      <c r="I37" s="130">
        <f t="shared" si="63"/>
        <v>14.799999999999999</v>
      </c>
      <c r="J37" s="129">
        <f>ROUND(J36/J29,3)*100</f>
        <v>16</v>
      </c>
      <c r="K37" s="130">
        <f>ROUND(K36/K29,3)*100</f>
        <v>3.2</v>
      </c>
      <c r="L37" s="130">
        <f t="shared" ref="L37:N37" si="64">ROUND(L36/L29,3)*100</f>
        <v>30.9</v>
      </c>
      <c r="M37" s="131">
        <f t="shared" si="64"/>
        <v>11.700000000000001</v>
      </c>
      <c r="N37" s="131">
        <f t="shared" si="64"/>
        <v>2.6</v>
      </c>
      <c r="O37" s="154">
        <f t="shared" ref="O37:R37" si="65">ROUND(O36/O29,3)*100</f>
        <v>15.299999999999999</v>
      </c>
      <c r="P37" s="132">
        <f t="shared" si="65"/>
        <v>23.200000000000003</v>
      </c>
      <c r="Q37" s="133">
        <f t="shared" si="65"/>
        <v>25.8</v>
      </c>
      <c r="R37" s="132">
        <f t="shared" si="65"/>
        <v>29.299999999999997</v>
      </c>
      <c r="S37" s="132">
        <f>ROUND(S36/S29,3)*100</f>
        <v>0</v>
      </c>
      <c r="T37" s="128">
        <f>ROUND(T36/T29,3)*100</f>
        <v>15.6</v>
      </c>
      <c r="U37" s="129">
        <f>ROUND(U36/U29,3)*100</f>
        <v>16.2</v>
      </c>
      <c r="V37" s="129">
        <f t="shared" ref="V37:AA37" si="66">ROUND(V36/V29,3)*100</f>
        <v>19.400000000000002</v>
      </c>
      <c r="W37" s="130">
        <f t="shared" si="66"/>
        <v>15.1</v>
      </c>
      <c r="X37" s="129">
        <f t="shared" si="66"/>
        <v>15.5</v>
      </c>
      <c r="Y37" s="131">
        <f t="shared" si="66"/>
        <v>6.1</v>
      </c>
      <c r="Z37" s="129">
        <f t="shared" si="66"/>
        <v>19.600000000000001</v>
      </c>
      <c r="AA37" s="129">
        <f t="shared" si="66"/>
        <v>15.1</v>
      </c>
      <c r="AB37" s="128">
        <f>ROUND(AB36/AB29,3)*100</f>
        <v>49.1</v>
      </c>
      <c r="AC37" s="138" t="s">
        <v>96</v>
      </c>
      <c r="AD37" s="135" t="s">
        <v>96</v>
      </c>
      <c r="AE37" s="135" t="s">
        <v>96</v>
      </c>
      <c r="AF37" s="136" t="s">
        <v>96</v>
      </c>
      <c r="AG37" s="137" t="s">
        <v>96</v>
      </c>
      <c r="AH37" s="135" t="s">
        <v>96</v>
      </c>
      <c r="AI37" s="135" t="s">
        <v>96</v>
      </c>
      <c r="AJ37" s="136" t="s">
        <v>96</v>
      </c>
      <c r="AK37" s="138" t="s">
        <v>96</v>
      </c>
      <c r="AL37" s="136" t="s">
        <v>96</v>
      </c>
      <c r="AM37" s="155">
        <f>ROUND(AM36/AM29,3)*100</f>
        <v>28.7</v>
      </c>
    </row>
    <row r="38" spans="1:39" s="5" customFormat="1" ht="27" customHeight="1">
      <c r="A38" s="161" t="s">
        <v>116</v>
      </c>
      <c r="B38" s="162"/>
      <c r="C38" s="85">
        <v>203</v>
      </c>
      <c r="D38" s="86">
        <v>734</v>
      </c>
      <c r="E38" s="87">
        <v>822</v>
      </c>
      <c r="F38" s="87">
        <v>340</v>
      </c>
      <c r="G38" s="87">
        <v>207</v>
      </c>
      <c r="H38" s="87">
        <v>53</v>
      </c>
      <c r="I38" s="87">
        <v>26</v>
      </c>
      <c r="J38" s="86">
        <v>413</v>
      </c>
      <c r="K38" s="87">
        <v>62</v>
      </c>
      <c r="L38" s="86">
        <v>141</v>
      </c>
      <c r="M38" s="89">
        <v>41</v>
      </c>
      <c r="N38" s="90">
        <v>57</v>
      </c>
      <c r="O38" s="91">
        <v>69</v>
      </c>
      <c r="P38" s="92">
        <v>1175</v>
      </c>
      <c r="Q38" s="92">
        <v>88</v>
      </c>
      <c r="R38" s="91">
        <v>1122</v>
      </c>
      <c r="S38" s="92">
        <v>1261</v>
      </c>
      <c r="T38" s="85">
        <v>288</v>
      </c>
      <c r="U38" s="86">
        <v>89</v>
      </c>
      <c r="V38" s="86">
        <v>171</v>
      </c>
      <c r="W38" s="87">
        <v>146</v>
      </c>
      <c r="X38" s="86">
        <v>264</v>
      </c>
      <c r="Y38" s="89">
        <v>12</v>
      </c>
      <c r="Z38" s="86">
        <v>34</v>
      </c>
      <c r="AA38" s="89">
        <v>21</v>
      </c>
      <c r="AB38" s="85">
        <v>2430</v>
      </c>
      <c r="AC38" s="52">
        <v>0</v>
      </c>
      <c r="AD38" s="52">
        <v>0</v>
      </c>
      <c r="AE38" s="52">
        <v>0</v>
      </c>
      <c r="AF38" s="53">
        <v>0</v>
      </c>
      <c r="AG38" s="51">
        <v>0</v>
      </c>
      <c r="AH38" s="52">
        <v>0</v>
      </c>
      <c r="AI38" s="52">
        <v>0</v>
      </c>
      <c r="AJ38" s="53">
        <v>0</v>
      </c>
      <c r="AK38" s="54">
        <v>0</v>
      </c>
      <c r="AL38" s="53">
        <v>0</v>
      </c>
      <c r="AM38" s="55">
        <f>SUM(C38:AB38)</f>
        <v>10269</v>
      </c>
    </row>
    <row r="39" spans="1:39" s="5" customFormat="1" ht="27" customHeight="1">
      <c r="A39" s="163" t="s">
        <v>29</v>
      </c>
      <c r="B39" s="164"/>
      <c r="C39" s="68" t="s">
        <v>98</v>
      </c>
      <c r="D39" s="72" t="s">
        <v>98</v>
      </c>
      <c r="E39" s="69" t="s">
        <v>98</v>
      </c>
      <c r="F39" s="69" t="s">
        <v>98</v>
      </c>
      <c r="G39" s="69" t="s">
        <v>97</v>
      </c>
      <c r="H39" s="69" t="s">
        <v>97</v>
      </c>
      <c r="I39" s="69" t="s">
        <v>97</v>
      </c>
      <c r="J39" s="72" t="s">
        <v>97</v>
      </c>
      <c r="K39" s="69" t="s">
        <v>97</v>
      </c>
      <c r="L39" s="72" t="s">
        <v>97</v>
      </c>
      <c r="M39" s="71" t="s">
        <v>97</v>
      </c>
      <c r="N39" s="74" t="s">
        <v>97</v>
      </c>
      <c r="O39" s="74" t="s">
        <v>97</v>
      </c>
      <c r="P39" s="73" t="s">
        <v>97</v>
      </c>
      <c r="Q39" s="75" t="s">
        <v>97</v>
      </c>
      <c r="R39" s="73" t="s">
        <v>97</v>
      </c>
      <c r="S39" s="73" t="s">
        <v>97</v>
      </c>
      <c r="T39" s="68" t="s">
        <v>97</v>
      </c>
      <c r="U39" s="72" t="s">
        <v>97</v>
      </c>
      <c r="V39" s="72" t="s">
        <v>97</v>
      </c>
      <c r="W39" s="69" t="s">
        <v>97</v>
      </c>
      <c r="X39" s="72" t="s">
        <v>97</v>
      </c>
      <c r="Y39" s="70" t="s">
        <v>97</v>
      </c>
      <c r="Z39" s="68" t="s">
        <v>97</v>
      </c>
      <c r="AA39" s="71" t="s">
        <v>97</v>
      </c>
      <c r="AB39" s="68" t="s">
        <v>97</v>
      </c>
      <c r="AC39" s="69" t="s">
        <v>99</v>
      </c>
      <c r="AD39" s="69" t="s">
        <v>99</v>
      </c>
      <c r="AE39" s="69" t="s">
        <v>99</v>
      </c>
      <c r="AF39" s="71" t="s">
        <v>99</v>
      </c>
      <c r="AG39" s="68" t="s">
        <v>99</v>
      </c>
      <c r="AH39" s="69" t="s">
        <v>99</v>
      </c>
      <c r="AI39" s="69" t="s">
        <v>99</v>
      </c>
      <c r="AJ39" s="71" t="s">
        <v>99</v>
      </c>
      <c r="AK39" s="72" t="s">
        <v>99</v>
      </c>
      <c r="AL39" s="71" t="s">
        <v>99</v>
      </c>
      <c r="AM39" s="76"/>
    </row>
    <row r="40" spans="1:39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9"/>
    </row>
    <row r="41" spans="1:39">
      <c r="A41" s="1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9"/>
    </row>
    <row r="42" spans="1:39">
      <c r="A42" s="1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9"/>
    </row>
    <row r="43" spans="1:39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9"/>
    </row>
    <row r="44" spans="1:39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9"/>
    </row>
    <row r="45" spans="1:39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9"/>
    </row>
    <row r="46" spans="1:39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9"/>
    </row>
    <row r="47" spans="1:39" s="3" customFormat="1" ht="13.2">
      <c r="AM47" s="9"/>
    </row>
    <row r="48" spans="1:39" s="3" customFormat="1" ht="13.2">
      <c r="AM48" s="9"/>
    </row>
    <row r="49" spans="39:39" s="3" customFormat="1" ht="13.2">
      <c r="AM49" s="9"/>
    </row>
    <row r="50" spans="39:39" s="3" customFormat="1" ht="13.2">
      <c r="AM50" s="9"/>
    </row>
    <row r="51" spans="39:39" s="3" customFormat="1" ht="13.2">
      <c r="AM51" s="9"/>
    </row>
    <row r="52" spans="39:39" s="3" customFormat="1" ht="13.2">
      <c r="AM52" s="9"/>
    </row>
    <row r="53" spans="39:39" s="3" customFormat="1" ht="13.2">
      <c r="AM53" s="9"/>
    </row>
    <row r="54" spans="39:39" s="3" customFormat="1" ht="13.2">
      <c r="AM54" s="9"/>
    </row>
    <row r="55" spans="39:39" s="3" customFormat="1" ht="13.2">
      <c r="AM55" s="9"/>
    </row>
    <row r="56" spans="39:39" s="3" customFormat="1" ht="13.2">
      <c r="AM56" s="9"/>
    </row>
    <row r="57" spans="39:39" s="3" customFormat="1" ht="13.2">
      <c r="AM57" s="9"/>
    </row>
    <row r="58" spans="39:39" s="3" customFormat="1" ht="13.2">
      <c r="AM58" s="9"/>
    </row>
    <row r="59" spans="39:39" s="3" customFormat="1" ht="13.2">
      <c r="AM59" s="9"/>
    </row>
    <row r="60" spans="39:39" s="3" customFormat="1" ht="13.2">
      <c r="AM60" s="9"/>
    </row>
    <row r="61" spans="39:39" s="3" customFormat="1" ht="13.2">
      <c r="AM61" s="9"/>
    </row>
    <row r="62" spans="39:39" s="3" customFormat="1" ht="13.2">
      <c r="AM62" s="9"/>
    </row>
    <row r="63" spans="39:39" s="3" customFormat="1" ht="13.2">
      <c r="AM63" s="9"/>
    </row>
    <row r="64" spans="39:39" s="3" customFormat="1" ht="13.2">
      <c r="AM64" s="9"/>
    </row>
    <row r="65" spans="39:39" s="3" customFormat="1" ht="13.2">
      <c r="AM65" s="9"/>
    </row>
    <row r="66" spans="39:39" s="3" customFormat="1" ht="13.2">
      <c r="AM66" s="9"/>
    </row>
    <row r="67" spans="39:39" s="3" customFormat="1" ht="13.2">
      <c r="AM67" s="9"/>
    </row>
    <row r="68" spans="39:39" s="3" customFormat="1" ht="13.2">
      <c r="AM68" s="9"/>
    </row>
    <row r="69" spans="39:39" s="3" customFormat="1" ht="13.2">
      <c r="AM69" s="9"/>
    </row>
    <row r="70" spans="39:39" s="3" customFormat="1" ht="13.2">
      <c r="AM70" s="9"/>
    </row>
    <row r="71" spans="39:39" s="3" customFormat="1" ht="13.2">
      <c r="AM71" s="9"/>
    </row>
    <row r="72" spans="39:39" s="3" customFormat="1" ht="13.2">
      <c r="AM72" s="9"/>
    </row>
    <row r="73" spans="39:39" s="3" customFormat="1" ht="13.2">
      <c r="AM73" s="9"/>
    </row>
    <row r="74" spans="39:39" s="3" customFormat="1" ht="13.2">
      <c r="AM74" s="9"/>
    </row>
    <row r="75" spans="39:39" s="3" customFormat="1" ht="13.2">
      <c r="AM75" s="9"/>
    </row>
    <row r="76" spans="39:39" s="3" customFormat="1" ht="13.2">
      <c r="AM76" s="9"/>
    </row>
    <row r="77" spans="39:39" s="3" customFormat="1" ht="13.2">
      <c r="AM77" s="9"/>
    </row>
    <row r="78" spans="39:39" s="3" customFormat="1" ht="13.2">
      <c r="AM78" s="9"/>
    </row>
    <row r="79" spans="39:39" s="3" customFormat="1" ht="13.2">
      <c r="AM79" s="9"/>
    </row>
    <row r="80" spans="39:39" s="3" customFormat="1" ht="13.2">
      <c r="AM80" s="9"/>
    </row>
    <row r="81" spans="39:39" s="3" customFormat="1" ht="13.2">
      <c r="AM81" s="9"/>
    </row>
    <row r="82" spans="39:39" s="3" customFormat="1" ht="13.2">
      <c r="AM82" s="9"/>
    </row>
    <row r="83" spans="39:39" s="3" customFormat="1" ht="13.2">
      <c r="AM83" s="9"/>
    </row>
    <row r="84" spans="39:39" s="3" customFormat="1" ht="13.2">
      <c r="AM84" s="9"/>
    </row>
    <row r="85" spans="39:39" s="3" customFormat="1" ht="13.2">
      <c r="AM85" s="9"/>
    </row>
    <row r="86" spans="39:39" s="3" customFormat="1" ht="13.2">
      <c r="AM86" s="9"/>
    </row>
    <row r="87" spans="39:39" s="3" customFormat="1" ht="13.2">
      <c r="AM87" s="9"/>
    </row>
    <row r="88" spans="39:39" s="3" customFormat="1" ht="13.2">
      <c r="AM88" s="9"/>
    </row>
    <row r="89" spans="39:39" s="3" customFormat="1" ht="13.2">
      <c r="AM89" s="9"/>
    </row>
    <row r="90" spans="39:39" s="3" customFormat="1" ht="13.2">
      <c r="AM90" s="9"/>
    </row>
    <row r="91" spans="39:39" s="3" customFormat="1" ht="13.2">
      <c r="AM91" s="9"/>
    </row>
    <row r="92" spans="39:39" s="3" customFormat="1" ht="13.2">
      <c r="AM92" s="9"/>
    </row>
    <row r="93" spans="39:39" s="3" customFormat="1" ht="13.2">
      <c r="AM93" s="9"/>
    </row>
    <row r="94" spans="39:39" s="3" customFormat="1" ht="13.2">
      <c r="AM94" s="9"/>
    </row>
    <row r="95" spans="39:39" s="3" customFormat="1" ht="13.2">
      <c r="AM95" s="9"/>
    </row>
    <row r="96" spans="39:39" s="3" customFormat="1" ht="13.2">
      <c r="AM96" s="9"/>
    </row>
    <row r="97" spans="39:39" s="3" customFormat="1" ht="13.2">
      <c r="AM97" s="9"/>
    </row>
    <row r="98" spans="39:39" s="3" customFormat="1" ht="13.2">
      <c r="AM98" s="9"/>
    </row>
    <row r="99" spans="39:39" s="3" customFormat="1" ht="13.2">
      <c r="AM99" s="9"/>
    </row>
    <row r="100" spans="39:39" s="3" customFormat="1" ht="13.2">
      <c r="AM100" s="9"/>
    </row>
    <row r="101" spans="39:39" s="3" customFormat="1" ht="13.2">
      <c r="AM101" s="9"/>
    </row>
    <row r="102" spans="39:39" s="3" customFormat="1" ht="13.2">
      <c r="AM102" s="9"/>
    </row>
    <row r="103" spans="39:39" s="3" customFormat="1" ht="13.2">
      <c r="AM103" s="9"/>
    </row>
    <row r="104" spans="39:39" s="3" customFormat="1" ht="13.2">
      <c r="AM104" s="9"/>
    </row>
    <row r="105" spans="39:39" s="3" customFormat="1" ht="13.2">
      <c r="AM105" s="9"/>
    </row>
    <row r="106" spans="39:39" s="3" customFormat="1" ht="13.2">
      <c r="AM106" s="9"/>
    </row>
    <row r="107" spans="39:39" s="3" customFormat="1" ht="13.2">
      <c r="AM107" s="9"/>
    </row>
    <row r="108" spans="39:39" s="3" customFormat="1" ht="13.2">
      <c r="AM108" s="9"/>
    </row>
    <row r="109" spans="39:39" s="3" customFormat="1" ht="13.2">
      <c r="AM109" s="9"/>
    </row>
    <row r="110" spans="39:39" s="3" customFormat="1" ht="13.2">
      <c r="AM110" s="9"/>
    </row>
    <row r="111" spans="39:39" s="3" customFormat="1" ht="13.2">
      <c r="AM111" s="9"/>
    </row>
    <row r="112" spans="39:39" s="3" customFormat="1" ht="13.2">
      <c r="AM112" s="9"/>
    </row>
    <row r="113" spans="39:39" s="3" customFormat="1" ht="13.2">
      <c r="AM113" s="9"/>
    </row>
    <row r="114" spans="39:39" s="3" customFormat="1" ht="13.2">
      <c r="AM114" s="9"/>
    </row>
    <row r="115" spans="39:39" s="3" customFormat="1" ht="13.2">
      <c r="AM115" s="9"/>
    </row>
    <row r="116" spans="39:39" s="3" customFormat="1" ht="13.2">
      <c r="AM116" s="9"/>
    </row>
    <row r="117" spans="39:39" s="3" customFormat="1" ht="13.2">
      <c r="AM117" s="9"/>
    </row>
    <row r="118" spans="39:39" s="3" customFormat="1" ht="13.2">
      <c r="AM118" s="9"/>
    </row>
    <row r="119" spans="39:39" s="3" customFormat="1" ht="13.2">
      <c r="AM119" s="9"/>
    </row>
    <row r="120" spans="39:39" s="3" customFormat="1" ht="13.2">
      <c r="AM120" s="9"/>
    </row>
    <row r="121" spans="39:39" s="3" customFormat="1" ht="13.2">
      <c r="AM121" s="9"/>
    </row>
    <row r="122" spans="39:39" s="3" customFormat="1" ht="13.2">
      <c r="AM122" s="9"/>
    </row>
    <row r="123" spans="39:39" s="3" customFormat="1" ht="13.2">
      <c r="AM123" s="9"/>
    </row>
    <row r="124" spans="39:39" s="3" customFormat="1" ht="13.2">
      <c r="AM124" s="9"/>
    </row>
    <row r="125" spans="39:39" s="3" customFormat="1" ht="13.2">
      <c r="AM125" s="9"/>
    </row>
    <row r="126" spans="39:39" s="3" customFormat="1" ht="13.2">
      <c r="AM126" s="9"/>
    </row>
    <row r="127" spans="39:39" s="3" customFormat="1" ht="13.2">
      <c r="AM127" s="9"/>
    </row>
    <row r="128" spans="39:39" s="3" customFormat="1" ht="13.2">
      <c r="AM128" s="9"/>
    </row>
    <row r="129" spans="39:39" s="3" customFormat="1" ht="13.2">
      <c r="AM129" s="9"/>
    </row>
    <row r="130" spans="39:39" s="3" customFormat="1" ht="13.2">
      <c r="AM130" s="9"/>
    </row>
    <row r="131" spans="39:39" s="3" customFormat="1" ht="13.2">
      <c r="AM131" s="9"/>
    </row>
    <row r="132" spans="39:39" s="3" customFormat="1" ht="13.2">
      <c r="AM132" s="9"/>
    </row>
    <row r="133" spans="39:39" s="3" customFormat="1" ht="13.2">
      <c r="AM133" s="9"/>
    </row>
    <row r="134" spans="39:39" s="3" customFormat="1" ht="13.2">
      <c r="AM134" s="9"/>
    </row>
    <row r="135" spans="39:39" s="3" customFormat="1" ht="13.2">
      <c r="AM135" s="9"/>
    </row>
    <row r="136" spans="39:39" s="3" customFormat="1" ht="13.2">
      <c r="AM136" s="9"/>
    </row>
    <row r="137" spans="39:39" s="3" customFormat="1" ht="13.2">
      <c r="AM137" s="9"/>
    </row>
    <row r="138" spans="39:39" s="3" customFormat="1" ht="13.2">
      <c r="AM138" s="9"/>
    </row>
    <row r="139" spans="39:39" s="3" customFormat="1" ht="13.2">
      <c r="AM139" s="9"/>
    </row>
    <row r="140" spans="39:39" s="3" customFormat="1" ht="13.2">
      <c r="AM140" s="9"/>
    </row>
    <row r="141" spans="39:39" s="3" customFormat="1" ht="13.2">
      <c r="AM141" s="9"/>
    </row>
    <row r="142" spans="39:39" s="3" customFormat="1" ht="13.2">
      <c r="AM142" s="9"/>
    </row>
    <row r="143" spans="39:39" s="3" customFormat="1" ht="13.2">
      <c r="AM143" s="9"/>
    </row>
    <row r="144" spans="39:39" s="3" customFormat="1" ht="13.2">
      <c r="AM144" s="9"/>
    </row>
    <row r="145" spans="39:39" s="3" customFormat="1" ht="13.2">
      <c r="AM145" s="9"/>
    </row>
    <row r="146" spans="39:39" s="3" customFormat="1" ht="13.2">
      <c r="AM146" s="9"/>
    </row>
    <row r="147" spans="39:39" s="3" customFormat="1" ht="13.2">
      <c r="AM147" s="9"/>
    </row>
  </sheetData>
  <mergeCells count="36">
    <mergeCell ref="A9:B9"/>
    <mergeCell ref="A1:B1"/>
    <mergeCell ref="A5:B5"/>
    <mergeCell ref="A6:B6"/>
    <mergeCell ref="A7:B7"/>
    <mergeCell ref="A8:B8"/>
    <mergeCell ref="A22:B22"/>
    <mergeCell ref="A10:B10"/>
    <mergeCell ref="A11:B11"/>
    <mergeCell ref="A12:B12"/>
    <mergeCell ref="A13:B13"/>
    <mergeCell ref="A14:B14"/>
    <mergeCell ref="A15:B15"/>
    <mergeCell ref="A17:B17"/>
    <mergeCell ref="A18:B18"/>
    <mergeCell ref="A19:B19"/>
    <mergeCell ref="A20:B20"/>
    <mergeCell ref="A21:B21"/>
    <mergeCell ref="A16:B16"/>
    <mergeCell ref="A34:B34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5:B35"/>
    <mergeCell ref="A36:B36"/>
    <mergeCell ref="A37:B37"/>
    <mergeCell ref="A38:B38"/>
    <mergeCell ref="A39:B39"/>
  </mergeCells>
  <phoneticPr fontId="3"/>
  <pageMargins left="0.7" right="0.7" top="0.75" bottom="0.75" header="0.3" footer="0.3"/>
  <pageSetup paperSize="9" scale="76" fitToWidth="0" orientation="portrait" blackAndWhite="1" r:id="rId1"/>
  <headerFooter alignWithMargins="0">
    <oddHeader>&amp;L&amp;"ＭＳ 明朝,標準"&amp;20 19　簡易水道の概況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19</vt:lpstr>
      <vt:lpstr>'19'!Print_Area</vt:lpstr>
      <vt:lpstr>'19'!Print_Titles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2018-06-28T06:43:13Z</dcterms:created>
  <dcterms:modified xsi:type="dcterms:W3CDTF">2024-03-08T08:54:27Z</dcterms:modified>
</cp:coreProperties>
</file>