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harts/chart8.xml" ContentType="application/vnd.openxmlformats-officedocument.drawingml.chart+xml"/>
  <Override PartName="/xl/theme/themeOverride4.xml" ContentType="application/vnd.openxmlformats-officedocument.themeOverride+xml"/>
  <Override PartName="/xl/charts/chart9.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xml"/>
  <Override PartName="/xl/charts/chart10.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9.xml" ContentType="application/vnd.openxmlformats-officedocument.drawing+xml"/>
  <Override PartName="/xl/charts/chart14.xml" ContentType="application/vnd.openxmlformats-officedocument.drawingml.chart+xml"/>
  <Override PartName="/xl/theme/themeOverride7.xml" ContentType="application/vnd.openxmlformats-officedocument.themeOverride+xml"/>
  <Override PartName="/xl/charts/chart15.xml" ContentType="application/vnd.openxmlformats-officedocument.drawingml.chart+xml"/>
  <Override PartName="/xl/theme/themeOverride8.xml" ContentType="application/vnd.openxmlformats-officedocument.themeOverride+xml"/>
  <Override PartName="/xl/drawings/drawing10.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theme/themeOverride9.xml" ContentType="application/vnd.openxmlformats-officedocument.themeOverride+xml"/>
  <Override PartName="/xl/charts/chart20.xml" ContentType="application/vnd.openxmlformats-officedocument.drawingml.chart+xml"/>
  <Override PartName="/xl/theme/themeOverride10.xml" ContentType="application/vnd.openxmlformats-officedocument.themeOverride+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drawings/drawing13.xml" ContentType="application/vnd.openxmlformats-officedocument.drawing+xml"/>
  <Override PartName="/xl/charts/chart24.xml" ContentType="application/vnd.openxmlformats-officedocument.drawingml.chart+xml"/>
  <Override PartName="/xl/theme/themeOverride11.xml" ContentType="application/vnd.openxmlformats-officedocument.themeOverride+xml"/>
  <Override PartName="/xl/charts/chart25.xml" ContentType="application/vnd.openxmlformats-officedocument.drawingml.chart+xml"/>
  <Override PartName="/xl/theme/themeOverride12.xml" ContentType="application/vnd.openxmlformats-officedocument.themeOverride+xml"/>
  <Override PartName="/xl/drawings/drawing14.xml" ContentType="application/vnd.openxmlformats-officedocument.drawing+xml"/>
  <Override PartName="/xl/charts/chart26.xml" ContentType="application/vnd.openxmlformats-officedocument.drawingml.chart+xml"/>
  <Override PartName="/xl/theme/themeOverride13.xml" ContentType="application/vnd.openxmlformats-officedocument.themeOverride+xml"/>
  <Override PartName="/xl/drawings/drawing15.xml" ContentType="application/vnd.openxmlformats-officedocument.drawingml.chartshapes+xml"/>
  <Override PartName="/xl/charts/chart27.xml" ContentType="application/vnd.openxmlformats-officedocument.drawingml.chart+xml"/>
  <Override PartName="/xl/charts/chart28.xml" ContentType="application/vnd.openxmlformats-officedocument.drawingml.chart+xml"/>
  <Override PartName="/xl/drawings/drawing16.xml" ContentType="application/vnd.openxmlformats-officedocument.drawing+xml"/>
  <Override PartName="/xl/charts/chart29.xml" ContentType="application/vnd.openxmlformats-officedocument.drawingml.chart+xml"/>
  <Override PartName="/xl/theme/themeOverride14.xml" ContentType="application/vnd.openxmlformats-officedocument.themeOverride+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drawings/drawing18.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Y:\102 県民生活基本調査\12 R8県民生活基本調査\07_報告書\HP公表用\03設問別\"/>
    </mc:Choice>
  </mc:AlternateContent>
  <xr:revisionPtr revIDLastSave="0" documentId="13_ncr:1_{284FABC5-ADBA-4B38-A199-EE07835F1F67}" xr6:coauthVersionLast="47" xr6:coauthVersionMax="47" xr10:uidLastSave="{00000000-0000-0000-0000-000000000000}"/>
  <bookViews>
    <workbookView xWindow="-120" yWindow="-120" windowWidth="29040" windowHeight="15720" tabRatio="789" xr2:uid="{F62ADCF3-6D6E-4428-804B-AF1587C8C5C0}"/>
  </bookViews>
  <sheets>
    <sheet name="45" sheetId="14" r:id="rId1"/>
    <sheet name="46" sheetId="15" r:id="rId2"/>
    <sheet name="47" sheetId="24" r:id="rId3"/>
    <sheet name="48" sheetId="31" r:id="rId4"/>
    <sheet name="49" sheetId="33" r:id="rId5"/>
    <sheet name="50" sheetId="32" r:id="rId6"/>
    <sheet name="51" sheetId="17" r:id="rId7"/>
    <sheet name="52" sheetId="26" r:id="rId8"/>
    <sheet name="53" sheetId="16" r:id="rId9"/>
    <sheet name="54" sheetId="25" r:id="rId10"/>
    <sheet name="55" sheetId="43" r:id="rId11"/>
    <sheet name="56" sheetId="42" r:id="rId12"/>
    <sheet name="57" sheetId="45" r:id="rId13"/>
    <sheet name="58" sheetId="44" r:id="rId14"/>
    <sheet name="統計表（コピペ）" sheetId="46" state="hidden" r:id="rId15"/>
    <sheet name="データ(Q13～Q17）" sheetId="7" state="hidden" r:id="rId16"/>
    <sheet name="データ（居住地等別）" sheetId="35" state="hidden" r:id="rId17"/>
  </sheets>
  <definedNames>
    <definedName name="code" localSheetId="2">#REF!</definedName>
    <definedName name="code" localSheetId="5">#REF!</definedName>
    <definedName name="code" localSheetId="7">#REF!</definedName>
    <definedName name="code" localSheetId="9">#REF!</definedName>
    <definedName name="code">#REF!</definedName>
    <definedName name="Data" localSheetId="2">#REF!</definedName>
    <definedName name="Data" localSheetId="5">#REF!</definedName>
    <definedName name="Data" localSheetId="7">#REF!</definedName>
    <definedName name="Data" localSheetId="9">#REF!</definedName>
    <definedName name="Data">#REF!</definedName>
    <definedName name="DataEnd" localSheetId="0">#REF!</definedName>
    <definedName name="DataEnd" localSheetId="1">#REF!</definedName>
    <definedName name="DataEnd" localSheetId="2">#REF!</definedName>
    <definedName name="DataEnd" localSheetId="3">#REF!</definedName>
    <definedName name="DataEnd" localSheetId="4">#REF!</definedName>
    <definedName name="DataEnd" localSheetId="5">#REF!</definedName>
    <definedName name="DataEnd" localSheetId="6">#REF!</definedName>
    <definedName name="DataEnd" localSheetId="7">#REF!</definedName>
    <definedName name="DataEnd" localSheetId="8">#REF!</definedName>
    <definedName name="DataEnd" localSheetId="9">#REF!</definedName>
    <definedName name="DataEnd">#REF!</definedName>
    <definedName name="Hyousoku" localSheetId="0">#REF!</definedName>
    <definedName name="Hyousoku" localSheetId="1">#REF!</definedName>
    <definedName name="Hyousoku" localSheetId="2">#REF!</definedName>
    <definedName name="Hyousoku" localSheetId="3">#REF!</definedName>
    <definedName name="Hyousoku" localSheetId="4">#REF!</definedName>
    <definedName name="Hyousoku" localSheetId="5">#REF!</definedName>
    <definedName name="Hyousoku" localSheetId="6">#REF!</definedName>
    <definedName name="Hyousoku" localSheetId="7">#REF!</definedName>
    <definedName name="Hyousoku" localSheetId="8">#REF!</definedName>
    <definedName name="Hyousoku" localSheetId="9">#REF!</definedName>
    <definedName name="Hyousoku">#REF!</definedName>
    <definedName name="HyousokuArea" localSheetId="0">#REF!</definedName>
    <definedName name="HyousokuArea" localSheetId="1">#REF!</definedName>
    <definedName name="HyousokuArea" localSheetId="2">#REF!</definedName>
    <definedName name="HyousokuArea" localSheetId="3">#REF!</definedName>
    <definedName name="HyousokuArea" localSheetId="4">#REF!</definedName>
    <definedName name="HyousokuArea" localSheetId="5">#REF!</definedName>
    <definedName name="HyousokuArea" localSheetId="6">#REF!</definedName>
    <definedName name="HyousokuArea" localSheetId="7">#REF!</definedName>
    <definedName name="HyousokuArea" localSheetId="8">#REF!</definedName>
    <definedName name="HyousokuArea" localSheetId="9">#REF!</definedName>
    <definedName name="HyousokuArea">#REF!</definedName>
    <definedName name="HyousokuEnd" localSheetId="0">#REF!</definedName>
    <definedName name="HyousokuEnd" localSheetId="1">#REF!</definedName>
    <definedName name="HyousokuEnd" localSheetId="2">#REF!</definedName>
    <definedName name="HyousokuEnd" localSheetId="3">#REF!</definedName>
    <definedName name="HyousokuEnd" localSheetId="4">#REF!</definedName>
    <definedName name="HyousokuEnd" localSheetId="5">#REF!</definedName>
    <definedName name="HyousokuEnd" localSheetId="6">#REF!</definedName>
    <definedName name="HyousokuEnd" localSheetId="7">#REF!</definedName>
    <definedName name="HyousokuEnd" localSheetId="8">#REF!</definedName>
    <definedName name="HyousokuEnd" localSheetId="9">#REF!</definedName>
    <definedName name="HyousokuEnd">#REF!</definedName>
    <definedName name="Hyoutou" localSheetId="2">#REF!</definedName>
    <definedName name="Hyoutou" localSheetId="5">#REF!</definedName>
    <definedName name="Hyoutou" localSheetId="7">#REF!</definedName>
    <definedName name="Hyoutou" localSheetId="9">#REF!</definedName>
    <definedName name="Hyoutou">#REF!</definedName>
    <definedName name="_xlnm.Print_Area" localSheetId="0">'45'!$A$1:$K$60</definedName>
    <definedName name="_xlnm.Print_Area" localSheetId="1">'46'!$A$1:$L$60</definedName>
    <definedName name="_xlnm.Print_Area" localSheetId="4">'49'!$A$1:$K$40</definedName>
    <definedName name="_xlnm.Print_Area" localSheetId="6">'51'!$A$1:$L$61</definedName>
    <definedName name="_xlnm.Print_Area" localSheetId="8">'53'!$A$1:$L$63</definedName>
    <definedName name="_xlnm.Print_Area" localSheetId="11">'56'!$A$1:$P$54</definedName>
    <definedName name="Rangai" localSheetId="2">#REF!</definedName>
    <definedName name="Rangai" localSheetId="5">#REF!</definedName>
    <definedName name="Rangai" localSheetId="7">#REF!</definedName>
    <definedName name="Rangai" localSheetId="9">#REF!</definedName>
    <definedName name="Rangai">#REF!</definedName>
    <definedName name="Rangai0" localSheetId="0">#REF!</definedName>
    <definedName name="Rangai0" localSheetId="1">#REF!</definedName>
    <definedName name="Rangai0" localSheetId="2">#REF!</definedName>
    <definedName name="Rangai0" localSheetId="3">#REF!</definedName>
    <definedName name="Rangai0" localSheetId="4">#REF!</definedName>
    <definedName name="Rangai0" localSheetId="5">#REF!</definedName>
    <definedName name="Rangai0" localSheetId="6">#REF!</definedName>
    <definedName name="Rangai0" localSheetId="7">#REF!</definedName>
    <definedName name="Rangai0" localSheetId="8">#REF!</definedName>
    <definedName name="Rangai0" localSheetId="9">#REF!</definedName>
    <definedName name="Rangai0">#REF!</definedName>
    <definedName name="Rangai01" localSheetId="4">#REF!</definedName>
    <definedName name="Rangai01">#REF!</definedName>
    <definedName name="RangaiEng" localSheetId="2">#REF!</definedName>
    <definedName name="RangaiEng" localSheetId="5">#REF!</definedName>
    <definedName name="RangaiEng" localSheetId="7">#REF!</definedName>
    <definedName name="RangaiEng" localSheetId="9">#REF!</definedName>
    <definedName name="RangaiEng">#REF!</definedName>
    <definedName name="test" localSheetId="4">#REF!</definedName>
    <definedName name="test">#REF!</definedName>
    <definedName name="Title" localSheetId="0">#REF!</definedName>
    <definedName name="Title" localSheetId="1">#REF!</definedName>
    <definedName name="Title" localSheetId="2">#REF!</definedName>
    <definedName name="Title" localSheetId="3">#REF!</definedName>
    <definedName name="Title" localSheetId="4">#REF!</definedName>
    <definedName name="Title" localSheetId="5">#REF!</definedName>
    <definedName name="Title" localSheetId="6">#REF!</definedName>
    <definedName name="Title" localSheetId="7">#REF!</definedName>
    <definedName name="Title" localSheetId="8">#REF!</definedName>
    <definedName name="Title" localSheetId="9">#REF!</definedName>
    <definedName name="Title">#REF!</definedName>
    <definedName name="Title01" localSheetId="4">#REF!</definedName>
    <definedName name="Title01">#REF!</definedName>
    <definedName name="TitleEnglish" localSheetId="0">#REF!</definedName>
    <definedName name="TitleEnglish" localSheetId="1">#REF!</definedName>
    <definedName name="TitleEnglish" localSheetId="2">#REF!</definedName>
    <definedName name="TitleEnglish" localSheetId="3">#REF!</definedName>
    <definedName name="TitleEnglish" localSheetId="4">#REF!</definedName>
    <definedName name="TitleEnglish" localSheetId="5">#REF!</definedName>
    <definedName name="TitleEnglish" localSheetId="6">#REF!</definedName>
    <definedName name="TitleEnglish" localSheetId="7">#REF!</definedName>
    <definedName name="TitleEnglish" localSheetId="8">#REF!</definedName>
    <definedName name="TitleEnglish" localSheetId="9">#REF!</definedName>
    <definedName name="TitleEnglish">#REF!</definedName>
    <definedName name="TitleEnglish01" localSheetId="4">#REF!</definedName>
    <definedName name="TitleEnglish0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17" l="1"/>
  <c r="C8" i="45"/>
  <c r="C3" i="35"/>
  <c r="D3" i="35"/>
  <c r="E3" i="35"/>
  <c r="C4" i="35"/>
  <c r="D4" i="35"/>
  <c r="E4" i="35"/>
  <c r="C5" i="35"/>
  <c r="D5" i="35"/>
  <c r="E5" i="35"/>
  <c r="C6" i="35"/>
  <c r="D6" i="35"/>
  <c r="E6" i="35"/>
  <c r="C7" i="35"/>
  <c r="D7" i="35"/>
  <c r="E7" i="35"/>
  <c r="C9" i="35"/>
  <c r="D9" i="35"/>
  <c r="E9" i="35"/>
  <c r="C10" i="35"/>
  <c r="D10" i="35"/>
  <c r="E10" i="35"/>
  <c r="C11" i="35"/>
  <c r="D11" i="35"/>
  <c r="E11" i="35"/>
  <c r="C13" i="35"/>
  <c r="D13" i="35"/>
  <c r="E13" i="35"/>
  <c r="C14" i="35"/>
  <c r="D14" i="35"/>
  <c r="E14" i="35"/>
  <c r="C15" i="35"/>
  <c r="D15" i="35"/>
  <c r="E15" i="35"/>
  <c r="C16" i="35"/>
  <c r="D16" i="35"/>
  <c r="E16" i="35"/>
  <c r="C17" i="35"/>
  <c r="D17" i="35"/>
  <c r="E17" i="35"/>
  <c r="C18" i="35"/>
  <c r="D18" i="35"/>
  <c r="E18" i="35"/>
  <c r="C19" i="35"/>
  <c r="D19" i="35"/>
  <c r="E19" i="35"/>
  <c r="C20" i="35"/>
  <c r="D20" i="35"/>
  <c r="E20" i="35"/>
  <c r="C23" i="35"/>
  <c r="D23" i="35"/>
  <c r="E23" i="35"/>
  <c r="C24" i="35"/>
  <c r="D24" i="35"/>
  <c r="E24" i="35"/>
  <c r="C25" i="35"/>
  <c r="D25" i="35"/>
  <c r="E25" i="35"/>
  <c r="C26" i="35"/>
  <c r="D26" i="35"/>
  <c r="E26" i="35"/>
  <c r="C27" i="35"/>
  <c r="D27" i="35"/>
  <c r="E27" i="35"/>
  <c r="C29" i="35"/>
  <c r="D29" i="35"/>
  <c r="E29" i="35"/>
  <c r="C30" i="35"/>
  <c r="D30" i="35"/>
  <c r="E30" i="35"/>
  <c r="C31" i="35"/>
  <c r="D31" i="35"/>
  <c r="E31" i="35"/>
  <c r="C33" i="35"/>
  <c r="D33" i="35"/>
  <c r="E33" i="35"/>
  <c r="C34" i="35"/>
  <c r="D34" i="35"/>
  <c r="E34" i="35"/>
  <c r="C35" i="35"/>
  <c r="D35" i="35"/>
  <c r="E35" i="35"/>
  <c r="C36" i="35"/>
  <c r="D36" i="35"/>
  <c r="E36" i="35"/>
  <c r="C37" i="35"/>
  <c r="D37" i="35"/>
  <c r="E37" i="35"/>
  <c r="C38" i="35"/>
  <c r="D38" i="35"/>
  <c r="E38" i="35"/>
  <c r="C39" i="35"/>
  <c r="D39" i="35"/>
  <c r="E39" i="35"/>
  <c r="C40" i="35"/>
  <c r="D40" i="35"/>
  <c r="E40" i="35"/>
  <c r="C43" i="35"/>
  <c r="D43" i="35"/>
  <c r="E43" i="35"/>
  <c r="C44" i="35"/>
  <c r="D44" i="35"/>
  <c r="E44" i="35"/>
  <c r="C45" i="35"/>
  <c r="D45" i="35"/>
  <c r="E45" i="35"/>
  <c r="C46" i="35"/>
  <c r="D46" i="35"/>
  <c r="E46" i="35"/>
  <c r="C47" i="35"/>
  <c r="D47" i="35"/>
  <c r="E47" i="35"/>
  <c r="C49" i="35"/>
  <c r="D49" i="35"/>
  <c r="E49" i="35"/>
  <c r="C50" i="35"/>
  <c r="D50" i="35"/>
  <c r="E50" i="35"/>
  <c r="C51" i="35"/>
  <c r="D51" i="35"/>
  <c r="E51" i="35"/>
  <c r="C53" i="35"/>
  <c r="D53" i="35"/>
  <c r="E53" i="35"/>
  <c r="C54" i="35"/>
  <c r="D54" i="35"/>
  <c r="E54" i="35"/>
  <c r="C55" i="35"/>
  <c r="D55" i="35"/>
  <c r="E55" i="35"/>
  <c r="C56" i="35"/>
  <c r="D56" i="35"/>
  <c r="E56" i="35"/>
  <c r="C57" i="35"/>
  <c r="D57" i="35"/>
  <c r="E57" i="35"/>
  <c r="C58" i="35"/>
  <c r="D58" i="35"/>
  <c r="E58" i="35"/>
  <c r="C59" i="35"/>
  <c r="D59" i="35"/>
  <c r="E59" i="35"/>
  <c r="C60" i="35"/>
  <c r="D60" i="35"/>
  <c r="E60" i="35"/>
  <c r="C63" i="35"/>
  <c r="D63" i="35"/>
  <c r="E63" i="35"/>
  <c r="C64" i="35"/>
  <c r="D64" i="35"/>
  <c r="E64" i="35"/>
  <c r="C65" i="35"/>
  <c r="D65" i="35"/>
  <c r="E65" i="35"/>
  <c r="C66" i="35"/>
  <c r="D66" i="35"/>
  <c r="E66" i="35"/>
  <c r="C67" i="35"/>
  <c r="D67" i="35"/>
  <c r="E67" i="35"/>
  <c r="C69" i="35"/>
  <c r="D69" i="35"/>
  <c r="E69" i="35"/>
  <c r="C70" i="35"/>
  <c r="D70" i="35"/>
  <c r="E70" i="35"/>
  <c r="C71" i="35"/>
  <c r="D71" i="35"/>
  <c r="E71" i="35"/>
  <c r="C73" i="35"/>
  <c r="D73" i="35"/>
  <c r="E73" i="35"/>
  <c r="C74" i="35"/>
  <c r="D74" i="35"/>
  <c r="E74" i="35"/>
  <c r="C75" i="35"/>
  <c r="D75" i="35"/>
  <c r="E75" i="35"/>
  <c r="C76" i="35"/>
  <c r="D76" i="35"/>
  <c r="E76" i="35"/>
  <c r="C77" i="35"/>
  <c r="D77" i="35"/>
  <c r="E77" i="35"/>
  <c r="C78" i="35"/>
  <c r="D78" i="35"/>
  <c r="E78" i="35"/>
  <c r="C79" i="35"/>
  <c r="D79" i="35"/>
  <c r="E79" i="35"/>
  <c r="C80" i="35"/>
  <c r="D80" i="35"/>
  <c r="E80" i="35"/>
  <c r="C83" i="35"/>
  <c r="D83" i="35"/>
  <c r="E83" i="35"/>
  <c r="C84" i="35"/>
  <c r="D84" i="35"/>
  <c r="E84" i="35"/>
  <c r="C85" i="35"/>
  <c r="D85" i="35"/>
  <c r="E85" i="35"/>
  <c r="C86" i="35"/>
  <c r="D86" i="35"/>
  <c r="E86" i="35"/>
  <c r="C87" i="35"/>
  <c r="D87" i="35"/>
  <c r="E87" i="35"/>
  <c r="C89" i="35"/>
  <c r="D89" i="35"/>
  <c r="E89" i="35"/>
  <c r="C90" i="35"/>
  <c r="D90" i="35"/>
  <c r="E90" i="35"/>
  <c r="C91" i="35"/>
  <c r="D91" i="35"/>
  <c r="E91" i="35"/>
  <c r="C93" i="35"/>
  <c r="D93" i="35"/>
  <c r="E93" i="35"/>
  <c r="C94" i="35"/>
  <c r="D94" i="35"/>
  <c r="E94" i="35"/>
  <c r="C95" i="35"/>
  <c r="D95" i="35"/>
  <c r="E95" i="35"/>
  <c r="C96" i="35"/>
  <c r="D96" i="35"/>
  <c r="E96" i="35"/>
  <c r="C97" i="35"/>
  <c r="D97" i="35"/>
  <c r="E97" i="35"/>
  <c r="C98" i="35"/>
  <c r="D98" i="35"/>
  <c r="E98" i="35"/>
  <c r="C99" i="35"/>
  <c r="D99" i="35"/>
  <c r="E99" i="35"/>
  <c r="C100" i="35"/>
  <c r="D100" i="35"/>
  <c r="E100" i="35"/>
  <c r="B7" i="7"/>
  <c r="B6" i="14"/>
  <c r="B17" i="7"/>
  <c r="B6" i="31"/>
  <c r="G17" i="7"/>
  <c r="B37" i="31"/>
  <c r="B27" i="7"/>
  <c r="B6" i="17"/>
  <c r="B41" i="7"/>
  <c r="B6" i="16"/>
  <c r="B52" i="7"/>
  <c r="B6" i="43"/>
  <c r="B64" i="7"/>
  <c r="B6" i="45"/>
  <c r="C5" i="42"/>
  <c r="C7" i="42"/>
  <c r="C10" i="42"/>
  <c r="C31" i="42"/>
  <c r="K31" i="42"/>
  <c r="C34" i="42"/>
  <c r="K34" i="42"/>
  <c r="C37" i="42"/>
  <c r="K37" i="42"/>
  <c r="C40" i="42"/>
  <c r="K40" i="42"/>
  <c r="C43" i="42"/>
  <c r="K43" i="42"/>
  <c r="C46" i="42"/>
  <c r="K46" i="42"/>
  <c r="C49" i="42"/>
  <c r="C52" i="42"/>
  <c r="C8" i="43"/>
  <c r="C25" i="43"/>
  <c r="C28" i="43"/>
  <c r="C8" i="16"/>
  <c r="C23" i="16"/>
  <c r="B31" i="16"/>
  <c r="B35" i="16"/>
  <c r="B39" i="16"/>
  <c r="B43" i="16"/>
  <c r="B47" i="16"/>
  <c r="B51" i="16"/>
  <c r="B55" i="16"/>
  <c r="B59" i="16"/>
  <c r="C8" i="17"/>
  <c r="C22" i="17"/>
  <c r="B30" i="17"/>
  <c r="B33" i="17"/>
  <c r="B39" i="17"/>
  <c r="B42" i="17"/>
  <c r="B45" i="17"/>
  <c r="B48" i="17"/>
  <c r="B51" i="17"/>
  <c r="B54" i="17"/>
  <c r="B57" i="17"/>
  <c r="C2" i="33"/>
  <c r="B12" i="33"/>
  <c r="B17" i="33"/>
  <c r="B22" i="33"/>
  <c r="B27" i="33"/>
  <c r="B32" i="33"/>
  <c r="C8" i="31"/>
  <c r="C39" i="31"/>
  <c r="C4" i="15"/>
  <c r="C13" i="15"/>
  <c r="C16" i="15"/>
  <c r="C19" i="15"/>
  <c r="C22" i="15"/>
  <c r="C25" i="15"/>
  <c r="C28" i="15"/>
  <c r="C31" i="15"/>
  <c r="C34" i="15"/>
  <c r="C43" i="15"/>
  <c r="C8" i="14"/>
  <c r="C31" i="14"/>
  <c r="B43" i="14"/>
  <c r="B47" i="14"/>
  <c r="B51" i="14"/>
  <c r="B5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099167</author>
  </authors>
  <commentList>
    <comment ref="B7" authorId="0" shapeId="0" xr:uid="{BC17D4D5-01C7-40B7-913B-A2525D38596F}">
      <text>
        <r>
          <rPr>
            <b/>
            <sz val="9"/>
            <color indexed="81"/>
            <rFont val="MS P ゴシック"/>
            <family val="3"/>
            <charset val="128"/>
          </rPr>
          <t>この部分は数式が入っており自動で表示される。数式を削除しないように注意すること。</t>
        </r>
      </text>
    </comment>
  </commentList>
</comments>
</file>

<file path=xl/sharedStrings.xml><?xml version="1.0" encoding="utf-8"?>
<sst xmlns="http://schemas.openxmlformats.org/spreadsheetml/2006/main" count="1335" uniqueCount="632">
  <si>
    <t>不明</t>
  </si>
  <si>
    <t>不明</t>
    <rPh sb="0" eb="2">
      <t>フメイ</t>
    </rPh>
    <phoneticPr fontId="2"/>
  </si>
  <si>
    <t>ほとんど実行していない</t>
  </si>
  <si>
    <t>○</t>
    <phoneticPr fontId="2"/>
  </si>
  <si>
    <t>参加しない理由</t>
    <rPh sb="0" eb="2">
      <t>サンカ</t>
    </rPh>
    <rPh sb="5" eb="7">
      <t>リユウ</t>
    </rPh>
    <phoneticPr fontId="2"/>
  </si>
  <si>
    <t>参加していない</t>
    <rPh sb="0" eb="2">
      <t>サンカ</t>
    </rPh>
    <phoneticPr fontId="2"/>
  </si>
  <si>
    <t>行動している</t>
    <rPh sb="0" eb="2">
      <t>コウドウ</t>
    </rPh>
    <phoneticPr fontId="2"/>
  </si>
  <si>
    <t>ほとんど行動していない</t>
    <rPh sb="4" eb="6">
      <t>コウドウ</t>
    </rPh>
    <phoneticPr fontId="2"/>
  </si>
  <si>
    <t>行動者率</t>
    <rPh sb="0" eb="2">
      <t>コウドウ</t>
    </rPh>
    <rPh sb="2" eb="3">
      <t>シャ</t>
    </rPh>
    <rPh sb="3" eb="4">
      <t>リツ</t>
    </rPh>
    <phoneticPr fontId="2"/>
  </si>
  <si>
    <t>地域の伝統芸能活動への参加</t>
    <rPh sb="0" eb="2">
      <t>チイキ</t>
    </rPh>
    <rPh sb="3" eb="5">
      <t>デントウ</t>
    </rPh>
    <rPh sb="5" eb="7">
      <t>ゲイノウ</t>
    </rPh>
    <rPh sb="7" eb="9">
      <t>カツドウ</t>
    </rPh>
    <rPh sb="11" eb="13">
      <t>サンカ</t>
    </rPh>
    <phoneticPr fontId="2"/>
  </si>
  <si>
    <t>誇りや愛着</t>
    <rPh sb="0" eb="1">
      <t>ホコ</t>
    </rPh>
    <rPh sb="3" eb="5">
      <t>アイチャク</t>
    </rPh>
    <phoneticPr fontId="2"/>
  </si>
  <si>
    <t>設問16</t>
    <rPh sb="0" eb="2">
      <t>セツモン</t>
    </rPh>
    <phoneticPr fontId="2"/>
  </si>
  <si>
    <t>地球温暖化防止への対応</t>
    <rPh sb="9" eb="11">
      <t>タイオウ</t>
    </rPh>
    <phoneticPr fontId="2"/>
  </si>
  <si>
    <t>設問15</t>
    <rPh sb="0" eb="2">
      <t>セツモン</t>
    </rPh>
    <phoneticPr fontId="2"/>
  </si>
  <si>
    <t>伝統芸能や歴史遺産について</t>
    <phoneticPr fontId="2"/>
  </si>
  <si>
    <t>　地域の伝統芸能活動に参加していますか</t>
    <phoneticPr fontId="2"/>
  </si>
  <si>
    <t>　本県の歴史遺産や伝統文化に誇りや愛着を持っていますか</t>
    <rPh sb="1" eb="3">
      <t>ホンケン</t>
    </rPh>
    <rPh sb="4" eb="6">
      <t>レキシ</t>
    </rPh>
    <rPh sb="6" eb="8">
      <t>イサン</t>
    </rPh>
    <rPh sb="9" eb="11">
      <t>デントウ</t>
    </rPh>
    <rPh sb="11" eb="13">
      <t>ブンカ</t>
    </rPh>
    <rPh sb="14" eb="15">
      <t>ホコ</t>
    </rPh>
    <rPh sb="17" eb="19">
      <t>アイチャク</t>
    </rPh>
    <rPh sb="20" eb="21">
      <t>モ</t>
    </rPh>
    <phoneticPr fontId="2"/>
  </si>
  <si>
    <t>地球温暖化防止への対応について</t>
    <phoneticPr fontId="2"/>
  </si>
  <si>
    <t>　地球温暖化防止のため、普段どのような行動に努めていますか</t>
    <phoneticPr fontId="2"/>
  </si>
  <si>
    <t>ごみの減量化への対応について</t>
    <phoneticPr fontId="2"/>
  </si>
  <si>
    <t>　ごみの減量化などのため、普段どのような行動に努めていますか</t>
    <phoneticPr fontId="2"/>
  </si>
  <si>
    <t>１　参加している場合</t>
    <rPh sb="2" eb="4">
      <t>サンカ</t>
    </rPh>
    <rPh sb="8" eb="10">
      <t>バアイ</t>
    </rPh>
    <phoneticPr fontId="2"/>
  </si>
  <si>
    <t>２　参加しない理由</t>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</si>
  <si>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</si>
  <si>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</si>
  <si>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</si>
  <si>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</si>
  <si>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</si>
  <si>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</si>
  <si>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</si>
  <si>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</si>
  <si>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</si>
  <si>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10</t>
    <phoneticPr fontId="2"/>
  </si>
  <si>
    <t>取り組んでいる</t>
    <rPh sb="0" eb="1">
      <t>ト</t>
    </rPh>
    <rPh sb="2" eb="3">
      <t>ク</t>
    </rPh>
    <phoneticPr fontId="2"/>
  </si>
  <si>
    <t>取り組んでいない</t>
    <rPh sb="0" eb="1">
      <t>ト</t>
    </rPh>
    <rPh sb="2" eb="3">
      <t>ク</t>
    </rPh>
    <phoneticPr fontId="2"/>
  </si>
  <si>
    <t>参加している</t>
    <rPh sb="0" eb="2">
      <t>サンカ</t>
    </rPh>
    <phoneticPr fontId="2"/>
  </si>
  <si>
    <t>実行している</t>
    <rPh sb="0" eb="2">
      <t>ジッコウ</t>
    </rPh>
    <phoneticPr fontId="2"/>
  </si>
  <si>
    <t>（３）年代別</t>
    <rPh sb="3" eb="5">
      <t>ネンダイ</t>
    </rPh>
    <rPh sb="5" eb="6">
      <t>ベツ</t>
    </rPh>
    <phoneticPr fontId="2"/>
  </si>
  <si>
    <t>（２）男女別</t>
    <rPh sb="3" eb="5">
      <t>ダンジョ</t>
    </rPh>
    <rPh sb="5" eb="6">
      <t>ベツ</t>
    </rPh>
    <phoneticPr fontId="2"/>
  </si>
  <si>
    <t>〈参考〉居住地（広域振興圏）別、男女別、年代別集計結果</t>
    <rPh sb="1" eb="3">
      <t>サンコウ</t>
    </rPh>
    <rPh sb="4" eb="7">
      <t>キョジュウチ</t>
    </rPh>
    <rPh sb="8" eb="10">
      <t>コウイキ</t>
    </rPh>
    <rPh sb="10" eb="12">
      <t>シンコウ</t>
    </rPh>
    <rPh sb="12" eb="13">
      <t>ケン</t>
    </rPh>
    <rPh sb="14" eb="15">
      <t>ベツ</t>
    </rPh>
    <rPh sb="16" eb="18">
      <t>ダンジョ</t>
    </rPh>
    <rPh sb="18" eb="19">
      <t>ベツ</t>
    </rPh>
    <rPh sb="20" eb="22">
      <t>ネンダイ</t>
    </rPh>
    <rPh sb="22" eb="23">
      <t>ベツ</t>
    </rPh>
    <rPh sb="23" eb="25">
      <t>シュウケイ</t>
    </rPh>
    <rPh sb="25" eb="27">
      <t>ケッカ</t>
    </rPh>
    <phoneticPr fontId="2"/>
  </si>
  <si>
    <t>（１）広域振興圏別</t>
    <rPh sb="3" eb="5">
      <t>コウイキ</t>
    </rPh>
    <rPh sb="5" eb="7">
      <t>シンコウ</t>
    </rPh>
    <rPh sb="7" eb="8">
      <t>ケン</t>
    </rPh>
    <rPh sb="8" eb="9">
      <t>ベツ</t>
    </rPh>
    <phoneticPr fontId="2"/>
  </si>
  <si>
    <t>３</t>
    <phoneticPr fontId="2"/>
  </si>
  <si>
    <t>４</t>
    <phoneticPr fontId="2"/>
  </si>
  <si>
    <t>５</t>
    <phoneticPr fontId="2"/>
  </si>
  <si>
    <t>８</t>
    <phoneticPr fontId="2"/>
  </si>
  <si>
    <t>○</t>
    <phoneticPr fontId="2"/>
  </si>
  <si>
    <t>○</t>
    <phoneticPr fontId="2"/>
  </si>
  <si>
    <t>（１）広域振興圏別</t>
    <rPh sb="3" eb="5">
      <t>コウイキ</t>
    </rPh>
    <rPh sb="7" eb="8">
      <t>ケン</t>
    </rPh>
    <rPh sb="8" eb="9">
      <t>ベツ</t>
    </rPh>
    <phoneticPr fontId="2"/>
  </si>
  <si>
    <t>生物多様性の認知</t>
    <rPh sb="0" eb="2">
      <t>セイブツ</t>
    </rPh>
    <rPh sb="2" eb="5">
      <t>タヨウセイ</t>
    </rPh>
    <rPh sb="6" eb="8">
      <t>ニンチ</t>
    </rPh>
    <phoneticPr fontId="2"/>
  </si>
  <si>
    <t>聞いたことがある</t>
    <rPh sb="0" eb="1">
      <t>キ</t>
    </rPh>
    <phoneticPr fontId="2"/>
  </si>
  <si>
    <t>聞いたこともない</t>
    <rPh sb="0" eb="1">
      <t>キ</t>
    </rPh>
    <phoneticPr fontId="2"/>
  </si>
  <si>
    <t>生物多様性について</t>
    <rPh sb="0" eb="2">
      <t>セイブツ</t>
    </rPh>
    <rPh sb="2" eb="5">
      <t>タヨウセイ</t>
    </rPh>
    <phoneticPr fontId="2"/>
  </si>
  <si>
    <t>　生物多様性という言葉を聞いたことがありますか</t>
    <rPh sb="1" eb="3">
      <t>セイブツ</t>
    </rPh>
    <rPh sb="3" eb="6">
      <t>タヨウセイ</t>
    </rPh>
    <rPh sb="9" eb="11">
      <t>コトバ</t>
    </rPh>
    <rPh sb="12" eb="13">
      <t>キ</t>
    </rPh>
    <phoneticPr fontId="2"/>
  </si>
  <si>
    <t>　生物多様性の保全につながる行動をしていますか</t>
    <rPh sb="1" eb="3">
      <t>セイブツ</t>
    </rPh>
    <rPh sb="3" eb="6">
      <t>タヨウセイ</t>
    </rPh>
    <rPh sb="7" eb="9">
      <t>ホゼン</t>
    </rPh>
    <rPh sb="14" eb="16">
      <t>コウドウ</t>
    </rPh>
    <phoneticPr fontId="2"/>
  </si>
  <si>
    <t>活動にはあまり関心がないから</t>
    <phoneticPr fontId="2"/>
  </si>
  <si>
    <t>忙しくて活動に参加する時間がないから</t>
    <phoneticPr fontId="2"/>
  </si>
  <si>
    <t>不要なときはテレビや照明などのスイッチを切る</t>
    <phoneticPr fontId="2"/>
  </si>
  <si>
    <t>洗顔や食器洗いのときに水を流したままにしない</t>
    <phoneticPr fontId="2"/>
  </si>
  <si>
    <t>買い物のときは買い物袋（マイバッグ）を持参し、レジ袋は辞退している</t>
    <phoneticPr fontId="2"/>
  </si>
  <si>
    <t>過剰な包装を断ったり、簡易な包装の商品を選んでいる</t>
    <phoneticPr fontId="2"/>
  </si>
  <si>
    <t>再生品（リサイクル商品）を積極的に購入している</t>
    <phoneticPr fontId="2"/>
  </si>
  <si>
    <t>使い捨て商品の購入を控えている</t>
    <phoneticPr fontId="2"/>
  </si>
  <si>
    <t>自然観察会又は自然環境体験活動への参加</t>
    <phoneticPr fontId="2"/>
  </si>
  <si>
    <t>ペットを野外に放さないなど責任を持って飼育</t>
    <phoneticPr fontId="2"/>
  </si>
  <si>
    <t>ハイキングなどにおけるごみの持ち帰りや希少な動植物を持ち帰らないなどのマナー遵守</t>
    <phoneticPr fontId="2"/>
  </si>
  <si>
    <t>設問13</t>
    <rPh sb="0" eb="2">
      <t>セツモン</t>
    </rPh>
    <phoneticPr fontId="2"/>
  </si>
  <si>
    <t>参加したい内容</t>
    <rPh sb="0" eb="2">
      <t>サンカ</t>
    </rPh>
    <rPh sb="5" eb="7">
      <t>ナイヨウ</t>
    </rPh>
    <phoneticPr fontId="2"/>
  </si>
  <si>
    <t>参加したいとは思わない理由</t>
    <rPh sb="0" eb="2">
      <t>サンカ</t>
    </rPh>
    <rPh sb="7" eb="8">
      <t>オモ</t>
    </rPh>
    <rPh sb="11" eb="13">
      <t>リユウ</t>
    </rPh>
    <phoneticPr fontId="2"/>
  </si>
  <si>
    <t>その他</t>
    <phoneticPr fontId="2"/>
  </si>
  <si>
    <t>設問14</t>
    <rPh sb="0" eb="2">
      <t>セツモン</t>
    </rPh>
    <phoneticPr fontId="2"/>
  </si>
  <si>
    <t>市民活動について</t>
    <rPh sb="0" eb="2">
      <t>シミン</t>
    </rPh>
    <rPh sb="2" eb="4">
      <t>カツドウ</t>
    </rPh>
    <phoneticPr fontId="2"/>
  </si>
  <si>
    <t>　過去１年間にどのような市民活動に参加しましたか</t>
    <rPh sb="1" eb="3">
      <t>カコ</t>
    </rPh>
    <rPh sb="4" eb="6">
      <t>ネンカン</t>
    </rPh>
    <rPh sb="12" eb="14">
      <t>シミン</t>
    </rPh>
    <rPh sb="14" eb="16">
      <t>カツドウ</t>
    </rPh>
    <rPh sb="17" eb="19">
      <t>サンカ</t>
    </rPh>
    <phoneticPr fontId="2"/>
  </si>
  <si>
    <t>○</t>
    <phoneticPr fontId="2"/>
  </si>
  <si>
    <t>１</t>
    <phoneticPr fontId="2"/>
  </si>
  <si>
    <t>２</t>
    <phoneticPr fontId="2"/>
  </si>
  <si>
    <t>３</t>
    <phoneticPr fontId="2"/>
  </si>
  <si>
    <t>４</t>
    <phoneticPr fontId="2"/>
  </si>
  <si>
    <t>５</t>
    <phoneticPr fontId="2"/>
  </si>
  <si>
    <t>６</t>
    <phoneticPr fontId="2"/>
  </si>
  <si>
    <t>７</t>
    <phoneticPr fontId="2"/>
  </si>
  <si>
    <t>全ての活動に参加していない場合</t>
    <rPh sb="0" eb="1">
      <t>スベ</t>
    </rPh>
    <rPh sb="3" eb="5">
      <t>カツドウ</t>
    </rPh>
    <rPh sb="6" eb="8">
      <t>サンカ</t>
    </rPh>
    <rPh sb="13" eb="15">
      <t>バアイ</t>
    </rPh>
    <phoneticPr fontId="2"/>
  </si>
  <si>
    <t>　　今後、市民活動に参加したいと思いますか</t>
    <rPh sb="2" eb="4">
      <t>コンゴ</t>
    </rPh>
    <rPh sb="5" eb="7">
      <t>シミン</t>
    </rPh>
    <rPh sb="7" eb="9">
      <t>カツドウ</t>
    </rPh>
    <rPh sb="10" eb="12">
      <t>サンカ</t>
    </rPh>
    <rPh sb="16" eb="17">
      <t>オモ</t>
    </rPh>
    <phoneticPr fontId="2"/>
  </si>
  <si>
    <t>参加してみたい内容</t>
    <rPh sb="0" eb="2">
      <t>サンカ</t>
    </rPh>
    <rPh sb="7" eb="9">
      <t>ナイヨウ</t>
    </rPh>
    <phoneticPr fontId="2"/>
  </si>
  <si>
    <t>（複数回答）</t>
    <rPh sb="1" eb="3">
      <t>フクスウ</t>
    </rPh>
    <rPh sb="3" eb="5">
      <t>カイトウ</t>
    </rPh>
    <phoneticPr fontId="2"/>
  </si>
  <si>
    <t>１</t>
    <phoneticPr fontId="2"/>
  </si>
  <si>
    <t>６</t>
  </si>
  <si>
    <t>８</t>
    <phoneticPr fontId="2"/>
  </si>
  <si>
    <t>地域づくりのための活動</t>
  </si>
  <si>
    <t>学術、文化、芸術、スポーツに関係した活動</t>
  </si>
  <si>
    <t>防災、防犯、交通安全の活動</t>
  </si>
  <si>
    <t>自然や環境を守る活動</t>
  </si>
  <si>
    <t>健康、医療、福祉に関係した活動</t>
  </si>
  <si>
    <t>青少年の健全育成を目的とした活動</t>
  </si>
  <si>
    <t>その他</t>
  </si>
  <si>
    <t>４</t>
    <phoneticPr fontId="2"/>
  </si>
  <si>
    <t>設問17問２（３）</t>
    <rPh sb="0" eb="2">
      <t>セツモン</t>
    </rPh>
    <rPh sb="4" eb="5">
      <t>ト</t>
    </rPh>
    <phoneticPr fontId="2"/>
  </si>
  <si>
    <t>食事は残さず食べるなど生ごみを減らす</t>
    <phoneticPr fontId="2"/>
  </si>
  <si>
    <t>【65歳以上の方の市民活動状況】</t>
    <rPh sb="3" eb="4">
      <t>サイ</t>
    </rPh>
    <rPh sb="4" eb="6">
      <t>イジョウ</t>
    </rPh>
    <rPh sb="7" eb="8">
      <t>カタ</t>
    </rPh>
    <rPh sb="9" eb="11">
      <t>シミン</t>
    </rPh>
    <rPh sb="11" eb="13">
      <t>カツドウ</t>
    </rPh>
    <rPh sb="13" eb="15">
      <t>ジョウキョウ</t>
    </rPh>
    <phoneticPr fontId="2"/>
  </si>
  <si>
    <t>生物多様性保全への行動</t>
    <rPh sb="0" eb="2">
      <t>セイブツ</t>
    </rPh>
    <rPh sb="2" eb="5">
      <t>タヨウセイ</t>
    </rPh>
    <rPh sb="5" eb="7">
      <t>ホゼン</t>
    </rPh>
    <rPh sb="9" eb="11">
      <t>コウドウ</t>
    </rPh>
    <phoneticPr fontId="2"/>
  </si>
  <si>
    <t>ごみ減量化への行動</t>
    <rPh sb="2" eb="5">
      <t>ゲンリョウカ</t>
    </rPh>
    <rPh sb="7" eb="9">
      <t>コウドウ</t>
    </rPh>
    <phoneticPr fontId="2"/>
  </si>
  <si>
    <t>ごみの減量化への対応内容</t>
    <rPh sb="8" eb="10">
      <t>タイオウ</t>
    </rPh>
    <rPh sb="10" eb="12">
      <t>ナイヨウ</t>
    </rPh>
    <phoneticPr fontId="2"/>
  </si>
  <si>
    <t>地球温暖化防止への行動</t>
    <rPh sb="0" eb="5">
      <t>チキュウオンダンカ</t>
    </rPh>
    <rPh sb="5" eb="7">
      <t>ボウシ</t>
    </rPh>
    <rPh sb="9" eb="11">
      <t>コウドウ</t>
    </rPh>
    <phoneticPr fontId="2"/>
  </si>
  <si>
    <t>市民活動への参加率</t>
    <rPh sb="0" eb="4">
      <t>シミンカツドウ</t>
    </rPh>
    <rPh sb="6" eb="9">
      <t>サンカリツ</t>
    </rPh>
    <phoneticPr fontId="2"/>
  </si>
  <si>
    <t>今後、市民活動に参加したいと思うか</t>
    <rPh sb="3" eb="7">
      <t>シミンカツドウ</t>
    </rPh>
    <rPh sb="8" eb="10">
      <t>サンカ</t>
    </rPh>
    <rPh sb="14" eb="15">
      <t>オモ</t>
    </rPh>
    <phoneticPr fontId="2"/>
  </si>
  <si>
    <t>高齢者の市民活動参加率</t>
    <rPh sb="0" eb="3">
      <t>コウレイシャ</t>
    </rPh>
    <rPh sb="4" eb="6">
      <t>シミン</t>
    </rPh>
    <rPh sb="6" eb="8">
      <t>カツドウ</t>
    </rPh>
    <rPh sb="8" eb="10">
      <t>サンカ</t>
    </rPh>
    <rPh sb="10" eb="11">
      <t>リツ</t>
    </rPh>
    <phoneticPr fontId="2"/>
  </si>
  <si>
    <t>県計</t>
  </si>
  <si>
    <t>県央</t>
    <rPh sb="0" eb="2">
      <t>ケンオウ</t>
    </rPh>
    <phoneticPr fontId="2"/>
  </si>
  <si>
    <t>県南</t>
    <rPh sb="0" eb="2">
      <t>ケンナン</t>
    </rPh>
    <phoneticPr fontId="2"/>
  </si>
  <si>
    <t>沿岸</t>
    <rPh sb="0" eb="2">
      <t>エンガン</t>
    </rPh>
    <phoneticPr fontId="2"/>
  </si>
  <si>
    <t>県北</t>
    <rPh sb="0" eb="1">
      <t>ケン</t>
    </rPh>
    <rPh sb="1" eb="2">
      <t>キタ</t>
    </rPh>
    <phoneticPr fontId="2"/>
  </si>
  <si>
    <t>県計</t>
    <phoneticPr fontId="2"/>
  </si>
  <si>
    <t>男</t>
    <rPh sb="0" eb="1">
      <t>オトコ</t>
    </rPh>
    <phoneticPr fontId="2"/>
  </si>
  <si>
    <t>女</t>
    <rPh sb="0" eb="1">
      <t>オンナ</t>
    </rPh>
    <phoneticPr fontId="2"/>
  </si>
  <si>
    <t>県計</t>
    <rPh sb="0" eb="1">
      <t>ケン</t>
    </rPh>
    <rPh sb="1" eb="2">
      <t>ケイ</t>
    </rPh>
    <phoneticPr fontId="2"/>
  </si>
  <si>
    <t>18･19歳</t>
    <rPh sb="5" eb="6">
      <t>サイ</t>
    </rPh>
    <phoneticPr fontId="2"/>
  </si>
  <si>
    <t>20歳代</t>
    <rPh sb="2" eb="3">
      <t>サイ</t>
    </rPh>
    <rPh sb="3" eb="4">
      <t>ダイ</t>
    </rPh>
    <phoneticPr fontId="2"/>
  </si>
  <si>
    <t>30歳代</t>
    <rPh sb="2" eb="3">
      <t>サイ</t>
    </rPh>
    <rPh sb="3" eb="4">
      <t>ダイ</t>
    </rPh>
    <phoneticPr fontId="2"/>
  </si>
  <si>
    <t>40歳代</t>
    <rPh sb="2" eb="3">
      <t>サイ</t>
    </rPh>
    <rPh sb="3" eb="4">
      <t>ダイ</t>
    </rPh>
    <phoneticPr fontId="2"/>
  </si>
  <si>
    <t>50歳代</t>
    <rPh sb="2" eb="3">
      <t>サイ</t>
    </rPh>
    <rPh sb="3" eb="4">
      <t>ダイ</t>
    </rPh>
    <phoneticPr fontId="2"/>
  </si>
  <si>
    <t>60歳代</t>
    <rPh sb="2" eb="3">
      <t>サイ</t>
    </rPh>
    <rPh sb="3" eb="4">
      <t>ダイ</t>
    </rPh>
    <phoneticPr fontId="2"/>
  </si>
  <si>
    <t>70歳～</t>
    <rPh sb="2" eb="3">
      <t>サイ</t>
    </rPh>
    <phoneticPr fontId="2"/>
  </si>
  <si>
    <t>ほとんど実行していない</t>
    <rPh sb="4" eb="6">
      <t>ジッコウ</t>
    </rPh>
    <phoneticPr fontId="2"/>
  </si>
  <si>
    <t>ほとんど参加していない</t>
    <rPh sb="4" eb="6">
      <t>サンカ</t>
    </rPh>
    <phoneticPr fontId="2"/>
  </si>
  <si>
    <t>〔設問１〕生涯学習についてお伺いします。</t>
    <rPh sb="5" eb="7">
      <t>ショウガイ</t>
    </rPh>
    <rPh sb="7" eb="9">
      <t>ガクシュウ</t>
    </rPh>
    <rPh sb="14" eb="15">
      <t>ウカガ</t>
    </rPh>
    <phoneticPr fontId="2"/>
  </si>
  <si>
    <t>【問１】あなたは、生涯学習に取り組んでいますか。（あてはまるもの１つに○印）</t>
    <rPh sb="1" eb="2">
      <t>ト</t>
    </rPh>
    <rPh sb="9" eb="11">
      <t>ショウガイ</t>
    </rPh>
    <rPh sb="11" eb="13">
      <t>ガクシュウ</t>
    </rPh>
    <rPh sb="14" eb="15">
      <t>ト</t>
    </rPh>
    <rPh sb="16" eb="17">
      <t>ク</t>
    </rPh>
    <rPh sb="35" eb="37">
      <t>マルイン</t>
    </rPh>
    <phoneticPr fontId="20"/>
  </si>
  <si>
    <t>合計</t>
    <rPh sb="0" eb="2">
      <t>ゴウケイ</t>
    </rPh>
    <phoneticPr fontId="2"/>
  </si>
  <si>
    <t>①取り組んでいる</t>
    <rPh sb="1" eb="2">
      <t>ト</t>
    </rPh>
    <rPh sb="3" eb="4">
      <t>ク</t>
    </rPh>
    <phoneticPr fontId="20"/>
  </si>
  <si>
    <t>②取り組んでいない</t>
    <rPh sb="1" eb="2">
      <t>ト</t>
    </rPh>
    <rPh sb="3" eb="4">
      <t>ク</t>
    </rPh>
    <phoneticPr fontId="20"/>
  </si>
  <si>
    <t>全体</t>
    <rPh sb="0" eb="2">
      <t>ゼンタイ</t>
    </rPh>
    <phoneticPr fontId="2"/>
  </si>
  <si>
    <t>県央広域振興圏</t>
    <rPh sb="0" eb="2">
      <t>ケンオウ</t>
    </rPh>
    <rPh sb="2" eb="4">
      <t>コウイキ</t>
    </rPh>
    <rPh sb="4" eb="6">
      <t>シンコウ</t>
    </rPh>
    <rPh sb="6" eb="7">
      <t>ケン</t>
    </rPh>
    <phoneticPr fontId="20"/>
  </si>
  <si>
    <t>県南広域振興圏</t>
    <rPh sb="0" eb="2">
      <t>ケンナン</t>
    </rPh>
    <rPh sb="2" eb="4">
      <t>コウイキ</t>
    </rPh>
    <rPh sb="4" eb="6">
      <t>シンコウ</t>
    </rPh>
    <rPh sb="6" eb="7">
      <t>ケン</t>
    </rPh>
    <phoneticPr fontId="20"/>
  </si>
  <si>
    <t>沿岸広域振興圏</t>
    <rPh sb="0" eb="2">
      <t>エンガン</t>
    </rPh>
    <rPh sb="2" eb="4">
      <t>コウイキ</t>
    </rPh>
    <rPh sb="4" eb="6">
      <t>シンコウ</t>
    </rPh>
    <rPh sb="6" eb="7">
      <t>ケン</t>
    </rPh>
    <phoneticPr fontId="20"/>
  </si>
  <si>
    <t>県北広域振興圏</t>
    <rPh sb="0" eb="2">
      <t>ケンホク</t>
    </rPh>
    <rPh sb="2" eb="4">
      <t>コウイキ</t>
    </rPh>
    <rPh sb="4" eb="6">
      <t>シンコウ</t>
    </rPh>
    <rPh sb="6" eb="7">
      <t>ケン</t>
    </rPh>
    <phoneticPr fontId="20"/>
  </si>
  <si>
    <t>男</t>
    <rPh sb="0" eb="1">
      <t>オトコ</t>
    </rPh>
    <phoneticPr fontId="20"/>
  </si>
  <si>
    <t>その他</t>
    <rPh sb="2" eb="3">
      <t>タ</t>
    </rPh>
    <phoneticPr fontId="20"/>
  </si>
  <si>
    <t>18～19歳</t>
    <rPh sb="5" eb="6">
      <t>サイ</t>
    </rPh>
    <phoneticPr fontId="20"/>
  </si>
  <si>
    <t>20～29歳</t>
    <rPh sb="5" eb="6">
      <t>サイ</t>
    </rPh>
    <phoneticPr fontId="20"/>
  </si>
  <si>
    <t>30～39歳</t>
    <rPh sb="5" eb="6">
      <t>サイ</t>
    </rPh>
    <phoneticPr fontId="20"/>
  </si>
  <si>
    <t>40～49歳</t>
    <rPh sb="5" eb="6">
      <t>サイ</t>
    </rPh>
    <phoneticPr fontId="20"/>
  </si>
  <si>
    <t>50～59歳</t>
    <rPh sb="5" eb="6">
      <t>サイ</t>
    </rPh>
    <phoneticPr fontId="20"/>
  </si>
  <si>
    <t>60～69歳</t>
    <rPh sb="5" eb="6">
      <t>サイ</t>
    </rPh>
    <phoneticPr fontId="20"/>
  </si>
  <si>
    <t>70歳以上</t>
    <rPh sb="2" eb="3">
      <t>サイ</t>
    </rPh>
    <rPh sb="3" eb="5">
      <t>イジョウ</t>
    </rPh>
    <phoneticPr fontId="20"/>
  </si>
  <si>
    <t>【問２】【問１】で「１．取り組んでいる」と回答した方にお聞きします。</t>
    <rPh sb="12" eb="13">
      <t>ト</t>
    </rPh>
    <rPh sb="14" eb="15">
      <t>ク</t>
    </rPh>
    <rPh sb="25" eb="26">
      <t>カタ</t>
    </rPh>
    <rPh sb="28" eb="29">
      <t>キ</t>
    </rPh>
    <phoneticPr fontId="20"/>
  </si>
  <si>
    <t>以下のそれぞれの内容と取組の頻度についてお答えください。</t>
    <rPh sb="0" eb="2">
      <t>イカ</t>
    </rPh>
    <rPh sb="8" eb="10">
      <t>ナイヨウ</t>
    </rPh>
    <rPh sb="11" eb="13">
      <t>トリクミ</t>
    </rPh>
    <rPh sb="14" eb="16">
      <t>ヒンド</t>
    </rPh>
    <rPh sb="21" eb="22">
      <t>コタ</t>
    </rPh>
    <phoneticPr fontId="20"/>
  </si>
  <si>
    <t>区分</t>
    <rPh sb="0" eb="2">
      <t>クブン</t>
    </rPh>
    <phoneticPr fontId="20"/>
  </si>
  <si>
    <t>全体</t>
  </si>
  <si>
    <t>週に数回程度</t>
    <rPh sb="0" eb="1">
      <t>シュウ</t>
    </rPh>
    <rPh sb="2" eb="4">
      <t>スウカイ</t>
    </rPh>
    <rPh sb="4" eb="6">
      <t>テイド</t>
    </rPh>
    <phoneticPr fontId="20"/>
  </si>
  <si>
    <t>月に数回程度</t>
    <rPh sb="0" eb="1">
      <t>ツキ</t>
    </rPh>
    <rPh sb="2" eb="4">
      <t>スウカイ</t>
    </rPh>
    <rPh sb="4" eb="6">
      <t>テイド</t>
    </rPh>
    <phoneticPr fontId="20"/>
  </si>
  <si>
    <t>年に数回程度</t>
    <rPh sb="0" eb="1">
      <t>ネン</t>
    </rPh>
    <rPh sb="2" eb="4">
      <t>スウカイ</t>
    </rPh>
    <rPh sb="4" eb="6">
      <t>テイド</t>
    </rPh>
    <phoneticPr fontId="20"/>
  </si>
  <si>
    <t>取り組んでいない</t>
    <rPh sb="0" eb="1">
      <t>ト</t>
    </rPh>
    <rPh sb="2" eb="3">
      <t>ク</t>
    </rPh>
    <phoneticPr fontId="20"/>
  </si>
  <si>
    <t>②趣味や教養（パソコン、囲碁・将棋、語学、茶道・華道・着付けなど）</t>
    <rPh sb="21" eb="23">
      <t>サドウ</t>
    </rPh>
    <rPh sb="24" eb="26">
      <t>カドウ</t>
    </rPh>
    <rPh sb="27" eb="29">
      <t>キツ</t>
    </rPh>
    <phoneticPr fontId="2"/>
  </si>
  <si>
    <t>③スポーツ・レクリエーションや健康の維持・増進（ヨガ・山歩き・自然食など）</t>
    <rPh sb="27" eb="29">
      <t>ヤマアル</t>
    </rPh>
    <rPh sb="31" eb="34">
      <t>シゼンショク</t>
    </rPh>
    <phoneticPr fontId="2"/>
  </si>
  <si>
    <t>④職業上必要な知識・技能（パソコン技能や資格取得など）</t>
  </si>
  <si>
    <t>⑤家庭生活に役立つ技能（料理、手芸など）</t>
  </si>
  <si>
    <t>⑥子育て、しつけや家庭教育、読み聞かせ</t>
  </si>
  <si>
    <t>⑦社会問題（時事、政治、経済、環境など）</t>
  </si>
  <si>
    <t>⑧ボランティア活動に必要な知識・技能</t>
  </si>
  <si>
    <t>⑨その他（　　　　　　　　　　）</t>
    <phoneticPr fontId="2"/>
  </si>
  <si>
    <t>【問３】【問１】で「１．取り組んでいる」と回答した方にお聞きします。</t>
    <rPh sb="1" eb="2">
      <t>ト</t>
    </rPh>
    <phoneticPr fontId="20"/>
  </si>
  <si>
    <t>生涯学習によって身に着けた知識・技能や経験を、あなたはどのようなことに生かしていますか。（あてはまるものすべてに○印）</t>
    <phoneticPr fontId="2"/>
  </si>
  <si>
    <t>①仕事や職業、資格取得など</t>
  </si>
  <si>
    <t>②ボランティア活動や地域づくり活動、ＮＰＯ・ＰＴＡ・自治会等の各種団体活動</t>
    <rPh sb="7" eb="9">
      <t>カツドウ</t>
    </rPh>
    <rPh sb="10" eb="12">
      <t>チイキ</t>
    </rPh>
    <rPh sb="26" eb="29">
      <t>ジチカイ</t>
    </rPh>
    <rPh sb="29" eb="30">
      <t>トウ</t>
    </rPh>
    <rPh sb="31" eb="33">
      <t>カクシュ</t>
    </rPh>
    <rPh sb="33" eb="35">
      <t>ダンタイ</t>
    </rPh>
    <rPh sb="35" eb="37">
      <t>カツドウ</t>
    </rPh>
    <phoneticPr fontId="2"/>
  </si>
  <si>
    <t>③家庭生活</t>
  </si>
  <si>
    <t>④自分の人生をより豊かにすること</t>
  </si>
  <si>
    <t>⑤健康の維持・増進</t>
  </si>
  <si>
    <t>⑥他の人の学習やスポーツ活動、文化活動などの指導</t>
  </si>
  <si>
    <t>⑦その他</t>
  </si>
  <si>
    <t>【問４】【問１】で「２．取り組んでいない」と回答した方にお聞きします。</t>
    <rPh sb="12" eb="13">
      <t>ト</t>
    </rPh>
    <rPh sb="14" eb="15">
      <t>ク</t>
    </rPh>
    <rPh sb="26" eb="27">
      <t>カタ</t>
    </rPh>
    <rPh sb="29" eb="30">
      <t>キ</t>
    </rPh>
    <phoneticPr fontId="20"/>
  </si>
  <si>
    <t>取り組んでいない理由をお答えください。（あてはまるものすべてに○印）</t>
    <rPh sb="0" eb="1">
      <t>ト</t>
    </rPh>
    <rPh sb="2" eb="3">
      <t>ク</t>
    </rPh>
    <rPh sb="8" eb="10">
      <t>リユウ</t>
    </rPh>
    <rPh sb="12" eb="13">
      <t>コタ</t>
    </rPh>
    <rPh sb="31" eb="33">
      <t>マルイン</t>
    </rPh>
    <phoneticPr fontId="2"/>
  </si>
  <si>
    <t>①仕事や家事が忙しくて取り組む時間がないから</t>
  </si>
  <si>
    <t>②関心がないから</t>
  </si>
  <si>
    <t>③費用がかかるから</t>
  </si>
  <si>
    <t>④一緒に取り組む仲間がいないから</t>
  </si>
  <si>
    <t>⑤自分の希望に沿う内容の講座などがないから</t>
    <rPh sb="12" eb="14">
      <t>コウザ</t>
    </rPh>
    <phoneticPr fontId="2"/>
  </si>
  <si>
    <t>⑥身近なところに取り組むための場所や施設がないから</t>
  </si>
  <si>
    <t>⑦家族や職場など、周囲の理解が得られないから</t>
  </si>
  <si>
    <t>⑧どのようにして取り組めばよいのかわからないから</t>
  </si>
  <si>
    <t>⑨内容・時間・場所・費用など、必要な情報が十分に手に入らないから</t>
  </si>
  <si>
    <t>⑩その他</t>
    <rPh sb="3" eb="4">
      <t>タ</t>
    </rPh>
    <phoneticPr fontId="2"/>
  </si>
  <si>
    <t>【問１】あなたは、普段、健康に留意して生活していますか。（あてはまるもの１つに○印）</t>
    <rPh sb="1" eb="2">
      <t>ト</t>
    </rPh>
    <rPh sb="12" eb="14">
      <t>ケンコウ</t>
    </rPh>
    <rPh sb="15" eb="17">
      <t>リュウイ</t>
    </rPh>
    <rPh sb="19" eb="21">
      <t>セイカツ</t>
    </rPh>
    <rPh sb="40" eb="41">
      <t>イン</t>
    </rPh>
    <phoneticPr fontId="20"/>
  </si>
  <si>
    <t>①留意している</t>
    <rPh sb="1" eb="3">
      <t>リュウイ</t>
    </rPh>
    <phoneticPr fontId="20"/>
  </si>
  <si>
    <t>②特に留意していない</t>
    <rPh sb="1" eb="2">
      <t>トク</t>
    </rPh>
    <rPh sb="3" eb="5">
      <t>リュウイ</t>
    </rPh>
    <phoneticPr fontId="20"/>
  </si>
  <si>
    <t>【問２】【問１】で「１．留意している」と回答した方にお聞きします。</t>
    <rPh sb="1" eb="2">
      <t>トイ</t>
    </rPh>
    <rPh sb="5" eb="6">
      <t>トイ</t>
    </rPh>
    <rPh sb="12" eb="14">
      <t>リュウイ</t>
    </rPh>
    <rPh sb="20" eb="22">
      <t>カイトウ</t>
    </rPh>
    <rPh sb="24" eb="25">
      <t>カタ</t>
    </rPh>
    <rPh sb="27" eb="28">
      <t>キ</t>
    </rPh>
    <phoneticPr fontId="20"/>
  </si>
  <si>
    <t>健康のために努めているそれぞれの行動の状況についてあてはまるものを選択してください。</t>
    <rPh sb="0" eb="2">
      <t>ケンコウ</t>
    </rPh>
    <rPh sb="6" eb="7">
      <t>ツト</t>
    </rPh>
    <rPh sb="16" eb="18">
      <t>コウドウ</t>
    </rPh>
    <rPh sb="19" eb="21">
      <t>ジョウキョウ</t>
    </rPh>
    <rPh sb="33" eb="35">
      <t>センタク</t>
    </rPh>
    <phoneticPr fontId="20"/>
  </si>
  <si>
    <t>だいたい実行している</t>
  </si>
  <si>
    <t>ときどき実行している</t>
  </si>
  <si>
    <t>①睡眠時間を十分にとる</t>
    <rPh sb="1" eb="3">
      <t>スイミン</t>
    </rPh>
    <rPh sb="3" eb="5">
      <t>ジカン</t>
    </rPh>
    <rPh sb="6" eb="8">
      <t>ジュウブン</t>
    </rPh>
    <phoneticPr fontId="20"/>
  </si>
  <si>
    <t>②自分にあった運動を心がけている</t>
    <rPh sb="1" eb="3">
      <t>ジブン</t>
    </rPh>
    <rPh sb="7" eb="9">
      <t>ウンドウ</t>
    </rPh>
    <rPh sb="10" eb="11">
      <t>ココロ</t>
    </rPh>
    <phoneticPr fontId="20"/>
  </si>
  <si>
    <t>③定期的に健康診断を受ける</t>
    <rPh sb="1" eb="4">
      <t>テイキテキ</t>
    </rPh>
    <rPh sb="5" eb="7">
      <t>ケンコウ</t>
    </rPh>
    <rPh sb="7" eb="9">
      <t>シンダン</t>
    </rPh>
    <rPh sb="10" eb="11">
      <t>ウ</t>
    </rPh>
    <phoneticPr fontId="20"/>
  </si>
  <si>
    <t>④ストレスをためないよう気分転換をする</t>
    <rPh sb="12" eb="14">
      <t>キブン</t>
    </rPh>
    <rPh sb="14" eb="16">
      <t>テンカン</t>
    </rPh>
    <phoneticPr fontId="20"/>
  </si>
  <si>
    <t>⑤食生活に注意している</t>
    <rPh sb="1" eb="4">
      <t>ショクセイカツ</t>
    </rPh>
    <rPh sb="5" eb="7">
      <t>チュウイ</t>
    </rPh>
    <phoneticPr fontId="20"/>
  </si>
  <si>
    <t>⑥タバコやアルコールを控える（喫煙・飲酒をする方のみ）</t>
    <rPh sb="11" eb="12">
      <t>ヒカ</t>
    </rPh>
    <rPh sb="15" eb="17">
      <t>キツエン</t>
    </rPh>
    <rPh sb="18" eb="20">
      <t>インシュ</t>
    </rPh>
    <rPh sb="23" eb="24">
      <t>カタ</t>
    </rPh>
    <phoneticPr fontId="20"/>
  </si>
  <si>
    <t>⑦その他（　　　　　　　　　　）</t>
    <rPh sb="3" eb="4">
      <t>タ</t>
    </rPh>
    <phoneticPr fontId="20"/>
  </si>
  <si>
    <t>【問３】【問２】で「⑤食生活に注意している」に「１．だいたい実行している」、「２．ときどき実行している」と回答した方にお聞きします。</t>
    <rPh sb="1" eb="2">
      <t>トイ</t>
    </rPh>
    <rPh sb="5" eb="6">
      <t>トイ</t>
    </rPh>
    <rPh sb="11" eb="14">
      <t>ショクセイカツ</t>
    </rPh>
    <rPh sb="15" eb="17">
      <t>チュウイ</t>
    </rPh>
    <rPh sb="30" eb="32">
      <t>ジッコウ</t>
    </rPh>
    <rPh sb="45" eb="47">
      <t>ジッコウ</t>
    </rPh>
    <rPh sb="53" eb="55">
      <t>カイトウ</t>
    </rPh>
    <rPh sb="57" eb="58">
      <t>カタ</t>
    </rPh>
    <rPh sb="60" eb="61">
      <t>キ</t>
    </rPh>
    <phoneticPr fontId="20"/>
  </si>
  <si>
    <t>食生活で注意しているそれぞれの行動の状況についてあてはまるものを選択してください。</t>
    <rPh sb="0" eb="3">
      <t>ショクセイカツ</t>
    </rPh>
    <rPh sb="4" eb="6">
      <t>チュウイ</t>
    </rPh>
    <rPh sb="15" eb="17">
      <t>コウドウ</t>
    </rPh>
    <rPh sb="18" eb="20">
      <t>ジョウキョウ</t>
    </rPh>
    <rPh sb="32" eb="34">
      <t>センタク</t>
    </rPh>
    <phoneticPr fontId="20"/>
  </si>
  <si>
    <t>①朝食をとる</t>
    <rPh sb="1" eb="3">
      <t>チョウショク</t>
    </rPh>
    <phoneticPr fontId="20"/>
  </si>
  <si>
    <t>②自分にあった適切なカロリーをとる</t>
    <rPh sb="1" eb="3">
      <t>ジブン</t>
    </rPh>
    <rPh sb="7" eb="9">
      <t>テキセツ</t>
    </rPh>
    <phoneticPr fontId="20"/>
  </si>
  <si>
    <t>③健康に配慮したメニューを心掛けている</t>
    <rPh sb="1" eb="3">
      <t>ケンコウ</t>
    </rPh>
    <rPh sb="4" eb="6">
      <t>ハイリョ</t>
    </rPh>
    <rPh sb="13" eb="15">
      <t>ココロガ</t>
    </rPh>
    <phoneticPr fontId="20"/>
  </si>
  <si>
    <t>④食べ物の安全性に配慮している</t>
    <rPh sb="1" eb="2">
      <t>タ</t>
    </rPh>
    <rPh sb="3" eb="4">
      <t>モノ</t>
    </rPh>
    <rPh sb="5" eb="8">
      <t>アンゼンセイ</t>
    </rPh>
    <rPh sb="9" eb="11">
      <t>ハイリョ</t>
    </rPh>
    <phoneticPr fontId="20"/>
  </si>
  <si>
    <t>⑤食事の時間を決め食べている</t>
    <rPh sb="1" eb="3">
      <t>ショクジ</t>
    </rPh>
    <rPh sb="4" eb="6">
      <t>ジカン</t>
    </rPh>
    <rPh sb="7" eb="8">
      <t>キ</t>
    </rPh>
    <rPh sb="9" eb="10">
      <t>タ</t>
    </rPh>
    <phoneticPr fontId="20"/>
  </si>
  <si>
    <t>⑥箸の持ち方、姿勢、配膳、食べ方など、食事のマナーに注意して食べている</t>
  </si>
  <si>
    <t>⑦自分で料理をする、又は手伝いをする</t>
  </si>
  <si>
    <t>【問１】あなたや家族が、病気やケガなどで医療機関を受診するとき、どのようにしていますか。（あてはまるもの１つに○印）</t>
    <rPh sb="1" eb="2">
      <t>ト</t>
    </rPh>
    <rPh sb="8" eb="10">
      <t>カゾク</t>
    </rPh>
    <rPh sb="12" eb="14">
      <t>ビョウキ</t>
    </rPh>
    <rPh sb="20" eb="22">
      <t>イリョウ</t>
    </rPh>
    <rPh sb="22" eb="24">
      <t>キカン</t>
    </rPh>
    <rPh sb="25" eb="27">
      <t>ジュシン</t>
    </rPh>
    <rPh sb="55" eb="57">
      <t>マルイン</t>
    </rPh>
    <phoneticPr fontId="20"/>
  </si>
  <si>
    <t>①どちらかと言えば、医師や診療科が多い大きな病院に行っている</t>
    <rPh sb="6" eb="7">
      <t>イ</t>
    </rPh>
    <rPh sb="10" eb="12">
      <t>イシ</t>
    </rPh>
    <rPh sb="13" eb="15">
      <t>シンリョウ</t>
    </rPh>
    <rPh sb="15" eb="16">
      <t>カ</t>
    </rPh>
    <rPh sb="17" eb="18">
      <t>オオ</t>
    </rPh>
    <rPh sb="19" eb="20">
      <t>オオ</t>
    </rPh>
    <rPh sb="22" eb="24">
      <t>ビョウイン</t>
    </rPh>
    <rPh sb="25" eb="26">
      <t>イ</t>
    </rPh>
    <phoneticPr fontId="20"/>
  </si>
  <si>
    <t>②どちらかと言えば、診療所（開業医）に行っている</t>
    <rPh sb="6" eb="7">
      <t>イ</t>
    </rPh>
    <rPh sb="10" eb="13">
      <t>シンリョウジョ</t>
    </rPh>
    <rPh sb="14" eb="16">
      <t>カイギョウ</t>
    </rPh>
    <rPh sb="16" eb="17">
      <t>イ</t>
    </rPh>
    <rPh sb="19" eb="20">
      <t>イ</t>
    </rPh>
    <phoneticPr fontId="20"/>
  </si>
  <si>
    <t>不明</t>
    <rPh sb="0" eb="2">
      <t>フメイ</t>
    </rPh>
    <phoneticPr fontId="20"/>
  </si>
  <si>
    <t>【問２】あなたは、大きな病院と診療所（開業医）の役割分担について知っていますか。（あてはまるもの１つに○印）</t>
    <rPh sb="1" eb="2">
      <t>トイ</t>
    </rPh>
    <rPh sb="9" eb="10">
      <t>オオ</t>
    </rPh>
    <rPh sb="12" eb="14">
      <t>ビョウイン</t>
    </rPh>
    <rPh sb="15" eb="18">
      <t>シンリョウジョ</t>
    </rPh>
    <rPh sb="19" eb="22">
      <t>カイギョウイ</t>
    </rPh>
    <rPh sb="24" eb="26">
      <t>ヤクワリ</t>
    </rPh>
    <rPh sb="26" eb="28">
      <t>ブンタン</t>
    </rPh>
    <rPh sb="32" eb="33">
      <t>シ</t>
    </rPh>
    <phoneticPr fontId="20"/>
  </si>
  <si>
    <t>①知っている</t>
    <rPh sb="1" eb="2">
      <t>シ</t>
    </rPh>
    <phoneticPr fontId="20"/>
  </si>
  <si>
    <t>②知らない</t>
    <rPh sb="1" eb="2">
      <t>シ</t>
    </rPh>
    <phoneticPr fontId="20"/>
  </si>
  <si>
    <t>【問１】あなたは、学校行事や地域において子どもを育てる活動に参加していますか。（あてはまるもの１つに○印）</t>
    <rPh sb="1" eb="2">
      <t>ト</t>
    </rPh>
    <phoneticPr fontId="20"/>
  </si>
  <si>
    <t>①参加している</t>
  </si>
  <si>
    <t>②ほとんど参加していない</t>
  </si>
  <si>
    <t>【問２】【問１】で「１．参加している」と回答した方にお聞きします。</t>
    <rPh sb="1" eb="2">
      <t>ト</t>
    </rPh>
    <rPh sb="5" eb="6">
      <t>ト</t>
    </rPh>
    <rPh sb="12" eb="14">
      <t>サンカ</t>
    </rPh>
    <rPh sb="20" eb="22">
      <t>カイトウ</t>
    </rPh>
    <rPh sb="24" eb="25">
      <t>カタ</t>
    </rPh>
    <rPh sb="27" eb="28">
      <t>キ</t>
    </rPh>
    <phoneticPr fontId="20"/>
  </si>
  <si>
    <t>以下のそれぞれの活動の状況についてお答えください。</t>
    <rPh sb="0" eb="2">
      <t>イカ</t>
    </rPh>
    <rPh sb="8" eb="10">
      <t>カツドウ</t>
    </rPh>
    <rPh sb="11" eb="13">
      <t>ジョウキョウ</t>
    </rPh>
    <rPh sb="18" eb="19">
      <t>コタ</t>
    </rPh>
    <phoneticPr fontId="20"/>
  </si>
  <si>
    <t>ほとんどない</t>
  </si>
  <si>
    <t>①あいさつなどの声かけ運動</t>
  </si>
  <si>
    <t>②ＰＴＡ活動や運動会などの学校行事</t>
    <rPh sb="7" eb="10">
      <t>ウンドウカイ</t>
    </rPh>
    <rPh sb="13" eb="15">
      <t>ガッコウ</t>
    </rPh>
    <rPh sb="15" eb="17">
      <t>ギョウジ</t>
    </rPh>
    <phoneticPr fontId="20"/>
  </si>
  <si>
    <t>③地区子ども会活動</t>
  </si>
  <si>
    <t>④スポーツ少年団などの地域活動</t>
    <rPh sb="5" eb="8">
      <t>ショウネンダン</t>
    </rPh>
    <rPh sb="11" eb="13">
      <t>チイキ</t>
    </rPh>
    <rPh sb="13" eb="15">
      <t>カツドウ</t>
    </rPh>
    <phoneticPr fontId="20"/>
  </si>
  <si>
    <t>⑤子育て支援ボランティアなどの育児支援活動</t>
    <rPh sb="1" eb="3">
      <t>コソダ</t>
    </rPh>
    <rPh sb="4" eb="6">
      <t>シエン</t>
    </rPh>
    <rPh sb="15" eb="17">
      <t>イクジ</t>
    </rPh>
    <rPh sb="17" eb="19">
      <t>シエン</t>
    </rPh>
    <rPh sb="19" eb="21">
      <t>カツドウ</t>
    </rPh>
    <phoneticPr fontId="20"/>
  </si>
  <si>
    <t>⑥登下校時の見守りなど子どもの安全を守る活動</t>
    <rPh sb="1" eb="4">
      <t>トウゲコウ</t>
    </rPh>
    <rPh sb="4" eb="5">
      <t>ジ</t>
    </rPh>
    <rPh sb="6" eb="8">
      <t>ミマモ</t>
    </rPh>
    <rPh sb="11" eb="12">
      <t>コ</t>
    </rPh>
    <rPh sb="15" eb="17">
      <t>アンゼン</t>
    </rPh>
    <rPh sb="18" eb="19">
      <t>マモ</t>
    </rPh>
    <rPh sb="20" eb="22">
      <t>カツドウ</t>
    </rPh>
    <phoneticPr fontId="20"/>
  </si>
  <si>
    <t>⑦その他（　　　　　　　　　　）</t>
    <phoneticPr fontId="2"/>
  </si>
  <si>
    <t>【問３】【問１】で「２．ほとんど参加していない」と回答した方にお聞きします。</t>
    <rPh sb="1" eb="2">
      <t>ト</t>
    </rPh>
    <rPh sb="5" eb="6">
      <t>ト</t>
    </rPh>
    <rPh sb="16" eb="18">
      <t>サンカ</t>
    </rPh>
    <rPh sb="25" eb="27">
      <t>カイトウ</t>
    </rPh>
    <rPh sb="29" eb="30">
      <t>カタ</t>
    </rPh>
    <rPh sb="32" eb="33">
      <t>キ</t>
    </rPh>
    <phoneticPr fontId="20"/>
  </si>
  <si>
    <t>（１）あなたは、今後、これらの活動に参加してみたいと思いますか。（あてはまるもの１つに○印）</t>
    <phoneticPr fontId="2"/>
  </si>
  <si>
    <t>①参加したいと思う</t>
  </si>
  <si>
    <t>②特に参加したいとは思わない</t>
  </si>
  <si>
    <t>（２）（（１）で「１．参加したいと思う」と回答した方）参加してみたい内容をお答えください。（あてはまるものすべてに○印）</t>
    <rPh sb="34" eb="36">
      <t>ナイヨウ</t>
    </rPh>
    <rPh sb="38" eb="39">
      <t>コタ</t>
    </rPh>
    <rPh sb="58" eb="59">
      <t>イン</t>
    </rPh>
    <phoneticPr fontId="20"/>
  </si>
  <si>
    <t>⑤子育て支援ボランティアなどの育児支援活動</t>
  </si>
  <si>
    <t>⑥登下校時の見守りなど子どもの安全を守る活動</t>
  </si>
  <si>
    <t>⑦その他</t>
    <rPh sb="3" eb="4">
      <t>タ</t>
    </rPh>
    <phoneticPr fontId="20"/>
  </si>
  <si>
    <t>（３）（（１）で「２．特に参加したいとは思わない」と回答した方）参加したいとは思わない理由をお答えください。（あてはまるものすべてに○印）</t>
    <rPh sb="43" eb="45">
      <t>リユウ</t>
    </rPh>
    <rPh sb="47" eb="48">
      <t>コタ</t>
    </rPh>
    <rPh sb="67" eb="68">
      <t>イン</t>
    </rPh>
    <phoneticPr fontId="20"/>
  </si>
  <si>
    <t>①忙しくて活動に参加する時間がないから</t>
  </si>
  <si>
    <t>②特に活動の必要性を感じないから</t>
  </si>
  <si>
    <t>③子どもへの教育は学校の役割だから</t>
  </si>
  <si>
    <t>④活動に関する情報が不十分だから</t>
  </si>
  <si>
    <t>⑤身近に子どもがいないから</t>
    <rPh sb="1" eb="3">
      <t>ミジカ</t>
    </rPh>
    <rPh sb="4" eb="5">
      <t>コ</t>
    </rPh>
    <phoneticPr fontId="20"/>
  </si>
  <si>
    <t>⑥その他</t>
    <rPh sb="3" eb="4">
      <t>タ</t>
    </rPh>
    <phoneticPr fontId="20"/>
  </si>
  <si>
    <t>【問１】あなたは、普段、バスや鉄道などの公共交通機関を利用していますか。（あてはまるもの１つに○印）</t>
    <rPh sb="1" eb="2">
      <t>ト</t>
    </rPh>
    <rPh sb="15" eb="17">
      <t>テツドウ</t>
    </rPh>
    <rPh sb="47" eb="49">
      <t>マルイン</t>
    </rPh>
    <phoneticPr fontId="20"/>
  </si>
  <si>
    <t>①利用している</t>
  </si>
  <si>
    <t>②ほとんど利用していない</t>
  </si>
  <si>
    <t>【問２】【問１】で「１．利用している」と回答した方にお聞きします。</t>
    <rPh sb="1" eb="2">
      <t>ト</t>
    </rPh>
    <rPh sb="5" eb="6">
      <t>ト</t>
    </rPh>
    <rPh sb="12" eb="14">
      <t>リヨウ</t>
    </rPh>
    <rPh sb="20" eb="22">
      <t>カイトウ</t>
    </rPh>
    <rPh sb="24" eb="25">
      <t>カタ</t>
    </rPh>
    <rPh sb="27" eb="28">
      <t>キ</t>
    </rPh>
    <phoneticPr fontId="20"/>
  </si>
  <si>
    <t>利用している目的・公共交通機関ごとに利用の頻度をお答えください。</t>
    <rPh sb="18" eb="20">
      <t>リヨウ</t>
    </rPh>
    <rPh sb="21" eb="23">
      <t>ヒンド</t>
    </rPh>
    <rPh sb="25" eb="26">
      <t>コタ</t>
    </rPh>
    <phoneticPr fontId="20"/>
  </si>
  <si>
    <t>ほぼ毎日</t>
    <rPh sb="2" eb="4">
      <t>マイニチ</t>
    </rPh>
    <phoneticPr fontId="20"/>
  </si>
  <si>
    <t>ほとんど利用しない</t>
    <rPh sb="4" eb="6">
      <t>リヨウ</t>
    </rPh>
    <phoneticPr fontId="20"/>
  </si>
  <si>
    <t>①通勤・通学</t>
  </si>
  <si>
    <t>鉄道</t>
    <rPh sb="0" eb="1">
      <t>テツ</t>
    </rPh>
    <rPh sb="1" eb="2">
      <t>ミチ</t>
    </rPh>
    <phoneticPr fontId="20"/>
  </si>
  <si>
    <t>バス</t>
    <phoneticPr fontId="2"/>
  </si>
  <si>
    <t>②買い物</t>
  </si>
  <si>
    <t>③通院</t>
    <phoneticPr fontId="2"/>
  </si>
  <si>
    <t>④その他</t>
    <phoneticPr fontId="2"/>
  </si>
  <si>
    <t>【問３】【問１】で「２．ほとんど利用していない」と回答した方にお聞きします。</t>
    <rPh sb="1" eb="2">
      <t>ト</t>
    </rPh>
    <rPh sb="5" eb="6">
      <t>ト</t>
    </rPh>
    <rPh sb="16" eb="18">
      <t>リヨウ</t>
    </rPh>
    <rPh sb="25" eb="27">
      <t>カイトウ</t>
    </rPh>
    <rPh sb="29" eb="30">
      <t>カタ</t>
    </rPh>
    <rPh sb="32" eb="33">
      <t>キ</t>
    </rPh>
    <phoneticPr fontId="20"/>
  </si>
  <si>
    <t>利用していない理由をお答えください。（あてはまるものすべてに○印）</t>
    <rPh sb="7" eb="9">
      <t>リユウ</t>
    </rPh>
    <rPh sb="11" eb="12">
      <t>コタ</t>
    </rPh>
    <rPh sb="30" eb="32">
      <t>マルイン</t>
    </rPh>
    <phoneticPr fontId="20"/>
  </si>
  <si>
    <t>全体</t>
    <rPh sb="0" eb="2">
      <t>ゼンタイ</t>
    </rPh>
    <phoneticPr fontId="20"/>
  </si>
  <si>
    <t>①自宅から駅、バス停が遠いから</t>
    <rPh sb="1" eb="3">
      <t>ジタク</t>
    </rPh>
    <rPh sb="5" eb="6">
      <t>エキ</t>
    </rPh>
    <rPh sb="9" eb="10">
      <t>テイ</t>
    </rPh>
    <rPh sb="11" eb="12">
      <t>トオ</t>
    </rPh>
    <phoneticPr fontId="20"/>
  </si>
  <si>
    <t>②目的地が駅、バス停から遠いから</t>
    <rPh sb="1" eb="4">
      <t>モクテキチ</t>
    </rPh>
    <rPh sb="5" eb="6">
      <t>エキ</t>
    </rPh>
    <rPh sb="9" eb="10">
      <t>テイ</t>
    </rPh>
    <rPh sb="12" eb="13">
      <t>トオ</t>
    </rPh>
    <phoneticPr fontId="20"/>
  </si>
  <si>
    <t>③公共交通機関の便数が少ないから</t>
    <rPh sb="1" eb="3">
      <t>コウキョウ</t>
    </rPh>
    <rPh sb="3" eb="5">
      <t>コウツウ</t>
    </rPh>
    <rPh sb="5" eb="7">
      <t>キカン</t>
    </rPh>
    <rPh sb="8" eb="10">
      <t>ビンスウ</t>
    </rPh>
    <rPh sb="11" eb="12">
      <t>スク</t>
    </rPh>
    <phoneticPr fontId="20"/>
  </si>
  <si>
    <t>④乗継ぎが不便だから</t>
    <rPh sb="1" eb="2">
      <t>ノ</t>
    </rPh>
    <rPh sb="2" eb="3">
      <t>ツ</t>
    </rPh>
    <rPh sb="5" eb="7">
      <t>フベン</t>
    </rPh>
    <phoneticPr fontId="20"/>
  </si>
  <si>
    <t>⑤公共交通機関に関する情報が不十分だから</t>
    <rPh sb="1" eb="3">
      <t>コウキョウ</t>
    </rPh>
    <rPh sb="3" eb="5">
      <t>コウツウ</t>
    </rPh>
    <rPh sb="5" eb="7">
      <t>キカン</t>
    </rPh>
    <rPh sb="8" eb="9">
      <t>カン</t>
    </rPh>
    <rPh sb="11" eb="13">
      <t>ジョウホウ</t>
    </rPh>
    <rPh sb="14" eb="17">
      <t>フジュウブン</t>
    </rPh>
    <phoneticPr fontId="20"/>
  </si>
  <si>
    <t>⑥運賃が高いから</t>
    <rPh sb="1" eb="3">
      <t>ウンチン</t>
    </rPh>
    <rPh sb="4" eb="5">
      <t>タカ</t>
    </rPh>
    <phoneticPr fontId="20"/>
  </si>
  <si>
    <t>⑦公共交通機関の社員の態度が悪いから</t>
    <rPh sb="1" eb="3">
      <t>コウキョウ</t>
    </rPh>
    <rPh sb="3" eb="5">
      <t>コウツウ</t>
    </rPh>
    <rPh sb="5" eb="7">
      <t>キカン</t>
    </rPh>
    <rPh sb="8" eb="10">
      <t>シャイン</t>
    </rPh>
    <rPh sb="11" eb="13">
      <t>タイド</t>
    </rPh>
    <rPh sb="14" eb="15">
      <t>ワル</t>
    </rPh>
    <phoneticPr fontId="20"/>
  </si>
  <si>
    <t>⑧自家用車のほうが便利だから</t>
    <rPh sb="1" eb="5">
      <t>ジカヨウシャ</t>
    </rPh>
    <rPh sb="9" eb="11">
      <t>ベンリ</t>
    </rPh>
    <phoneticPr fontId="20"/>
  </si>
  <si>
    <t>⑨その他</t>
    <rPh sb="3" eb="4">
      <t>タ</t>
    </rPh>
    <phoneticPr fontId="20"/>
  </si>
  <si>
    <t>【問１】あなたは、普段から災害に備え、何らかの準備をしていますか。（あてはまるもの１つに○印）</t>
    <rPh sb="1" eb="2">
      <t>ト</t>
    </rPh>
    <rPh sb="19" eb="20">
      <t>ナン</t>
    </rPh>
    <rPh sb="45" eb="46">
      <t>イン</t>
    </rPh>
    <phoneticPr fontId="20"/>
  </si>
  <si>
    <t>①準備している</t>
  </si>
  <si>
    <t>②特に準備していない</t>
  </si>
  <si>
    <t>【問２】【問１】で「１．準備している」と回答した方にお聞きします。</t>
    <rPh sb="1" eb="2">
      <t>ト</t>
    </rPh>
    <rPh sb="5" eb="6">
      <t>ト</t>
    </rPh>
    <rPh sb="12" eb="14">
      <t>ジュンビ</t>
    </rPh>
    <rPh sb="20" eb="22">
      <t>カイトウ</t>
    </rPh>
    <rPh sb="24" eb="25">
      <t>カタ</t>
    </rPh>
    <rPh sb="27" eb="28">
      <t>キ</t>
    </rPh>
    <phoneticPr fontId="20"/>
  </si>
  <si>
    <t>準備している内容すべてに○印を付けてください。</t>
    <rPh sb="6" eb="8">
      <t>ナイヨウ</t>
    </rPh>
    <rPh sb="13" eb="14">
      <t>シルシ</t>
    </rPh>
    <rPh sb="15" eb="16">
      <t>ツ</t>
    </rPh>
    <phoneticPr fontId="20"/>
  </si>
  <si>
    <t>①家族で、自分の住む地域の避難所・避難路や危険箇所などを実際に歩いて確認している</t>
    <rPh sb="1" eb="3">
      <t>カゾク</t>
    </rPh>
    <rPh sb="5" eb="7">
      <t>ジブン</t>
    </rPh>
    <rPh sb="8" eb="9">
      <t>ス</t>
    </rPh>
    <rPh sb="10" eb="12">
      <t>チイキ</t>
    </rPh>
    <rPh sb="13" eb="15">
      <t>ヒナン</t>
    </rPh>
    <rPh sb="17" eb="20">
      <t>ヒナンロ</t>
    </rPh>
    <rPh sb="21" eb="23">
      <t>キケン</t>
    </rPh>
    <rPh sb="23" eb="25">
      <t>カショ</t>
    </rPh>
    <rPh sb="28" eb="30">
      <t>ジッサイ</t>
    </rPh>
    <rPh sb="31" eb="32">
      <t>アル</t>
    </rPh>
    <rPh sb="34" eb="36">
      <t>カクニン</t>
    </rPh>
    <phoneticPr fontId="20"/>
  </si>
  <si>
    <t>②地域で実施される防災訓練に年１回以上参加している</t>
    <rPh sb="1" eb="3">
      <t>チイキ</t>
    </rPh>
    <rPh sb="4" eb="6">
      <t>ジッシ</t>
    </rPh>
    <rPh sb="9" eb="11">
      <t>ボウサイ</t>
    </rPh>
    <rPh sb="11" eb="13">
      <t>クンレン</t>
    </rPh>
    <rPh sb="14" eb="15">
      <t>ネン</t>
    </rPh>
    <rPh sb="16" eb="19">
      <t>カイイジョウ</t>
    </rPh>
    <rPh sb="19" eb="21">
      <t>サンカ</t>
    </rPh>
    <phoneticPr fontId="20"/>
  </si>
  <si>
    <t>③家族分の食料や水、懐中電灯などの非常持出品を常に確保している</t>
    <rPh sb="1" eb="3">
      <t>カゾク</t>
    </rPh>
    <rPh sb="3" eb="4">
      <t>ブン</t>
    </rPh>
    <rPh sb="5" eb="7">
      <t>ショクリョウ</t>
    </rPh>
    <rPh sb="8" eb="9">
      <t>ミズ</t>
    </rPh>
    <rPh sb="10" eb="12">
      <t>カイチュウ</t>
    </rPh>
    <rPh sb="12" eb="14">
      <t>デントウ</t>
    </rPh>
    <rPh sb="17" eb="19">
      <t>ヒジョウ</t>
    </rPh>
    <rPh sb="19" eb="20">
      <t>モ</t>
    </rPh>
    <rPh sb="20" eb="21">
      <t>ダ</t>
    </rPh>
    <rPh sb="21" eb="22">
      <t>ヒン</t>
    </rPh>
    <rPh sb="23" eb="24">
      <t>ツネ</t>
    </rPh>
    <rPh sb="25" eb="27">
      <t>カクホ</t>
    </rPh>
    <phoneticPr fontId="20"/>
  </si>
  <si>
    <t>④家族で年１回以上、災害が起きた場合の具体的対応（連絡方法、集合場所）などを話し合っている</t>
    <rPh sb="4" eb="5">
      <t>ネン</t>
    </rPh>
    <rPh sb="6" eb="9">
      <t>カイイジョウ</t>
    </rPh>
    <rPh sb="19" eb="22">
      <t>グタイテキ</t>
    </rPh>
    <rPh sb="25" eb="27">
      <t>レンラク</t>
    </rPh>
    <rPh sb="27" eb="29">
      <t>ホウホウ</t>
    </rPh>
    <rPh sb="30" eb="32">
      <t>シュウゴウ</t>
    </rPh>
    <rPh sb="32" eb="34">
      <t>バショ</t>
    </rPh>
    <phoneticPr fontId="20"/>
  </si>
  <si>
    <t>⑤地域の自主防災組織に加入している</t>
    <rPh sb="1" eb="3">
      <t>チイキ</t>
    </rPh>
    <rPh sb="4" eb="6">
      <t>ジシュ</t>
    </rPh>
    <rPh sb="6" eb="8">
      <t>ボウサイ</t>
    </rPh>
    <rPh sb="8" eb="10">
      <t>ソシキ</t>
    </rPh>
    <rPh sb="11" eb="13">
      <t>カニュウ</t>
    </rPh>
    <phoneticPr fontId="20"/>
  </si>
  <si>
    <t>⑥家具などの転倒防止措置を行っている</t>
    <rPh sb="1" eb="3">
      <t>カグ</t>
    </rPh>
    <rPh sb="6" eb="8">
      <t>テントウ</t>
    </rPh>
    <rPh sb="8" eb="10">
      <t>ボウシ</t>
    </rPh>
    <rPh sb="10" eb="12">
      <t>ソチ</t>
    </rPh>
    <rPh sb="13" eb="14">
      <t>オコナ</t>
    </rPh>
    <phoneticPr fontId="20"/>
  </si>
  <si>
    <t>⑦自分が住む住宅の耐震化について措置を行っている</t>
    <rPh sb="1" eb="3">
      <t>ジブン</t>
    </rPh>
    <rPh sb="4" eb="5">
      <t>ス</t>
    </rPh>
    <rPh sb="6" eb="8">
      <t>ジュウタク</t>
    </rPh>
    <rPh sb="9" eb="12">
      <t>タイシンカ</t>
    </rPh>
    <rPh sb="16" eb="18">
      <t>ソチ</t>
    </rPh>
    <rPh sb="19" eb="20">
      <t>オコナ</t>
    </rPh>
    <phoneticPr fontId="20"/>
  </si>
  <si>
    <t>⑧その他</t>
    <rPh sb="3" eb="4">
      <t>ホカ</t>
    </rPh>
    <phoneticPr fontId="20"/>
  </si>
  <si>
    <t>【問３】【問１】で「２．特に準備していない」と回答した方にお聞きします。</t>
    <rPh sb="1" eb="2">
      <t>ト</t>
    </rPh>
    <rPh sb="5" eb="6">
      <t>ト</t>
    </rPh>
    <rPh sb="12" eb="13">
      <t>トク</t>
    </rPh>
    <rPh sb="14" eb="16">
      <t>ジュンビ</t>
    </rPh>
    <rPh sb="23" eb="25">
      <t>カイトウ</t>
    </rPh>
    <rPh sb="27" eb="28">
      <t>カタ</t>
    </rPh>
    <rPh sb="30" eb="31">
      <t>キ</t>
    </rPh>
    <phoneticPr fontId="20"/>
  </si>
  <si>
    <t>（１）準備していない理由をお答えください。（あてはまるもの１つに○印）</t>
    <rPh sb="3" eb="5">
      <t>ジュンビ</t>
    </rPh>
    <rPh sb="10" eb="12">
      <t>リユウ</t>
    </rPh>
    <rPh sb="14" eb="15">
      <t>コタ</t>
    </rPh>
    <rPh sb="32" eb="34">
      <t>マルイン</t>
    </rPh>
    <phoneticPr fontId="20"/>
  </si>
  <si>
    <t>①そもそも準備の必要がないと思うから</t>
  </si>
  <si>
    <t>②準備は必要だと思うが、準備に至っていない</t>
    <rPh sb="1" eb="3">
      <t>ジュンビ</t>
    </rPh>
    <rPh sb="4" eb="6">
      <t>ヒツヨウ</t>
    </rPh>
    <rPh sb="8" eb="9">
      <t>オモ</t>
    </rPh>
    <rPh sb="12" eb="14">
      <t>ジュンビ</t>
    </rPh>
    <rPh sb="15" eb="16">
      <t>イタ</t>
    </rPh>
    <phoneticPr fontId="20"/>
  </si>
  <si>
    <t>（２）（１）で「２．準備は必要だと思うが、準備に至っていない」と回答した方は以下について理由をお答えください。（あてはまるものすべてに</t>
    <rPh sb="10" eb="12">
      <t>ジュンビ</t>
    </rPh>
    <rPh sb="13" eb="15">
      <t>ヒツヨウ</t>
    </rPh>
    <rPh sb="17" eb="18">
      <t>オモ</t>
    </rPh>
    <rPh sb="21" eb="23">
      <t>ジュンビ</t>
    </rPh>
    <rPh sb="24" eb="25">
      <t>イタ</t>
    </rPh>
    <rPh sb="32" eb="34">
      <t>カイトウ</t>
    </rPh>
    <rPh sb="36" eb="37">
      <t>カタ</t>
    </rPh>
    <rPh sb="38" eb="40">
      <t>イカ</t>
    </rPh>
    <rPh sb="44" eb="46">
      <t>リユウ</t>
    </rPh>
    <rPh sb="48" eb="49">
      <t>コタ</t>
    </rPh>
    <phoneticPr fontId="20"/>
  </si>
  <si>
    <t>○印）</t>
    <rPh sb="0" eb="2">
      <t>マルイン</t>
    </rPh>
    <phoneticPr fontId="20"/>
  </si>
  <si>
    <t>①どのような危険があるかわからないから、何を準備したらよいかわからない</t>
    <rPh sb="6" eb="8">
      <t>キケン</t>
    </rPh>
    <rPh sb="20" eb="21">
      <t>ナニ</t>
    </rPh>
    <rPh sb="22" eb="24">
      <t>ジュンビ</t>
    </rPh>
    <phoneticPr fontId="20"/>
  </si>
  <si>
    <t>②手間がかかってわずらわしいから</t>
    <rPh sb="1" eb="3">
      <t>テマ</t>
    </rPh>
    <phoneticPr fontId="20"/>
  </si>
  <si>
    <t>③周囲の人も準備していないから</t>
    <rPh sb="1" eb="3">
      <t>シュウイ</t>
    </rPh>
    <rPh sb="4" eb="5">
      <t>ヒト</t>
    </rPh>
    <rPh sb="6" eb="8">
      <t>ジュンビ</t>
    </rPh>
    <phoneticPr fontId="20"/>
  </si>
  <si>
    <t>④準備に費用がかかるから</t>
    <rPh sb="1" eb="3">
      <t>ジュンビ</t>
    </rPh>
    <rPh sb="4" eb="6">
      <t>ヒヨウ</t>
    </rPh>
    <phoneticPr fontId="20"/>
  </si>
  <si>
    <t>⑤被災体験や、災害の場面などを見たことがないから</t>
    <rPh sb="1" eb="3">
      <t>ヒサイ</t>
    </rPh>
    <rPh sb="3" eb="5">
      <t>タイケン</t>
    </rPh>
    <rPh sb="7" eb="9">
      <t>サイガイ</t>
    </rPh>
    <rPh sb="10" eb="12">
      <t>バメン</t>
    </rPh>
    <rPh sb="15" eb="16">
      <t>ミ</t>
    </rPh>
    <phoneticPr fontId="20"/>
  </si>
  <si>
    <t>⑥準備しても災害が起きないと無駄になるから</t>
    <rPh sb="1" eb="3">
      <t>ジュンビ</t>
    </rPh>
    <rPh sb="6" eb="8">
      <t>サイガイ</t>
    </rPh>
    <rPh sb="9" eb="10">
      <t>オ</t>
    </rPh>
    <rPh sb="14" eb="16">
      <t>ムダ</t>
    </rPh>
    <phoneticPr fontId="20"/>
  </si>
  <si>
    <t>あなたは、犯罪の被害にあわないために、普段どのような行動に努めていますか。</t>
    <phoneticPr fontId="2"/>
  </si>
  <si>
    <t>以下のそれぞれの行動の状況についてお答えください。</t>
    <rPh sb="0" eb="2">
      <t>イカ</t>
    </rPh>
    <rPh sb="8" eb="10">
      <t>コウドウ</t>
    </rPh>
    <rPh sb="11" eb="13">
      <t>ジョウキョウ</t>
    </rPh>
    <rPh sb="18" eb="19">
      <t>コタ</t>
    </rPh>
    <phoneticPr fontId="2"/>
  </si>
  <si>
    <t>①だいたい実行している</t>
    <rPh sb="5" eb="7">
      <t>ジッコウ</t>
    </rPh>
    <phoneticPr fontId="2"/>
  </si>
  <si>
    <t>②ときどき実行している</t>
    <rPh sb="5" eb="7">
      <t>ジッコウ</t>
    </rPh>
    <phoneticPr fontId="2"/>
  </si>
  <si>
    <t>③ほとんど実行していない</t>
    <rPh sb="5" eb="7">
      <t>ジッコウ</t>
    </rPh>
    <phoneticPr fontId="2"/>
  </si>
  <si>
    <t>行動者率（①＋②）</t>
    <rPh sb="0" eb="2">
      <t>コウドウ</t>
    </rPh>
    <rPh sb="2" eb="3">
      <t>シャ</t>
    </rPh>
    <rPh sb="3" eb="4">
      <t>リツ</t>
    </rPh>
    <phoneticPr fontId="2"/>
  </si>
  <si>
    <t>運転しない</t>
    <rPh sb="0" eb="2">
      <t>ウンテン</t>
    </rPh>
    <phoneticPr fontId="20"/>
  </si>
  <si>
    <t>①外出時はカギをかけている</t>
    <rPh sb="1" eb="3">
      <t>ガイシュツ</t>
    </rPh>
    <rPh sb="3" eb="4">
      <t>ジ</t>
    </rPh>
    <phoneticPr fontId="2"/>
  </si>
  <si>
    <t>②家に人がいるときも、用心のためにカギをかけている</t>
    <rPh sb="1" eb="2">
      <t>イエ</t>
    </rPh>
    <rPh sb="3" eb="4">
      <t>ヒト</t>
    </rPh>
    <rPh sb="11" eb="13">
      <t>ヨウジン</t>
    </rPh>
    <phoneticPr fontId="2"/>
  </si>
  <si>
    <t>③隣近所と声をかけ合うようにしている</t>
    <phoneticPr fontId="2"/>
  </si>
  <si>
    <t>④自転車・自動車にカギをかけている</t>
    <rPh sb="1" eb="4">
      <t>ジテンシャ</t>
    </rPh>
    <rPh sb="5" eb="8">
      <t>ジドウシャ</t>
    </rPh>
    <phoneticPr fontId="20"/>
  </si>
  <si>
    <t>⑤住宅に防犯性能の高いカギやサッシ、補助錠などを取り付けている</t>
    <rPh sb="6" eb="8">
      <t>セイノウ</t>
    </rPh>
    <phoneticPr fontId="2"/>
  </si>
  <si>
    <t>⑥特殊詐欺被害防止対策について、家族で話し合っている</t>
    <rPh sb="1" eb="5">
      <t>トクシュサギ</t>
    </rPh>
    <rPh sb="5" eb="7">
      <t>ヒガイ</t>
    </rPh>
    <rPh sb="7" eb="9">
      <t>ボウシ</t>
    </rPh>
    <rPh sb="9" eb="11">
      <t>タイサク</t>
    </rPh>
    <rPh sb="16" eb="18">
      <t>カゾク</t>
    </rPh>
    <rPh sb="19" eb="20">
      <t>ハナ</t>
    </rPh>
    <rPh sb="21" eb="22">
      <t>ア</t>
    </rPh>
    <phoneticPr fontId="20"/>
  </si>
  <si>
    <t>⑦特殊詐欺被害防止対策で有効と言われる留守番電話機能を設定し活用している　　　　</t>
    <phoneticPr fontId="2"/>
  </si>
  <si>
    <t>⑧自身（あなた）や家族が、防犯ブザーやホイッスルなどを持ち歩いている</t>
    <phoneticPr fontId="2"/>
  </si>
  <si>
    <t>⑨夜、一人の外出を控えている</t>
    <phoneticPr fontId="2"/>
  </si>
  <si>
    <t>⑩防犯パトロールや買物・散歩など日常生活を通じて防犯の視点で見る「ながら見守り」を行い、地域の防犯活動に参画している</t>
    <rPh sb="9" eb="11">
      <t>カイモノ</t>
    </rPh>
    <rPh sb="12" eb="14">
      <t>サンポ</t>
    </rPh>
    <rPh sb="16" eb="18">
      <t>ニチジョウ</t>
    </rPh>
    <rPh sb="18" eb="20">
      <t>セイカツ</t>
    </rPh>
    <rPh sb="21" eb="22">
      <t>ツウ</t>
    </rPh>
    <rPh sb="24" eb="26">
      <t>ボウハン</t>
    </rPh>
    <rPh sb="27" eb="29">
      <t>シテン</t>
    </rPh>
    <rPh sb="30" eb="31">
      <t>ミ</t>
    </rPh>
    <rPh sb="36" eb="38">
      <t>ミマモ</t>
    </rPh>
    <rPh sb="41" eb="42">
      <t>オコナ</t>
    </rPh>
    <rPh sb="52" eb="54">
      <t>サンカク</t>
    </rPh>
    <phoneticPr fontId="2"/>
  </si>
  <si>
    <t>⑪ぴかぽメールや警察の広報紙などで、地域の犯罪情報や危険な場所に関心を持ち、把握に努めている</t>
    <rPh sb="8" eb="10">
      <t>ケイサツ</t>
    </rPh>
    <rPh sb="11" eb="14">
      <t>コウホウシ</t>
    </rPh>
    <rPh sb="18" eb="20">
      <t>チイキ</t>
    </rPh>
    <rPh sb="21" eb="23">
      <t>ハンザイ</t>
    </rPh>
    <rPh sb="23" eb="25">
      <t>ジョウホウ</t>
    </rPh>
    <rPh sb="26" eb="28">
      <t>キケン</t>
    </rPh>
    <rPh sb="29" eb="31">
      <t>バショ</t>
    </rPh>
    <rPh sb="32" eb="34">
      <t>カンシン</t>
    </rPh>
    <rPh sb="35" eb="36">
      <t>モ</t>
    </rPh>
    <rPh sb="38" eb="40">
      <t>ハアク</t>
    </rPh>
    <rPh sb="41" eb="42">
      <t>ツト</t>
    </rPh>
    <phoneticPr fontId="2"/>
  </si>
  <si>
    <t>あなたは、交通安全のために、普段どのような行動に努めていますか。</t>
    <rPh sb="5" eb="7">
      <t>コウツウ</t>
    </rPh>
    <rPh sb="7" eb="9">
      <t>アンゼン</t>
    </rPh>
    <rPh sb="14" eb="16">
      <t>フダン</t>
    </rPh>
    <rPh sb="21" eb="23">
      <t>コウドウ</t>
    </rPh>
    <rPh sb="24" eb="25">
      <t>ツト</t>
    </rPh>
    <phoneticPr fontId="20"/>
  </si>
  <si>
    <t>以下のそれぞれの場合の行動の状況についてお答えください。</t>
    <rPh sb="0" eb="2">
      <t>イカ</t>
    </rPh>
    <rPh sb="8" eb="10">
      <t>バアイ</t>
    </rPh>
    <rPh sb="11" eb="13">
      <t>コウドウ</t>
    </rPh>
    <rPh sb="14" eb="16">
      <t>ジョウキョウ</t>
    </rPh>
    <rPh sb="21" eb="22">
      <t>コタ</t>
    </rPh>
    <phoneticPr fontId="20"/>
  </si>
  <si>
    <t>家庭において</t>
    <rPh sb="0" eb="2">
      <t>カテイ</t>
    </rPh>
    <phoneticPr fontId="20"/>
  </si>
  <si>
    <t>①交通安全について話し合っている</t>
    <rPh sb="1" eb="3">
      <t>コウツウ</t>
    </rPh>
    <rPh sb="3" eb="5">
      <t>アンゼン</t>
    </rPh>
    <rPh sb="9" eb="10">
      <t>ハナ</t>
    </rPh>
    <rPh sb="11" eb="12">
      <t>ア</t>
    </rPh>
    <phoneticPr fontId="20"/>
  </si>
  <si>
    <t>②交通事故に気をつけるよう声をかけている</t>
    <rPh sb="1" eb="3">
      <t>コウツウ</t>
    </rPh>
    <rPh sb="3" eb="5">
      <t>ジコ</t>
    </rPh>
    <rPh sb="6" eb="7">
      <t>キ</t>
    </rPh>
    <rPh sb="13" eb="14">
      <t>コエ</t>
    </rPh>
    <phoneticPr fontId="20"/>
  </si>
  <si>
    <t>③運転免許の自主返納について話し合っている</t>
    <rPh sb="1" eb="3">
      <t>ウンテン</t>
    </rPh>
    <rPh sb="3" eb="5">
      <t>メンキョ</t>
    </rPh>
    <rPh sb="6" eb="8">
      <t>ジシュ</t>
    </rPh>
    <rPh sb="8" eb="10">
      <t>ヘンノウ</t>
    </rPh>
    <rPh sb="14" eb="15">
      <t>ハナ</t>
    </rPh>
    <rPh sb="16" eb="17">
      <t>ア</t>
    </rPh>
    <phoneticPr fontId="20"/>
  </si>
  <si>
    <t>歩行者として</t>
    <rPh sb="0" eb="3">
      <t>ホコウシャ</t>
    </rPh>
    <phoneticPr fontId="20"/>
  </si>
  <si>
    <t>④夕暮れ時や夜間は、反射材などをつけている</t>
    <rPh sb="1" eb="3">
      <t>ユウグ</t>
    </rPh>
    <rPh sb="4" eb="5">
      <t>ドキ</t>
    </rPh>
    <rPh sb="6" eb="8">
      <t>ヤカン</t>
    </rPh>
    <rPh sb="10" eb="12">
      <t>ハンシャ</t>
    </rPh>
    <rPh sb="12" eb="13">
      <t>ザイ</t>
    </rPh>
    <phoneticPr fontId="20"/>
  </si>
  <si>
    <t>自転車を運転するとき</t>
    <rPh sb="0" eb="3">
      <t>ジテンシャ</t>
    </rPh>
    <rPh sb="4" eb="6">
      <t>ウンテン</t>
    </rPh>
    <phoneticPr fontId="20"/>
  </si>
  <si>
    <t>自動車を運転するとき</t>
    <rPh sb="0" eb="3">
      <t>ジドウシャ</t>
    </rPh>
    <rPh sb="4" eb="6">
      <t>ウンテン</t>
    </rPh>
    <phoneticPr fontId="20"/>
  </si>
  <si>
    <t>【問１】あなたは、普段のお買い物の際に、食品の表示を確認していますか。（あてはまるもの１つに○印）</t>
    <rPh sb="9" eb="11">
      <t>フダン</t>
    </rPh>
    <rPh sb="46" eb="48">
      <t>マルイン</t>
    </rPh>
    <phoneticPr fontId="2"/>
  </si>
  <si>
    <t>①確認している</t>
    <rPh sb="1" eb="3">
      <t>カクニン</t>
    </rPh>
    <phoneticPr fontId="20"/>
  </si>
  <si>
    <t>②確認していない</t>
    <rPh sb="1" eb="3">
      <t>カクニン</t>
    </rPh>
    <phoneticPr fontId="20"/>
  </si>
  <si>
    <t>【問２】【問１】で「１．確認している」と回答した方にお聞きします。</t>
    <rPh sb="12" eb="14">
      <t>カクニン</t>
    </rPh>
    <rPh sb="24" eb="25">
      <t>カタ</t>
    </rPh>
    <rPh sb="27" eb="28">
      <t>キ</t>
    </rPh>
    <phoneticPr fontId="20"/>
  </si>
  <si>
    <t>確認している表示の内容についてあてはまるものを選択してください。</t>
    <rPh sb="0" eb="2">
      <t>カクニン</t>
    </rPh>
    <rPh sb="6" eb="8">
      <t>ヒョウジ</t>
    </rPh>
    <rPh sb="9" eb="11">
      <t>ナイヨウ</t>
    </rPh>
    <rPh sb="23" eb="25">
      <t>センタク</t>
    </rPh>
    <phoneticPr fontId="20"/>
  </si>
  <si>
    <t>だいたい確認している</t>
    <rPh sb="4" eb="6">
      <t>カクニン</t>
    </rPh>
    <phoneticPr fontId="20"/>
  </si>
  <si>
    <t>ときどき確認している</t>
    <rPh sb="4" eb="6">
      <t>カクニン</t>
    </rPh>
    <phoneticPr fontId="20"/>
  </si>
  <si>
    <t>ほとんど確認していない</t>
    <rPh sb="4" eb="6">
      <t>カクニン</t>
    </rPh>
    <phoneticPr fontId="20"/>
  </si>
  <si>
    <t>①日付（消費期限、賞味期限など）</t>
    <rPh sb="1" eb="3">
      <t>ヒヅケ</t>
    </rPh>
    <rPh sb="4" eb="6">
      <t>ショウヒ</t>
    </rPh>
    <rPh sb="6" eb="8">
      <t>キゲン</t>
    </rPh>
    <rPh sb="9" eb="11">
      <t>ショウミ</t>
    </rPh>
    <rPh sb="11" eb="13">
      <t>キゲン</t>
    </rPh>
    <phoneticPr fontId="20"/>
  </si>
  <si>
    <t>②保存方法</t>
    <rPh sb="1" eb="3">
      <t>ホゾン</t>
    </rPh>
    <rPh sb="3" eb="5">
      <t>ホウホウ</t>
    </rPh>
    <phoneticPr fontId="2"/>
  </si>
  <si>
    <t>③原産地、原産国</t>
    <rPh sb="1" eb="4">
      <t>ゲンサンチ</t>
    </rPh>
    <rPh sb="5" eb="7">
      <t>ゲンサン</t>
    </rPh>
    <rPh sb="7" eb="8">
      <t>コク</t>
    </rPh>
    <phoneticPr fontId="2"/>
  </si>
  <si>
    <t>④原材料名、食品添加物名、アレルギー物質名</t>
    <rPh sb="1" eb="4">
      <t>ゲンザイリョウ</t>
    </rPh>
    <rPh sb="4" eb="5">
      <t>メイ</t>
    </rPh>
    <rPh sb="6" eb="8">
      <t>ショクヒン</t>
    </rPh>
    <rPh sb="8" eb="11">
      <t>テンカブツ</t>
    </rPh>
    <rPh sb="11" eb="12">
      <t>メイ</t>
    </rPh>
    <rPh sb="18" eb="20">
      <t>ブッシツ</t>
    </rPh>
    <rPh sb="20" eb="21">
      <t>メイ</t>
    </rPh>
    <phoneticPr fontId="2"/>
  </si>
  <si>
    <t>⑤遺伝子組換え食品であるかどうか</t>
    <rPh sb="1" eb="4">
      <t>イデンシ</t>
    </rPh>
    <rPh sb="4" eb="6">
      <t>クミカエ</t>
    </rPh>
    <rPh sb="7" eb="9">
      <t>ショクヒン</t>
    </rPh>
    <phoneticPr fontId="2"/>
  </si>
  <si>
    <t>⑥製造業者名、販売業者名</t>
    <rPh sb="1" eb="3">
      <t>セイゾウ</t>
    </rPh>
    <rPh sb="3" eb="5">
      <t>ギョウシャ</t>
    </rPh>
    <rPh sb="5" eb="6">
      <t>メイ</t>
    </rPh>
    <rPh sb="7" eb="9">
      <t>ハンバイ</t>
    </rPh>
    <rPh sb="9" eb="11">
      <t>ギョウシャ</t>
    </rPh>
    <rPh sb="11" eb="12">
      <t>メイ</t>
    </rPh>
    <phoneticPr fontId="20"/>
  </si>
  <si>
    <t>【問３】【問１】で「２．確認していない」と回答した方にお聞きします。</t>
    <rPh sb="12" eb="14">
      <t>カクニン</t>
    </rPh>
    <rPh sb="25" eb="26">
      <t>カタ</t>
    </rPh>
    <rPh sb="28" eb="29">
      <t>キ</t>
    </rPh>
    <phoneticPr fontId="20"/>
  </si>
  <si>
    <t>確認していない理由をお答えください。（あてはまるものすべてに○印）</t>
    <rPh sb="0" eb="2">
      <t>カクニン</t>
    </rPh>
    <rPh sb="7" eb="9">
      <t>リユウ</t>
    </rPh>
    <rPh sb="11" eb="12">
      <t>コタ</t>
    </rPh>
    <rPh sb="30" eb="32">
      <t>マルイン</t>
    </rPh>
    <phoneticPr fontId="20"/>
  </si>
  <si>
    <t>①表示が判りにくいから</t>
    <rPh sb="1" eb="3">
      <t>ヒョウジ</t>
    </rPh>
    <rPh sb="4" eb="5">
      <t>ワカ</t>
    </rPh>
    <phoneticPr fontId="20"/>
  </si>
  <si>
    <t>②表示が信用できないから</t>
    <rPh sb="1" eb="3">
      <t>ヒョウジ</t>
    </rPh>
    <rPh sb="4" eb="6">
      <t>シンヨウ</t>
    </rPh>
    <phoneticPr fontId="20"/>
  </si>
  <si>
    <t>③表示を確認することが面倒くさいから</t>
    <rPh sb="1" eb="3">
      <t>ヒョウジ</t>
    </rPh>
    <rPh sb="4" eb="6">
      <t>カクニン</t>
    </rPh>
    <rPh sb="11" eb="13">
      <t>メンドウ</t>
    </rPh>
    <phoneticPr fontId="20"/>
  </si>
  <si>
    <t>④表示に関心がないから</t>
    <rPh sb="1" eb="3">
      <t>ヒョウジ</t>
    </rPh>
    <rPh sb="4" eb="6">
      <t>カンシン</t>
    </rPh>
    <phoneticPr fontId="20"/>
  </si>
  <si>
    <t>⑤表示内容より価格を重視しているから</t>
    <rPh sb="1" eb="3">
      <t>ヒョウジ</t>
    </rPh>
    <rPh sb="3" eb="5">
      <t>ナイヨウ</t>
    </rPh>
    <rPh sb="7" eb="9">
      <t>カカク</t>
    </rPh>
    <rPh sb="10" eb="12">
      <t>ジュウシ</t>
    </rPh>
    <phoneticPr fontId="20"/>
  </si>
  <si>
    <t>⑥表示内容より手軽さを重視しているから</t>
    <rPh sb="1" eb="3">
      <t>ヒョウジ</t>
    </rPh>
    <rPh sb="3" eb="5">
      <t>ナイヨウ</t>
    </rPh>
    <rPh sb="7" eb="9">
      <t>テガル</t>
    </rPh>
    <rPh sb="11" eb="13">
      <t>ジュウシ</t>
    </rPh>
    <phoneticPr fontId="20"/>
  </si>
  <si>
    <t>【問１】あなたは、普段、県内産の工芸品を利用していますか。（あてはまるもの１つに○印）</t>
    <rPh sb="1" eb="2">
      <t>ト</t>
    </rPh>
    <rPh sb="9" eb="11">
      <t>フダン</t>
    </rPh>
    <rPh sb="12" eb="13">
      <t>ケン</t>
    </rPh>
    <rPh sb="13" eb="14">
      <t>ナイ</t>
    </rPh>
    <rPh sb="14" eb="15">
      <t>サン</t>
    </rPh>
    <rPh sb="16" eb="19">
      <t>コウゲイヒン</t>
    </rPh>
    <rPh sb="20" eb="22">
      <t>リヨウ</t>
    </rPh>
    <rPh sb="41" eb="42">
      <t>イン</t>
    </rPh>
    <phoneticPr fontId="20"/>
  </si>
  <si>
    <t>①利用している</t>
    <rPh sb="1" eb="3">
      <t>リヨウ</t>
    </rPh>
    <phoneticPr fontId="20"/>
  </si>
  <si>
    <t>②特に利用していない（県内産か分からず利用している場合も含む）</t>
    <rPh sb="1" eb="2">
      <t>トク</t>
    </rPh>
    <rPh sb="3" eb="5">
      <t>リヨウ</t>
    </rPh>
    <phoneticPr fontId="20"/>
  </si>
  <si>
    <t>【問２】【問１】で「１．利用している」と回答した方にお聞きします。</t>
    <rPh sb="1" eb="2">
      <t>ト</t>
    </rPh>
    <rPh sb="12" eb="14">
      <t>リヨウ</t>
    </rPh>
    <phoneticPr fontId="20"/>
  </si>
  <si>
    <t>以下のそれぞれの利用している品目と頻度についてお答えください。</t>
    <phoneticPr fontId="2"/>
  </si>
  <si>
    <t>（１）利用の頻度は</t>
    <rPh sb="3" eb="5">
      <t>リヨウ</t>
    </rPh>
    <rPh sb="6" eb="8">
      <t>ヒンド</t>
    </rPh>
    <phoneticPr fontId="20"/>
  </si>
  <si>
    <t>ほとんど利用していない</t>
    <rPh sb="4" eb="6">
      <t>リヨウ</t>
    </rPh>
    <phoneticPr fontId="20"/>
  </si>
  <si>
    <t>①南部鉄器</t>
    <rPh sb="1" eb="3">
      <t>ナンブ</t>
    </rPh>
    <rPh sb="3" eb="5">
      <t>テッキ</t>
    </rPh>
    <phoneticPr fontId="2"/>
  </si>
  <si>
    <t>②岩谷堂箪笥</t>
    <rPh sb="1" eb="2">
      <t>イワ</t>
    </rPh>
    <rPh sb="2" eb="3">
      <t>タニ</t>
    </rPh>
    <rPh sb="3" eb="4">
      <t>ドウ</t>
    </rPh>
    <rPh sb="4" eb="6">
      <t>タンス</t>
    </rPh>
    <phoneticPr fontId="2"/>
  </si>
  <si>
    <t>③秀衡塗</t>
    <rPh sb="1" eb="3">
      <t>ヒデヒラ</t>
    </rPh>
    <rPh sb="3" eb="4">
      <t>ヌリ</t>
    </rPh>
    <phoneticPr fontId="20"/>
  </si>
  <si>
    <t>④浄法寺塗</t>
    <rPh sb="1" eb="4">
      <t>ジョウボウジ</t>
    </rPh>
    <rPh sb="4" eb="5">
      <t>ヌリ</t>
    </rPh>
    <phoneticPr fontId="20"/>
  </si>
  <si>
    <t>⑤南部古代型染</t>
    <rPh sb="1" eb="3">
      <t>ナンブ</t>
    </rPh>
    <rPh sb="3" eb="5">
      <t>コダイ</t>
    </rPh>
    <rPh sb="5" eb="6">
      <t>カタ</t>
    </rPh>
    <rPh sb="6" eb="7">
      <t>ゾ</t>
    </rPh>
    <phoneticPr fontId="20"/>
  </si>
  <si>
    <t>⑥紫根染</t>
    <rPh sb="1" eb="2">
      <t>ムラサキ</t>
    </rPh>
    <rPh sb="2" eb="3">
      <t>ネ</t>
    </rPh>
    <rPh sb="3" eb="4">
      <t>ソ</t>
    </rPh>
    <phoneticPr fontId="20"/>
  </si>
  <si>
    <t>⑦南部裂織</t>
    <rPh sb="1" eb="3">
      <t>ナンブ</t>
    </rPh>
    <rPh sb="3" eb="4">
      <t>サ</t>
    </rPh>
    <rPh sb="4" eb="5">
      <t>オ</t>
    </rPh>
    <phoneticPr fontId="20"/>
  </si>
  <si>
    <t>⑧ホームスパン</t>
  </si>
  <si>
    <t>⑨木工品</t>
    <rPh sb="1" eb="3">
      <t>モッコウ</t>
    </rPh>
    <rPh sb="3" eb="4">
      <t>ヒン</t>
    </rPh>
    <phoneticPr fontId="2"/>
  </si>
  <si>
    <t>⑩竹細工</t>
    <rPh sb="1" eb="2">
      <t>タケ</t>
    </rPh>
    <rPh sb="2" eb="4">
      <t>ザイク</t>
    </rPh>
    <phoneticPr fontId="20"/>
  </si>
  <si>
    <t>⑪琥珀</t>
    <rPh sb="1" eb="3">
      <t>コハク</t>
    </rPh>
    <phoneticPr fontId="20"/>
  </si>
  <si>
    <t>⑫その他（　　　　　　）</t>
  </si>
  <si>
    <t>（２）利用している理由は（あてはまるものすべてに○印）</t>
    <rPh sb="25" eb="26">
      <t>イン</t>
    </rPh>
    <phoneticPr fontId="2"/>
  </si>
  <si>
    <t>①品質が良いから</t>
    <rPh sb="1" eb="3">
      <t>ヒンシツ</t>
    </rPh>
    <rPh sb="4" eb="5">
      <t>ヨ</t>
    </rPh>
    <phoneticPr fontId="2"/>
  </si>
  <si>
    <t>②使い勝手がいいから</t>
    <rPh sb="1" eb="2">
      <t>ツカ</t>
    </rPh>
    <rPh sb="3" eb="5">
      <t>カッテ</t>
    </rPh>
    <phoneticPr fontId="2"/>
  </si>
  <si>
    <t>③デザインが良いから</t>
    <rPh sb="6" eb="7">
      <t>ヨ</t>
    </rPh>
    <phoneticPr fontId="2"/>
  </si>
  <si>
    <t>④県産品だから</t>
    <rPh sb="1" eb="4">
      <t>ケンサンヒン</t>
    </rPh>
    <phoneticPr fontId="2"/>
  </si>
  <si>
    <t>⑤代々愛用しているから</t>
    <rPh sb="1" eb="3">
      <t>ダイダイ</t>
    </rPh>
    <rPh sb="3" eb="5">
      <t>アイヨウ</t>
    </rPh>
    <phoneticPr fontId="20"/>
  </si>
  <si>
    <t>⑥お土産に向いているから</t>
    <rPh sb="2" eb="4">
      <t>ミヤゲ</t>
    </rPh>
    <rPh sb="5" eb="6">
      <t>ム</t>
    </rPh>
    <phoneticPr fontId="20"/>
  </si>
  <si>
    <t>【問３】【問１】で「２．特に利用していない」と回答した方にお聞きします。</t>
    <rPh sb="1" eb="2">
      <t>ト</t>
    </rPh>
    <rPh sb="5" eb="6">
      <t>トイ</t>
    </rPh>
    <rPh sb="12" eb="13">
      <t>トク</t>
    </rPh>
    <rPh sb="14" eb="16">
      <t>リヨウ</t>
    </rPh>
    <rPh sb="23" eb="25">
      <t>カイトウ</t>
    </rPh>
    <rPh sb="27" eb="28">
      <t>カタ</t>
    </rPh>
    <rPh sb="30" eb="31">
      <t>キ</t>
    </rPh>
    <phoneticPr fontId="20"/>
  </si>
  <si>
    <t>利用していない理由をお答えください。（あてはまるものすべてに○印）</t>
    <rPh sb="0" eb="2">
      <t>リヨウ</t>
    </rPh>
    <rPh sb="7" eb="9">
      <t>リユウ</t>
    </rPh>
    <rPh sb="11" eb="12">
      <t>コタ</t>
    </rPh>
    <rPh sb="31" eb="32">
      <t>イン</t>
    </rPh>
    <phoneticPr fontId="2"/>
  </si>
  <si>
    <t>①値段が高いから</t>
    <rPh sb="1" eb="3">
      <t>ネダン</t>
    </rPh>
    <rPh sb="4" eb="5">
      <t>タカ</t>
    </rPh>
    <phoneticPr fontId="2"/>
  </si>
  <si>
    <t>②使い勝手が悪いから</t>
    <rPh sb="1" eb="2">
      <t>ツカ</t>
    </rPh>
    <rPh sb="3" eb="5">
      <t>ガッテ</t>
    </rPh>
    <rPh sb="6" eb="7">
      <t>ワル</t>
    </rPh>
    <phoneticPr fontId="2"/>
  </si>
  <si>
    <t>③デザインが好ましくないから</t>
    <rPh sb="6" eb="7">
      <t>コノ</t>
    </rPh>
    <phoneticPr fontId="2"/>
  </si>
  <si>
    <t>④身近で利用していないから</t>
    <rPh sb="1" eb="3">
      <t>ミジカ</t>
    </rPh>
    <rPh sb="4" eb="6">
      <t>リヨウ</t>
    </rPh>
    <phoneticPr fontId="2"/>
  </si>
  <si>
    <t>⑤興味がないから</t>
    <rPh sb="1" eb="3">
      <t>キョウミ</t>
    </rPh>
    <phoneticPr fontId="20"/>
  </si>
  <si>
    <t>【問１】あなたは、普段、県内産の農林水産物を利用していますか。（あてはまるもの１つに○印）</t>
    <rPh sb="1" eb="2">
      <t>ト</t>
    </rPh>
    <rPh sb="43" eb="44">
      <t>イン</t>
    </rPh>
    <phoneticPr fontId="20"/>
  </si>
  <si>
    <t>①利用している</t>
    <phoneticPr fontId="2"/>
  </si>
  <si>
    <t>②特に利用していない（県内産か分からず利用している場合も含む）</t>
    <rPh sb="11" eb="13">
      <t>ケンナイ</t>
    </rPh>
    <rPh sb="13" eb="14">
      <t>サン</t>
    </rPh>
    <rPh sb="15" eb="16">
      <t>ワ</t>
    </rPh>
    <rPh sb="19" eb="21">
      <t>リヨウ</t>
    </rPh>
    <rPh sb="25" eb="27">
      <t>バアイ</t>
    </rPh>
    <rPh sb="28" eb="29">
      <t>フク</t>
    </rPh>
    <phoneticPr fontId="2"/>
  </si>
  <si>
    <t>【問２】以下のそれぞれの利用している種類と頻度についてお答えください。</t>
    <rPh sb="1" eb="2">
      <t>ト</t>
    </rPh>
    <rPh sb="4" eb="6">
      <t>イカ</t>
    </rPh>
    <rPh sb="21" eb="23">
      <t>ヒンド</t>
    </rPh>
    <rPh sb="28" eb="29">
      <t>コタ</t>
    </rPh>
    <phoneticPr fontId="20"/>
  </si>
  <si>
    <t>①米などの穀物</t>
  </si>
  <si>
    <t>②野菜</t>
  </si>
  <si>
    <t>③りんごなどの果物</t>
    <rPh sb="7" eb="9">
      <t>クダモノ</t>
    </rPh>
    <phoneticPr fontId="2"/>
  </si>
  <si>
    <t>④しいたけなどの林産物</t>
  </si>
  <si>
    <t>⑤卵</t>
  </si>
  <si>
    <t>⑥牛乳</t>
  </si>
  <si>
    <t>⑦牛肉や豚肉などの肉類</t>
    <rPh sb="1" eb="3">
      <t>ギュウニク</t>
    </rPh>
    <rPh sb="4" eb="6">
      <t>ブタニク</t>
    </rPh>
    <phoneticPr fontId="20"/>
  </si>
  <si>
    <t>⑧魚類・貝類</t>
  </si>
  <si>
    <t>⑨海藻類</t>
  </si>
  <si>
    <t>⑩花類</t>
    <rPh sb="1" eb="2">
      <t>ハナ</t>
    </rPh>
    <rPh sb="2" eb="3">
      <t>ルイ</t>
    </rPh>
    <phoneticPr fontId="20"/>
  </si>
  <si>
    <t>⑪その他（　　　　　　　　　　）</t>
    <phoneticPr fontId="2"/>
  </si>
  <si>
    <t>（２）利用している理由は（あてはまるものすべてに○印）</t>
    <phoneticPr fontId="2"/>
  </si>
  <si>
    <t>①新鮮だから</t>
  </si>
  <si>
    <t>②価格が安いから</t>
  </si>
  <si>
    <t>③安全・安心だから</t>
  </si>
  <si>
    <t>④季節感があるから</t>
  </si>
  <si>
    <t>⑤おいしいから</t>
  </si>
  <si>
    <t>【問３】【問１】で「２．特に利用していない」と回答した方にお聞きします。</t>
    <rPh sb="1" eb="2">
      <t>ト</t>
    </rPh>
    <rPh sb="5" eb="6">
      <t>ト</t>
    </rPh>
    <rPh sb="12" eb="13">
      <t>トク</t>
    </rPh>
    <rPh sb="14" eb="16">
      <t>リヨウ</t>
    </rPh>
    <rPh sb="23" eb="25">
      <t>カイトウ</t>
    </rPh>
    <rPh sb="27" eb="28">
      <t>カタ</t>
    </rPh>
    <rPh sb="30" eb="31">
      <t>キ</t>
    </rPh>
    <phoneticPr fontId="20"/>
  </si>
  <si>
    <t>（１）今後、県内産の農林水産物を利用したいと思いますか。（あてはまるもの１つに○印）</t>
    <rPh sb="40" eb="41">
      <t>イン</t>
    </rPh>
    <phoneticPr fontId="2"/>
  </si>
  <si>
    <t>①利用したいと思う</t>
  </si>
  <si>
    <t>②特に利用したいとは思わない</t>
  </si>
  <si>
    <t>（２）（１）で「１．利用したいと思う」と回答した方にお聞きします。</t>
    <rPh sb="10" eb="12">
      <t>リヨウ</t>
    </rPh>
    <rPh sb="16" eb="17">
      <t>オモ</t>
    </rPh>
    <rPh sb="20" eb="22">
      <t>カイトウ</t>
    </rPh>
    <rPh sb="24" eb="25">
      <t>カタ</t>
    </rPh>
    <rPh sb="27" eb="28">
      <t>キ</t>
    </rPh>
    <phoneticPr fontId="20"/>
  </si>
  <si>
    <t>①利用したい種類はどのようなものですか。（あてはまるものすべてに○印）</t>
    <rPh sb="6" eb="8">
      <t>シュルイ</t>
    </rPh>
    <phoneticPr fontId="20"/>
  </si>
  <si>
    <t>④しいたけなどの林産物</t>
    <rPh sb="8" eb="10">
      <t>リンサン</t>
    </rPh>
    <rPh sb="10" eb="11">
      <t>ブツ</t>
    </rPh>
    <phoneticPr fontId="20"/>
  </si>
  <si>
    <t>⑤卵</t>
    <rPh sb="1" eb="2">
      <t>タマゴ</t>
    </rPh>
    <phoneticPr fontId="20"/>
  </si>
  <si>
    <t>⑥牛乳</t>
    <rPh sb="1" eb="3">
      <t>ギュウニュウ</t>
    </rPh>
    <phoneticPr fontId="20"/>
  </si>
  <si>
    <t>⑦牛肉や豚肉などの肉類</t>
    <rPh sb="1" eb="3">
      <t>ギュウニク</t>
    </rPh>
    <rPh sb="4" eb="6">
      <t>ブタニク</t>
    </rPh>
    <rPh sb="9" eb="11">
      <t>ニクルイ</t>
    </rPh>
    <phoneticPr fontId="20"/>
  </si>
  <si>
    <t>⑪その他</t>
  </si>
  <si>
    <t>②利用する条件は何ですか。（あてはまるもの３つ以内に○印）</t>
    <rPh sb="8" eb="9">
      <t>ナン</t>
    </rPh>
    <rPh sb="23" eb="25">
      <t>イナイ</t>
    </rPh>
    <rPh sb="27" eb="28">
      <t>イン</t>
    </rPh>
    <phoneticPr fontId="2"/>
  </si>
  <si>
    <t>①新鮮であること</t>
    <rPh sb="1" eb="3">
      <t>シンセン</t>
    </rPh>
    <phoneticPr fontId="20"/>
  </si>
  <si>
    <t>②価格が安いこと</t>
    <rPh sb="1" eb="3">
      <t>カカク</t>
    </rPh>
    <rPh sb="4" eb="5">
      <t>ヤス</t>
    </rPh>
    <phoneticPr fontId="20"/>
  </si>
  <si>
    <t>③身近な商店などで販売していること</t>
    <rPh sb="1" eb="3">
      <t>ミジカ</t>
    </rPh>
    <rPh sb="4" eb="6">
      <t>ショウテン</t>
    </rPh>
    <rPh sb="9" eb="11">
      <t>ハンバイ</t>
    </rPh>
    <phoneticPr fontId="20"/>
  </si>
  <si>
    <t>④安全・安心であること</t>
    <rPh sb="1" eb="3">
      <t>アンゼン</t>
    </rPh>
    <rPh sb="4" eb="6">
      <t>アンシン</t>
    </rPh>
    <phoneticPr fontId="20"/>
  </si>
  <si>
    <t>⑤おいしいこと</t>
  </si>
  <si>
    <t>⑥県産品とわかりやすく表示されていること</t>
    <rPh sb="1" eb="2">
      <t>ケン</t>
    </rPh>
    <rPh sb="2" eb="4">
      <t>サンピン</t>
    </rPh>
    <rPh sb="11" eb="13">
      <t>ヒョウジ</t>
    </rPh>
    <phoneticPr fontId="20"/>
  </si>
  <si>
    <t>【問１】あなたは、地域の伝統芸能活動に参加していますか。（あてはまるもの１つに○印）</t>
    <rPh sb="1" eb="2">
      <t>ト</t>
    </rPh>
    <rPh sb="9" eb="11">
      <t>チイキ</t>
    </rPh>
    <rPh sb="12" eb="14">
      <t>デントウ</t>
    </rPh>
    <rPh sb="14" eb="16">
      <t>ゲイノウ</t>
    </rPh>
    <rPh sb="16" eb="18">
      <t>カツドウ</t>
    </rPh>
    <rPh sb="39" eb="41">
      <t>マルイン</t>
    </rPh>
    <phoneticPr fontId="20"/>
  </si>
  <si>
    <t>以下のそれぞれの活動の参加の頻度についてお答えください。</t>
    <rPh sb="0" eb="2">
      <t>イカ</t>
    </rPh>
    <rPh sb="11" eb="13">
      <t>サンカ</t>
    </rPh>
    <rPh sb="14" eb="16">
      <t>ヒンド</t>
    </rPh>
    <rPh sb="21" eb="22">
      <t>コタ</t>
    </rPh>
    <phoneticPr fontId="20"/>
  </si>
  <si>
    <t>ほぼ毎回参加</t>
    <rPh sb="2" eb="4">
      <t>マイカイ</t>
    </rPh>
    <rPh sb="4" eb="6">
      <t>サンカ</t>
    </rPh>
    <phoneticPr fontId="20"/>
  </si>
  <si>
    <t>たまに参加</t>
    <rPh sb="3" eb="5">
      <t>サンカ</t>
    </rPh>
    <phoneticPr fontId="20"/>
  </si>
  <si>
    <t>参加していない</t>
    <rPh sb="0" eb="2">
      <t>サンカ</t>
    </rPh>
    <phoneticPr fontId="20"/>
  </si>
  <si>
    <t>①地域の伝統芸能の担い手として活動</t>
    <rPh sb="1" eb="3">
      <t>チイキ</t>
    </rPh>
    <rPh sb="4" eb="6">
      <t>デントウ</t>
    </rPh>
    <rPh sb="6" eb="8">
      <t>ゲイノウ</t>
    </rPh>
    <rPh sb="9" eb="10">
      <t>ニナ</t>
    </rPh>
    <rPh sb="11" eb="12">
      <t>テ</t>
    </rPh>
    <rPh sb="15" eb="17">
      <t>カツドウ</t>
    </rPh>
    <phoneticPr fontId="20"/>
  </si>
  <si>
    <t>②地域の伝統芸能の支援活動（活動の手伝いや寄付などを含む）</t>
    <rPh sb="1" eb="3">
      <t>チイキ</t>
    </rPh>
    <rPh sb="4" eb="6">
      <t>デントウ</t>
    </rPh>
    <rPh sb="6" eb="8">
      <t>ゲイノウ</t>
    </rPh>
    <rPh sb="9" eb="11">
      <t>シエン</t>
    </rPh>
    <rPh sb="11" eb="12">
      <t>カツ</t>
    </rPh>
    <rPh sb="12" eb="13">
      <t>ドウ</t>
    </rPh>
    <rPh sb="14" eb="16">
      <t>カツドウ</t>
    </rPh>
    <rPh sb="17" eb="19">
      <t>テツダ</t>
    </rPh>
    <rPh sb="21" eb="23">
      <t>キフ</t>
    </rPh>
    <rPh sb="26" eb="27">
      <t>フク</t>
    </rPh>
    <phoneticPr fontId="20"/>
  </si>
  <si>
    <t>③地域の伝統的行事や祭り</t>
    <rPh sb="1" eb="3">
      <t>チイキ</t>
    </rPh>
    <rPh sb="4" eb="7">
      <t>デントウテキ</t>
    </rPh>
    <rPh sb="7" eb="9">
      <t>ギョウジ</t>
    </rPh>
    <rPh sb="10" eb="11">
      <t>マツ</t>
    </rPh>
    <phoneticPr fontId="20"/>
  </si>
  <si>
    <t>④その他（　　　　　　　　　　）</t>
    <rPh sb="3" eb="4">
      <t>タ</t>
    </rPh>
    <phoneticPr fontId="20"/>
  </si>
  <si>
    <t>地域の伝統芸能に参加しない理由をお答えください。（あてはまるものすべてに○印）</t>
    <rPh sb="0" eb="2">
      <t>チイキ</t>
    </rPh>
    <rPh sb="3" eb="5">
      <t>デントウ</t>
    </rPh>
    <rPh sb="5" eb="7">
      <t>ゲイノウ</t>
    </rPh>
    <rPh sb="8" eb="10">
      <t>サンカ</t>
    </rPh>
    <rPh sb="13" eb="15">
      <t>リユウ</t>
    </rPh>
    <rPh sb="17" eb="18">
      <t>コタ</t>
    </rPh>
    <rPh sb="36" eb="38">
      <t>マルイン</t>
    </rPh>
    <phoneticPr fontId="20"/>
  </si>
  <si>
    <t>①活動にはあまり関心がないから</t>
  </si>
  <si>
    <t>②忙しくて活動に参加する時間がないから</t>
  </si>
  <si>
    <t>③近くに活動している団体がないから</t>
    <rPh sb="4" eb="6">
      <t>カツドウ</t>
    </rPh>
    <rPh sb="10" eb="12">
      <t>ダンタイ</t>
    </rPh>
    <phoneticPr fontId="20"/>
  </si>
  <si>
    <t>④一緒に参加する仲間がいないから</t>
    <rPh sb="1" eb="3">
      <t>イッショ</t>
    </rPh>
    <rPh sb="4" eb="6">
      <t>サンカ</t>
    </rPh>
    <rPh sb="8" eb="10">
      <t>ナカマ</t>
    </rPh>
    <phoneticPr fontId="20"/>
  </si>
  <si>
    <t>⑤どのようにして活動に参加すればよいのかわからないから　　　　　　　　　　　　　　　　　　　</t>
    <rPh sb="8" eb="10">
      <t>カツドウ</t>
    </rPh>
    <rPh sb="11" eb="13">
      <t>サンカ</t>
    </rPh>
    <phoneticPr fontId="20"/>
  </si>
  <si>
    <t>⑥活動に関する情報が不十分だから</t>
    <rPh sb="1" eb="3">
      <t>カツドウ</t>
    </rPh>
    <phoneticPr fontId="20"/>
  </si>
  <si>
    <t>【問４】あなたは、本県の歴史遺産や伝統文化に誇りや愛着を持っていますか。（あてはまるもの１つに○印）</t>
    <rPh sb="1" eb="2">
      <t>ト</t>
    </rPh>
    <rPh sb="9" eb="11">
      <t>ホンケン</t>
    </rPh>
    <rPh sb="12" eb="14">
      <t>レキシ</t>
    </rPh>
    <rPh sb="14" eb="16">
      <t>イサン</t>
    </rPh>
    <rPh sb="17" eb="19">
      <t>デントウ</t>
    </rPh>
    <rPh sb="19" eb="21">
      <t>ブンカ</t>
    </rPh>
    <rPh sb="22" eb="23">
      <t>ホコ</t>
    </rPh>
    <rPh sb="25" eb="27">
      <t>アイチャク</t>
    </rPh>
    <rPh sb="28" eb="29">
      <t>モ</t>
    </rPh>
    <rPh sb="47" eb="49">
      <t>マルイン</t>
    </rPh>
    <phoneticPr fontId="20"/>
  </si>
  <si>
    <t>①誇りや愛着を持っている</t>
    <rPh sb="1" eb="2">
      <t>ホコ</t>
    </rPh>
    <rPh sb="4" eb="6">
      <t>アイチャク</t>
    </rPh>
    <rPh sb="7" eb="8">
      <t>モ</t>
    </rPh>
    <phoneticPr fontId="20"/>
  </si>
  <si>
    <t>②特に誇りや愛着は持っていない</t>
    <rPh sb="1" eb="2">
      <t>トク</t>
    </rPh>
    <rPh sb="3" eb="4">
      <t>ホコ</t>
    </rPh>
    <rPh sb="6" eb="8">
      <t>アイチャク</t>
    </rPh>
    <rPh sb="9" eb="10">
      <t>モ</t>
    </rPh>
    <phoneticPr fontId="20"/>
  </si>
  <si>
    <t>【問１】あなたは、生物多様性という言葉を聞いたことがありますか。（あてはまるもの１つに○印）</t>
    <rPh sb="1" eb="2">
      <t>ト</t>
    </rPh>
    <rPh sb="9" eb="11">
      <t>セイブツ</t>
    </rPh>
    <rPh sb="11" eb="14">
      <t>タヨウセイ</t>
    </rPh>
    <rPh sb="17" eb="19">
      <t>コトバ</t>
    </rPh>
    <rPh sb="20" eb="21">
      <t>キ</t>
    </rPh>
    <rPh sb="43" eb="45">
      <t>マルイン</t>
    </rPh>
    <phoneticPr fontId="20"/>
  </si>
  <si>
    <t>①言葉の意味を知っている</t>
    <rPh sb="1" eb="3">
      <t>コトバ</t>
    </rPh>
    <rPh sb="4" eb="6">
      <t>イミ</t>
    </rPh>
    <rPh sb="7" eb="8">
      <t>シ</t>
    </rPh>
    <phoneticPr fontId="2"/>
  </si>
  <si>
    <t>②意味は知らないが言葉は聞いたことがある</t>
    <rPh sb="1" eb="3">
      <t>イミ</t>
    </rPh>
    <rPh sb="4" eb="5">
      <t>シ</t>
    </rPh>
    <rPh sb="9" eb="11">
      <t>コトバ</t>
    </rPh>
    <rPh sb="12" eb="13">
      <t>キ</t>
    </rPh>
    <phoneticPr fontId="2"/>
  </si>
  <si>
    <t>③聞いたこともない</t>
    <rPh sb="1" eb="2">
      <t>キ</t>
    </rPh>
    <phoneticPr fontId="2"/>
  </si>
  <si>
    <t>聞いたことがある（①＋②）</t>
    <rPh sb="0" eb="1">
      <t>キ</t>
    </rPh>
    <phoneticPr fontId="2"/>
  </si>
  <si>
    <t>【問２】以下の行動は、生物多様性の保全につながるものですが、あなたが実際に行っている（参加した）ものはありますか。</t>
    <rPh sb="1" eb="2">
      <t>ト</t>
    </rPh>
    <rPh sb="4" eb="6">
      <t>イカ</t>
    </rPh>
    <rPh sb="7" eb="9">
      <t>コウドウ</t>
    </rPh>
    <rPh sb="11" eb="13">
      <t>セイブツ</t>
    </rPh>
    <rPh sb="13" eb="16">
      <t>タヨウセイ</t>
    </rPh>
    <rPh sb="17" eb="19">
      <t>ホゼン</t>
    </rPh>
    <rPh sb="34" eb="36">
      <t>ジッサイ</t>
    </rPh>
    <rPh sb="37" eb="38">
      <t>オコナ</t>
    </rPh>
    <rPh sb="43" eb="45">
      <t>サンカ</t>
    </rPh>
    <phoneticPr fontId="20"/>
  </si>
  <si>
    <t>以下のそれぞれの行動の状況についてお答えください。</t>
    <rPh sb="0" eb="2">
      <t>イカ</t>
    </rPh>
    <rPh sb="8" eb="10">
      <t>コウドウ</t>
    </rPh>
    <rPh sb="11" eb="13">
      <t>ジョウキョウ</t>
    </rPh>
    <rPh sb="18" eb="19">
      <t>コタ</t>
    </rPh>
    <phoneticPr fontId="20"/>
  </si>
  <si>
    <t>①いつも取り組んでいる</t>
    <rPh sb="4" eb="5">
      <t>ト</t>
    </rPh>
    <rPh sb="6" eb="7">
      <t>ク</t>
    </rPh>
    <phoneticPr fontId="20"/>
  </si>
  <si>
    <t>②ときどき取り組んでいる</t>
    <rPh sb="5" eb="6">
      <t>ト</t>
    </rPh>
    <rPh sb="7" eb="8">
      <t>ク</t>
    </rPh>
    <phoneticPr fontId="20"/>
  </si>
  <si>
    <t>③取り組んでいない</t>
    <rPh sb="1" eb="2">
      <t>ト</t>
    </rPh>
    <rPh sb="3" eb="4">
      <t>ク</t>
    </rPh>
    <phoneticPr fontId="20"/>
  </si>
  <si>
    <t>いつも取り組んでいる</t>
    <rPh sb="3" eb="4">
      <t>ト</t>
    </rPh>
    <rPh sb="5" eb="6">
      <t>ク</t>
    </rPh>
    <phoneticPr fontId="20"/>
  </si>
  <si>
    <t>ときどき取り組んでいる</t>
    <rPh sb="4" eb="5">
      <t>ト</t>
    </rPh>
    <rPh sb="6" eb="7">
      <t>ク</t>
    </rPh>
    <phoneticPr fontId="20"/>
  </si>
  <si>
    <t>①ハイキングなどにおけるごみの持ち帰りや希少な動植物を持ち帰らないなどのマナー遵守</t>
  </si>
  <si>
    <t>②自然観察会又は自然環境体験活動への参加</t>
  </si>
  <si>
    <t>③ペットを野外に放さないなど責任を持って飼育</t>
  </si>
  <si>
    <t>④森・川・海・里等におけるごみ拾いなどの生物が住みやすい環境の整備</t>
    <rPh sb="1" eb="2">
      <t>モリ</t>
    </rPh>
    <rPh sb="3" eb="4">
      <t>カワ</t>
    </rPh>
    <rPh sb="5" eb="6">
      <t>ウミ</t>
    </rPh>
    <rPh sb="7" eb="8">
      <t>サト</t>
    </rPh>
    <rPh sb="8" eb="9">
      <t>トウ</t>
    </rPh>
    <rPh sb="15" eb="16">
      <t>ビロ</t>
    </rPh>
    <rPh sb="20" eb="22">
      <t>セイブツ</t>
    </rPh>
    <rPh sb="23" eb="24">
      <t>ス</t>
    </rPh>
    <rPh sb="28" eb="30">
      <t>カンキョウ</t>
    </rPh>
    <rPh sb="31" eb="33">
      <t>セイビ</t>
    </rPh>
    <phoneticPr fontId="20"/>
  </si>
  <si>
    <t>⑤植樹や下草刈りなどの森林づくり</t>
    <rPh sb="1" eb="3">
      <t>ショクジュ</t>
    </rPh>
    <rPh sb="4" eb="5">
      <t>シタ</t>
    </rPh>
    <rPh sb="5" eb="7">
      <t>クサカ</t>
    </rPh>
    <rPh sb="11" eb="13">
      <t>シンリン</t>
    </rPh>
    <phoneticPr fontId="20"/>
  </si>
  <si>
    <t>あなたは、ごみの減量化などのため、普段どのような行動に努めていますか。</t>
    <rPh sb="8" eb="11">
      <t>ゲンリョウカ</t>
    </rPh>
    <rPh sb="17" eb="19">
      <t>フダン</t>
    </rPh>
    <rPh sb="24" eb="26">
      <t>コウドウ</t>
    </rPh>
    <rPh sb="27" eb="28">
      <t>ツト</t>
    </rPh>
    <phoneticPr fontId="20"/>
  </si>
  <si>
    <t>①買い物のときは買い物袋（マイバッグ）を持参し、レジ袋は辞退している</t>
  </si>
  <si>
    <t>②使い捨てプラスチック製品（ストロー、スプーン等）の使用を控えている</t>
    <phoneticPr fontId="2"/>
  </si>
  <si>
    <t>③過剰な包装を断ったり、簡易な包装の商品を選んでいる</t>
    <phoneticPr fontId="2"/>
  </si>
  <si>
    <t>④コンポストなどにより生ごみを再資源化したり、水切りネットを使用して、生ごみの量を減らしている</t>
    <phoneticPr fontId="2"/>
  </si>
  <si>
    <t>⑤買い物の際に使いきれる食材だけを購入する、外食の際に食べ切れる量を注文するなど食品ロスを減らすよう努めている。</t>
    <rPh sb="1" eb="2">
      <t>カ</t>
    </rPh>
    <rPh sb="7" eb="8">
      <t>ツカ</t>
    </rPh>
    <rPh sb="12" eb="14">
      <t>ショクザイ</t>
    </rPh>
    <rPh sb="17" eb="19">
      <t>コウニュウ</t>
    </rPh>
    <rPh sb="22" eb="24">
      <t>ガイショク</t>
    </rPh>
    <rPh sb="25" eb="26">
      <t>サイ</t>
    </rPh>
    <rPh sb="27" eb="28">
      <t>タ</t>
    </rPh>
    <rPh sb="29" eb="30">
      <t>キ</t>
    </rPh>
    <rPh sb="32" eb="33">
      <t>リョウ</t>
    </rPh>
    <rPh sb="34" eb="36">
      <t>チュウモン</t>
    </rPh>
    <rPh sb="40" eb="42">
      <t>ショクヒン</t>
    </rPh>
    <rPh sb="45" eb="46">
      <t>ヘ</t>
    </rPh>
    <rPh sb="50" eb="51">
      <t>ツト</t>
    </rPh>
    <phoneticPr fontId="2"/>
  </si>
  <si>
    <t>⑥再生品（リサイクル商品）を積極的に購入している</t>
    <phoneticPr fontId="2"/>
  </si>
  <si>
    <t>⑦使い捨て商品の購入を控えている</t>
    <phoneticPr fontId="2"/>
  </si>
  <si>
    <t>⑧リターナブル容器（繰り返し使用される容器）や詰め替え商品を利用している</t>
    <rPh sb="10" eb="11">
      <t>ク</t>
    </rPh>
    <rPh sb="12" eb="13">
      <t>カエ</t>
    </rPh>
    <rPh sb="14" eb="16">
      <t>シヨウ</t>
    </rPh>
    <rPh sb="19" eb="21">
      <t>ヨウキ</t>
    </rPh>
    <phoneticPr fontId="2"/>
  </si>
  <si>
    <t>⑩リサイクルやごみの分別収集に協力している（例えば、古紙、ビン、カン、牛乳パック、発泡トレイ、ペットボトル）</t>
    <phoneticPr fontId="2"/>
  </si>
  <si>
    <t>あなたは、地球温暖化防止のため、普段どのような行動に努めていますか。</t>
    <rPh sb="5" eb="7">
      <t>チキュウ</t>
    </rPh>
    <rPh sb="7" eb="10">
      <t>オンダンカ</t>
    </rPh>
    <rPh sb="10" eb="12">
      <t>ボウシ</t>
    </rPh>
    <rPh sb="16" eb="18">
      <t>フダン</t>
    </rPh>
    <rPh sb="23" eb="25">
      <t>コウドウ</t>
    </rPh>
    <rPh sb="26" eb="27">
      <t>ツト</t>
    </rPh>
    <phoneticPr fontId="20"/>
  </si>
  <si>
    <t>運転しない</t>
    <rPh sb="0" eb="2">
      <t>ウンテン</t>
    </rPh>
    <phoneticPr fontId="2"/>
  </si>
  <si>
    <t>①冷暖房時の室温は適切な温度に設定している（冷房時28℃以上、暖房時20℃以下）</t>
    <rPh sb="4" eb="5">
      <t>トキ</t>
    </rPh>
    <rPh sb="6" eb="8">
      <t>シツオン</t>
    </rPh>
    <rPh sb="24" eb="25">
      <t>ジ</t>
    </rPh>
    <rPh sb="33" eb="34">
      <t>ジ</t>
    </rPh>
    <phoneticPr fontId="20"/>
  </si>
  <si>
    <t>②不要なときはテレビや照明などのスイッチを切る</t>
  </si>
  <si>
    <t>③食事は残さず食べるなど生ごみを減らす</t>
    <phoneticPr fontId="2"/>
  </si>
  <si>
    <t>④火力調節を行うなど省エネを心がけて調理する</t>
    <rPh sb="1" eb="3">
      <t>カリョク</t>
    </rPh>
    <rPh sb="3" eb="5">
      <t>チョウセツ</t>
    </rPh>
    <rPh sb="6" eb="7">
      <t>オコナ</t>
    </rPh>
    <rPh sb="10" eb="11">
      <t>ショウ</t>
    </rPh>
    <rPh sb="14" eb="15">
      <t>ココロ</t>
    </rPh>
    <rPh sb="18" eb="20">
      <t>チョウリ</t>
    </rPh>
    <phoneticPr fontId="20"/>
  </si>
  <si>
    <t>⑤詰め替え用洗剤や古紙を再利用した紙製品など環境に配慮した商品を利用する</t>
  </si>
  <si>
    <t>⑥洗顔や食器洗いのときに水を流したままにしない</t>
  </si>
  <si>
    <t>⑦外出はできるだけ自動車の利用を控え、自転車や公共交通機関を利用する</t>
    <rPh sb="1" eb="3">
      <t>ガイシュツ</t>
    </rPh>
    <rPh sb="9" eb="12">
      <t>ジドウシャ</t>
    </rPh>
    <rPh sb="13" eb="15">
      <t>リヨウ</t>
    </rPh>
    <rPh sb="16" eb="17">
      <t>ヒカ</t>
    </rPh>
    <rPh sb="19" eb="22">
      <t>ジテンシャ</t>
    </rPh>
    <rPh sb="23" eb="25">
      <t>コウキョウ</t>
    </rPh>
    <rPh sb="25" eb="27">
      <t>コウツウ</t>
    </rPh>
    <rPh sb="27" eb="29">
      <t>キカン</t>
    </rPh>
    <rPh sb="30" eb="32">
      <t>リヨウ</t>
    </rPh>
    <phoneticPr fontId="20"/>
  </si>
  <si>
    <t>⑧自動車を運転するときに、少しゆるやかな発進や、加減速の少ない運転など燃費向上を心がけている</t>
    <rPh sb="1" eb="4">
      <t>ジドウシャ</t>
    </rPh>
    <rPh sb="5" eb="7">
      <t>ウンテン</t>
    </rPh>
    <rPh sb="13" eb="14">
      <t>スコ</t>
    </rPh>
    <rPh sb="20" eb="22">
      <t>ハッシン</t>
    </rPh>
    <rPh sb="24" eb="26">
      <t>カゲン</t>
    </rPh>
    <rPh sb="26" eb="27">
      <t>ハヤ</t>
    </rPh>
    <rPh sb="28" eb="29">
      <t>スク</t>
    </rPh>
    <rPh sb="31" eb="33">
      <t>ウンテン</t>
    </rPh>
    <rPh sb="35" eb="37">
      <t>ネンピ</t>
    </rPh>
    <rPh sb="37" eb="39">
      <t>コウジョウ</t>
    </rPh>
    <rPh sb="40" eb="41">
      <t>ココロ</t>
    </rPh>
    <phoneticPr fontId="20"/>
  </si>
  <si>
    <t>【問２】あなたは、過去１年間にどのような市民活動に参加しましたか。</t>
    <rPh sb="1" eb="2">
      <t>ト</t>
    </rPh>
    <rPh sb="9" eb="11">
      <t>カコ</t>
    </rPh>
    <rPh sb="12" eb="14">
      <t>ネンカン</t>
    </rPh>
    <rPh sb="20" eb="22">
      <t>シミン</t>
    </rPh>
    <rPh sb="25" eb="27">
      <t>サンカ</t>
    </rPh>
    <phoneticPr fontId="20"/>
  </si>
  <si>
    <t>以下のそれぞれの活動の参加の状況についてお答えください。</t>
    <rPh sb="0" eb="2">
      <t>イカ</t>
    </rPh>
    <rPh sb="8" eb="10">
      <t>カツドウ</t>
    </rPh>
    <rPh sb="11" eb="13">
      <t>サンカ</t>
    </rPh>
    <rPh sb="14" eb="16">
      <t>ジョウキョウ</t>
    </rPh>
    <rPh sb="21" eb="22">
      <t>コタ</t>
    </rPh>
    <phoneticPr fontId="20"/>
  </si>
  <si>
    <t>①企画段階から自主的に参加</t>
    <rPh sb="1" eb="3">
      <t>キカク</t>
    </rPh>
    <rPh sb="3" eb="5">
      <t>ダンカイ</t>
    </rPh>
    <rPh sb="7" eb="10">
      <t>ジシュテキ</t>
    </rPh>
    <rPh sb="11" eb="13">
      <t>サンカ</t>
    </rPh>
    <phoneticPr fontId="2"/>
  </si>
  <si>
    <t>②興味ある活動に誘われた場合に参加</t>
    <rPh sb="1" eb="3">
      <t>キョウミ</t>
    </rPh>
    <rPh sb="5" eb="7">
      <t>カツドウ</t>
    </rPh>
    <rPh sb="8" eb="9">
      <t>サソ</t>
    </rPh>
    <rPh sb="12" eb="14">
      <t>バアイ</t>
    </rPh>
    <rPh sb="15" eb="17">
      <t>サンカ</t>
    </rPh>
    <phoneticPr fontId="2"/>
  </si>
  <si>
    <t>行動者率（①＋②＋③）</t>
    <rPh sb="0" eb="2">
      <t>コウドウ</t>
    </rPh>
    <rPh sb="2" eb="3">
      <t>シャ</t>
    </rPh>
    <rPh sb="3" eb="4">
      <t>リツ</t>
    </rPh>
    <phoneticPr fontId="2"/>
  </si>
  <si>
    <t>65歳以上</t>
    <rPh sb="2" eb="3">
      <t>サイ</t>
    </rPh>
    <rPh sb="3" eb="5">
      <t>イジョウ</t>
    </rPh>
    <phoneticPr fontId="20"/>
  </si>
  <si>
    <t>企画段階から自主的に参加</t>
    <rPh sb="0" eb="2">
      <t>キカク</t>
    </rPh>
    <rPh sb="2" eb="4">
      <t>ダンカイ</t>
    </rPh>
    <rPh sb="6" eb="9">
      <t>ジシュテキ</t>
    </rPh>
    <rPh sb="10" eb="12">
      <t>サンカ</t>
    </rPh>
    <phoneticPr fontId="20"/>
  </si>
  <si>
    <t>興味ある活動に誘われた場合に参加</t>
    <rPh sb="0" eb="2">
      <t>キョウミ</t>
    </rPh>
    <rPh sb="4" eb="6">
      <t>カツドウ</t>
    </rPh>
    <rPh sb="7" eb="8">
      <t>サソ</t>
    </rPh>
    <rPh sb="11" eb="13">
      <t>バアイ</t>
    </rPh>
    <rPh sb="14" eb="16">
      <t>サンカ</t>
    </rPh>
    <phoneticPr fontId="20"/>
  </si>
  <si>
    <t>義務的に参加</t>
    <rPh sb="0" eb="3">
      <t>ギムテキ</t>
    </rPh>
    <rPh sb="4" eb="6">
      <t>サンカ</t>
    </rPh>
    <phoneticPr fontId="20"/>
  </si>
  <si>
    <t>①青少年の健全育成を目的とした活動</t>
    <rPh sb="1" eb="4">
      <t>セイショウネン</t>
    </rPh>
    <rPh sb="5" eb="7">
      <t>ケンゼン</t>
    </rPh>
    <rPh sb="7" eb="9">
      <t>イクセイ</t>
    </rPh>
    <rPh sb="10" eb="12">
      <t>モクテキ</t>
    </rPh>
    <rPh sb="15" eb="17">
      <t>カツドウ</t>
    </rPh>
    <phoneticPr fontId="20"/>
  </si>
  <si>
    <t>②自然や環境を守る活動</t>
    <rPh sb="1" eb="3">
      <t>シゼン</t>
    </rPh>
    <rPh sb="4" eb="6">
      <t>カンキョウ</t>
    </rPh>
    <rPh sb="7" eb="8">
      <t>マモ</t>
    </rPh>
    <rPh sb="9" eb="11">
      <t>カツドウ</t>
    </rPh>
    <phoneticPr fontId="20"/>
  </si>
  <si>
    <t>③健康、医療、福祉に関係した活動</t>
    <rPh sb="1" eb="3">
      <t>ケンコウ</t>
    </rPh>
    <rPh sb="4" eb="6">
      <t>イリョウ</t>
    </rPh>
    <rPh sb="7" eb="9">
      <t>フクシ</t>
    </rPh>
    <rPh sb="10" eb="12">
      <t>カンケイ</t>
    </rPh>
    <phoneticPr fontId="20"/>
  </si>
  <si>
    <t>④地域づくりのための活動</t>
    <rPh sb="1" eb="3">
      <t>チイキ</t>
    </rPh>
    <phoneticPr fontId="20"/>
  </si>
  <si>
    <t>⑤防災、防犯、交通安全の活動</t>
    <rPh sb="1" eb="3">
      <t>ボウサイ</t>
    </rPh>
    <rPh sb="4" eb="6">
      <t>ボウハン</t>
    </rPh>
    <rPh sb="7" eb="9">
      <t>コウツウ</t>
    </rPh>
    <rPh sb="9" eb="11">
      <t>アンゼン</t>
    </rPh>
    <rPh sb="12" eb="14">
      <t>カツドウ</t>
    </rPh>
    <phoneticPr fontId="20"/>
  </si>
  <si>
    <t>⑥学術、文化、芸術、スポーツに関係した活動</t>
    <rPh sb="1" eb="3">
      <t>ガクジュツ</t>
    </rPh>
    <rPh sb="4" eb="6">
      <t>ブンカ</t>
    </rPh>
    <rPh sb="7" eb="9">
      <t>ゲイジュツ</t>
    </rPh>
    <rPh sb="15" eb="17">
      <t>カンケイ</t>
    </rPh>
    <rPh sb="19" eb="21">
      <t>カツドウ</t>
    </rPh>
    <phoneticPr fontId="20"/>
  </si>
  <si>
    <t>【問３】【問２】で全ての活動に「４．参加していない」と回答した方にお聞きします。</t>
    <rPh sb="1" eb="2">
      <t>ト</t>
    </rPh>
    <rPh sb="5" eb="6">
      <t>ト</t>
    </rPh>
    <rPh sb="9" eb="10">
      <t>スベ</t>
    </rPh>
    <rPh sb="12" eb="14">
      <t>カツドウ</t>
    </rPh>
    <rPh sb="18" eb="20">
      <t>サンカ</t>
    </rPh>
    <rPh sb="27" eb="29">
      <t>カイトウ</t>
    </rPh>
    <rPh sb="31" eb="32">
      <t>カタ</t>
    </rPh>
    <rPh sb="34" eb="35">
      <t>キ</t>
    </rPh>
    <phoneticPr fontId="20"/>
  </si>
  <si>
    <t>（１）あなたは、今後、市民活動に参加したいと思いますか。（あてはまるもの１つに○印）</t>
    <rPh sb="11" eb="13">
      <t>シミン</t>
    </rPh>
    <rPh sb="39" eb="41">
      <t>マルイン</t>
    </rPh>
    <phoneticPr fontId="20"/>
  </si>
  <si>
    <t>（２）（（１）で「１．参加したいと思う」と回答した方）参加してみたい内容をお答えください。（あてはまるものすべてに○印）</t>
    <rPh sb="34" eb="36">
      <t>ナイヨウ</t>
    </rPh>
    <rPh sb="38" eb="39">
      <t>コタ</t>
    </rPh>
    <rPh sb="57" eb="59">
      <t>マルイン</t>
    </rPh>
    <phoneticPr fontId="20"/>
  </si>
  <si>
    <t>③健康、医療、福祉に関係した活動</t>
    <rPh sb="1" eb="3">
      <t>ケンコウ</t>
    </rPh>
    <rPh sb="4" eb="6">
      <t>イリョウ</t>
    </rPh>
    <rPh sb="7" eb="9">
      <t>フクシ</t>
    </rPh>
    <rPh sb="10" eb="12">
      <t>カンケイ</t>
    </rPh>
    <rPh sb="14" eb="16">
      <t>カツドウ</t>
    </rPh>
    <phoneticPr fontId="20"/>
  </si>
  <si>
    <t>（３）（（１）で「２．特に参加したいとは思わない」と回答した方）参加したいとは思わない理由をお答えください。（あてはまるものすべてに○印）</t>
    <rPh sb="43" eb="45">
      <t>リユウ</t>
    </rPh>
    <rPh sb="47" eb="48">
      <t>コタ</t>
    </rPh>
    <phoneticPr fontId="20"/>
  </si>
  <si>
    <t>主な属性</t>
    <rPh sb="0" eb="1">
      <t>オモ</t>
    </rPh>
    <rPh sb="2" eb="4">
      <t>ゾクセイ</t>
    </rPh>
    <phoneticPr fontId="20"/>
  </si>
  <si>
    <t>性別</t>
    <rPh sb="0" eb="2">
      <t>セイベツ</t>
    </rPh>
    <phoneticPr fontId="20"/>
  </si>
  <si>
    <t>男性</t>
    <phoneticPr fontId="2"/>
  </si>
  <si>
    <t>女性</t>
    <phoneticPr fontId="2"/>
  </si>
  <si>
    <t>その他</t>
    <rPh sb="2" eb="3">
      <t>タ</t>
    </rPh>
    <phoneticPr fontId="2"/>
  </si>
  <si>
    <t>年齢</t>
    <rPh sb="0" eb="2">
      <t>ネンレイ</t>
    </rPh>
    <phoneticPr fontId="20"/>
  </si>
  <si>
    <t>18～19歳</t>
    <phoneticPr fontId="2"/>
  </si>
  <si>
    <t>20～29歳</t>
    <phoneticPr fontId="2"/>
  </si>
  <si>
    <t>30～39歳</t>
    <phoneticPr fontId="2"/>
  </si>
  <si>
    <t>40～49歳</t>
    <phoneticPr fontId="2"/>
  </si>
  <si>
    <t>50～59歳</t>
    <phoneticPr fontId="2"/>
  </si>
  <si>
    <t>60～69歳</t>
    <phoneticPr fontId="2"/>
  </si>
  <si>
    <t>70歳以上</t>
    <phoneticPr fontId="2"/>
  </si>
  <si>
    <t>主な職業</t>
    <rPh sb="0" eb="1">
      <t>オモ</t>
    </rPh>
    <rPh sb="2" eb="4">
      <t>ショクギョウ</t>
    </rPh>
    <phoneticPr fontId="20"/>
  </si>
  <si>
    <t>自営業主</t>
    <phoneticPr fontId="2"/>
  </si>
  <si>
    <t>家族従業者</t>
    <phoneticPr fontId="2"/>
  </si>
  <si>
    <t>会社役員・団体役員</t>
    <rPh sb="2" eb="4">
      <t>ヤクイン</t>
    </rPh>
    <phoneticPr fontId="2"/>
  </si>
  <si>
    <t>常用雇用者</t>
    <rPh sb="0" eb="2">
      <t>ジョウヨウ</t>
    </rPh>
    <rPh sb="2" eb="5">
      <t>コヨウシャ</t>
    </rPh>
    <phoneticPr fontId="20"/>
  </si>
  <si>
    <t>臨時雇用者（パート、アルバイトなど）</t>
    <rPh sb="0" eb="2">
      <t>リンジ</t>
    </rPh>
    <rPh sb="2" eb="5">
      <t>コヨウシャ</t>
    </rPh>
    <phoneticPr fontId="20"/>
  </si>
  <si>
    <t>学生</t>
    <phoneticPr fontId="2"/>
  </si>
  <si>
    <t>専業主婦（主夫）</t>
    <phoneticPr fontId="2"/>
  </si>
  <si>
    <t>無職</t>
    <phoneticPr fontId="2"/>
  </si>
  <si>
    <t>企画段階から自主的に参加(a)</t>
    <rPh sb="0" eb="2">
      <t>キカク</t>
    </rPh>
    <rPh sb="2" eb="4">
      <t>ダンカイ</t>
    </rPh>
    <rPh sb="6" eb="9">
      <t>ジシュテキ</t>
    </rPh>
    <rPh sb="10" eb="12">
      <t>サンカ</t>
    </rPh>
    <phoneticPr fontId="6"/>
  </si>
  <si>
    <t>興味ある活動に誘われた場合に参加(b)</t>
    <rPh sb="0" eb="2">
      <t>キョウミ</t>
    </rPh>
    <rPh sb="4" eb="6">
      <t>カツドウ</t>
    </rPh>
    <rPh sb="7" eb="8">
      <t>サソ</t>
    </rPh>
    <rPh sb="11" eb="13">
      <t>バアイ</t>
    </rPh>
    <rPh sb="14" eb="16">
      <t>サンカ</t>
    </rPh>
    <phoneticPr fontId="6"/>
  </si>
  <si>
    <t>義務的に参加(ｃ)</t>
    <rPh sb="0" eb="3">
      <t>ギムテキ</t>
    </rPh>
    <rPh sb="4" eb="6">
      <t>サンカ</t>
    </rPh>
    <phoneticPr fontId="6"/>
  </si>
  <si>
    <t>参加していない</t>
    <rPh sb="0" eb="2">
      <t>サンカ</t>
    </rPh>
    <phoneticPr fontId="6"/>
  </si>
  <si>
    <t>行動者率(a+b+c)</t>
    <rPh sb="0" eb="2">
      <t>コウドウ</t>
    </rPh>
    <rPh sb="2" eb="3">
      <t>シャ</t>
    </rPh>
    <rPh sb="3" eb="4">
      <t>リツ</t>
    </rPh>
    <phoneticPr fontId="20"/>
  </si>
  <si>
    <t>全体(単位：人）</t>
    <rPh sb="3" eb="5">
      <t>タンイ</t>
    </rPh>
    <rPh sb="6" eb="7">
      <t>ヒト</t>
    </rPh>
    <phoneticPr fontId="2"/>
  </si>
  <si>
    <t>男性</t>
    <rPh sb="0" eb="2">
      <t>ダンセイ</t>
    </rPh>
    <phoneticPr fontId="20"/>
  </si>
  <si>
    <t>女性</t>
    <rPh sb="0" eb="1">
      <t>オンナ</t>
    </rPh>
    <rPh sb="1" eb="2">
      <t>セイ</t>
    </rPh>
    <phoneticPr fontId="20"/>
  </si>
  <si>
    <t>参加している</t>
  </si>
  <si>
    <t>ほとんど参加していない</t>
  </si>
  <si>
    <t>Q13-1</t>
  </si>
  <si>
    <t>Q13-2</t>
  </si>
  <si>
    <t>Q14</t>
  </si>
  <si>
    <t>実行している</t>
  </si>
  <si>
    <t>運転しない（７のみ）</t>
  </si>
  <si>
    <t>Q16-1</t>
  </si>
  <si>
    <t>参加していない</t>
  </si>
  <si>
    <t>参加したいと思う</t>
  </si>
  <si>
    <t>特に参加したいとは思わない</t>
  </si>
  <si>
    <t>地域の伝統芸能の担い手として活動</t>
    <phoneticPr fontId="2"/>
  </si>
  <si>
    <t>地域の伝統芸能の支援活動（活動の手伝いや寄付などを含む）</t>
    <phoneticPr fontId="2"/>
  </si>
  <si>
    <t>地域の伝統的行事や祭り</t>
    <phoneticPr fontId="2"/>
  </si>
  <si>
    <t>近くに活動している団体がないから</t>
    <phoneticPr fontId="2"/>
  </si>
  <si>
    <t>一緒に参加する仲間がいないから</t>
    <phoneticPr fontId="2"/>
  </si>
  <si>
    <t>どのようにして活動に参加すればよいのかわからないから　　　　　　　　　　　　　　　　　　　</t>
    <phoneticPr fontId="2"/>
  </si>
  <si>
    <t>活動に関する情報が不十分だから</t>
    <phoneticPr fontId="2"/>
  </si>
  <si>
    <t>使い捨てプラスチック製品（ストロー、スプーン等）の使用を控えている</t>
    <phoneticPr fontId="2"/>
  </si>
  <si>
    <t>コンポストなどにより生ごみを再資源化したり、水切りネットを使用して、生ごみの量を減らしている</t>
    <phoneticPr fontId="2"/>
  </si>
  <si>
    <t>リターナブル容器（繰り返し使用される容器）や詰め替え商品を利用している</t>
    <phoneticPr fontId="2"/>
  </si>
  <si>
    <t>リサイクルやごみの分別収集に協力している（例えば、古紙、ビン、カン、牛乳パック、発泡トレイ、ペットボトル）</t>
    <phoneticPr fontId="2"/>
  </si>
  <si>
    <t>冷暖房時の室温は適切な温度に設定している（冷房時28℃以上、暖房時20℃以下）</t>
    <phoneticPr fontId="2"/>
  </si>
  <si>
    <t>火力調節を行うなど省エネを心がけて調理する</t>
    <phoneticPr fontId="2"/>
  </si>
  <si>
    <t>詰め替え用洗剤や古紙を再利用した紙製品など環境に配慮した商品を利用する</t>
    <phoneticPr fontId="2"/>
  </si>
  <si>
    <t>外出はできるだけ自動車の利用を控え、自転車や公共交通機関を利用する</t>
    <phoneticPr fontId="2"/>
  </si>
  <si>
    <t>自動車を運転するときに、少しゆるやかな発進や、加減速の少ない運転など燃費向上を心がけている</t>
    <phoneticPr fontId="2"/>
  </si>
  <si>
    <t>青少年の健全育成を目的とした活動</t>
    <phoneticPr fontId="2"/>
  </si>
  <si>
    <t>自然や環境を守る活動</t>
    <phoneticPr fontId="2"/>
  </si>
  <si>
    <t>健康、医療、福祉に関係した活動</t>
    <phoneticPr fontId="2"/>
  </si>
  <si>
    <t>防災、防犯、交通安全の活動</t>
    <phoneticPr fontId="2"/>
  </si>
  <si>
    <t>地域づくりのための活動</t>
    <phoneticPr fontId="2"/>
  </si>
  <si>
    <t>学術、文化、芸術、スポーツに関係した活動</t>
    <phoneticPr fontId="2"/>
  </si>
  <si>
    <t>森・川・海・里等におけるごみ拾いなどの生物が住みやすい環境の整備</t>
    <phoneticPr fontId="2"/>
  </si>
  <si>
    <t>植樹や下草刈りなどの森林づくり</t>
    <phoneticPr fontId="2"/>
  </si>
  <si>
    <t>地域づくりのための活動　　　　　　　　</t>
    <phoneticPr fontId="2"/>
  </si>
  <si>
    <t>①文化・芸術（音楽・合唱、美術、舞踊、郷土史、伝統芸能など）</t>
  </si>
  <si>
    <t>【問２】</t>
    <phoneticPr fontId="2"/>
  </si>
  <si>
    <t>令和６年</t>
  </si>
  <si>
    <t>5</t>
    <phoneticPr fontId="2"/>
  </si>
  <si>
    <t>誇りや愛着を持っている</t>
    <phoneticPr fontId="2"/>
  </si>
  <si>
    <t>特に誇りや愛着は持っていない</t>
    <phoneticPr fontId="2"/>
  </si>
  <si>
    <t>活動の内容</t>
    <rPh sb="0" eb="2">
      <t>カツドウ</t>
    </rPh>
    <rPh sb="3" eb="5">
      <t>ナイヨウ</t>
    </rPh>
    <phoneticPr fontId="2"/>
  </si>
  <si>
    <t>⑤道路を横断するときは、左右の安全を確認し、横断歩道を利用している</t>
    <rPh sb="1" eb="3">
      <t>ドウロ</t>
    </rPh>
    <rPh sb="4" eb="6">
      <t>オウダン</t>
    </rPh>
    <rPh sb="12" eb="14">
      <t>サユウ</t>
    </rPh>
    <rPh sb="15" eb="17">
      <t>アンゼン</t>
    </rPh>
    <rPh sb="18" eb="20">
      <t>カクニン</t>
    </rPh>
    <rPh sb="22" eb="24">
      <t>オウダン</t>
    </rPh>
    <rPh sb="24" eb="26">
      <t>ホドウ</t>
    </rPh>
    <rPh sb="27" eb="29">
      <t>リヨウ</t>
    </rPh>
    <phoneticPr fontId="20"/>
  </si>
  <si>
    <t>⑥車が見えるときは、通り過ぎるのを待ってから横断している</t>
    <rPh sb="1" eb="2">
      <t>クルマ</t>
    </rPh>
    <rPh sb="3" eb="4">
      <t>ミ</t>
    </rPh>
    <rPh sb="10" eb="11">
      <t>トオ</t>
    </rPh>
    <rPh sb="12" eb="13">
      <t>ス</t>
    </rPh>
    <rPh sb="17" eb="18">
      <t>マ</t>
    </rPh>
    <rPh sb="22" eb="24">
      <t>オウダン</t>
    </rPh>
    <phoneticPr fontId="20"/>
  </si>
  <si>
    <t>⑦交差点では、信号や一時停止標識を守って、安全を確認している</t>
    <rPh sb="1" eb="4">
      <t>コウサテン</t>
    </rPh>
    <rPh sb="7" eb="9">
      <t>シンゴウ</t>
    </rPh>
    <rPh sb="10" eb="12">
      <t>イチジ</t>
    </rPh>
    <rPh sb="12" eb="14">
      <t>テイシ</t>
    </rPh>
    <rPh sb="14" eb="16">
      <t>ヒョウシキ</t>
    </rPh>
    <rPh sb="17" eb="18">
      <t>マモ</t>
    </rPh>
    <rPh sb="21" eb="23">
      <t>アンゼン</t>
    </rPh>
    <rPh sb="24" eb="26">
      <t>カクニン</t>
    </rPh>
    <phoneticPr fontId="20"/>
  </si>
  <si>
    <t>⑧夕暮れ時や夜間は、ライトや反射材を活用している</t>
    <rPh sb="1" eb="3">
      <t>ユウグ</t>
    </rPh>
    <rPh sb="4" eb="5">
      <t>ジ</t>
    </rPh>
    <rPh sb="6" eb="8">
      <t>ヤカン</t>
    </rPh>
    <rPh sb="14" eb="16">
      <t>ハンシャ</t>
    </rPh>
    <rPh sb="16" eb="17">
      <t>ザイ</t>
    </rPh>
    <rPh sb="18" eb="20">
      <t>カツヨウ</t>
    </rPh>
    <phoneticPr fontId="20"/>
  </si>
  <si>
    <t>⑨ヘルメットを着用している</t>
    <rPh sb="7" eb="9">
      <t>チャクヨウ</t>
    </rPh>
    <phoneticPr fontId="20"/>
  </si>
  <si>
    <t>⑫全ての座席のシートベルト・チャイルドシートを正しく着用させている</t>
    <rPh sb="1" eb="2">
      <t>スベ</t>
    </rPh>
    <rPh sb="4" eb="6">
      <t>ザセキ</t>
    </rPh>
    <rPh sb="23" eb="24">
      <t>タダ</t>
    </rPh>
    <rPh sb="26" eb="28">
      <t>チャクヨウ</t>
    </rPh>
    <phoneticPr fontId="20"/>
  </si>
  <si>
    <t>⑬横断歩道に歩行者がいたら、止まって渡らせている</t>
    <rPh sb="1" eb="3">
      <t>オウダン</t>
    </rPh>
    <rPh sb="3" eb="5">
      <t>ホドウ</t>
    </rPh>
    <rPh sb="6" eb="9">
      <t>ホコウシャ</t>
    </rPh>
    <rPh sb="14" eb="15">
      <t>ト</t>
    </rPh>
    <rPh sb="18" eb="19">
      <t>ワタ</t>
    </rPh>
    <phoneticPr fontId="2"/>
  </si>
  <si>
    <t>⑭通学路など歩行者が多く利用する生活道路では速度を抑え安全に注意している</t>
    <rPh sb="25" eb="26">
      <t>オサ</t>
    </rPh>
    <phoneticPr fontId="20"/>
  </si>
  <si>
    <t>⑮夕暮れ時のライトの早め点灯を行っている</t>
    <rPh sb="1" eb="3">
      <t>ユウグ</t>
    </rPh>
    <rPh sb="4" eb="5">
      <t>ドキ</t>
    </rPh>
    <rPh sb="10" eb="11">
      <t>ハヤ</t>
    </rPh>
    <rPh sb="12" eb="14">
      <t>テントウ</t>
    </rPh>
    <rPh sb="15" eb="16">
      <t>オコナ</t>
    </rPh>
    <phoneticPr fontId="20"/>
  </si>
  <si>
    <t>リサイクルショップやフリマアプリなどを利用している</t>
    <phoneticPr fontId="2"/>
  </si>
  <si>
    <t>⑩運転中にイヤホンや携帯電話は使用していない</t>
    <rPh sb="1" eb="3">
      <t>ウンテン</t>
    </rPh>
    <rPh sb="3" eb="4">
      <t>チュウ</t>
    </rPh>
    <rPh sb="10" eb="12">
      <t>ケイタイ</t>
    </rPh>
    <rPh sb="12" eb="14">
      <t>デンワ</t>
    </rPh>
    <rPh sb="15" eb="17">
      <t>シヨウ</t>
    </rPh>
    <phoneticPr fontId="20"/>
  </si>
  <si>
    <t>⑪自転車損害賠償保険等（注２）に加入している</t>
    <rPh sb="1" eb="4">
      <t>ジテンシャ</t>
    </rPh>
    <rPh sb="4" eb="8">
      <t>ソンガイバイショウ</t>
    </rPh>
    <rPh sb="8" eb="11">
      <t>ホケントウ</t>
    </rPh>
    <rPh sb="12" eb="13">
      <t>チュウ</t>
    </rPh>
    <rPh sb="16" eb="18">
      <t>カニュウ</t>
    </rPh>
    <phoneticPr fontId="20"/>
  </si>
  <si>
    <t>⑨リサイクルショップやフリマアプリを利用している</t>
    <rPh sb="18" eb="20">
      <t>リヨウ</t>
    </rPh>
    <phoneticPr fontId="2"/>
  </si>
  <si>
    <t>③義務的に参加</t>
    <rPh sb="1" eb="4">
      <t>ギムテキ</t>
    </rPh>
    <rPh sb="5" eb="7">
      <t>サンカ</t>
    </rPh>
    <phoneticPr fontId="2"/>
  </si>
  <si>
    <t>④参加していない</t>
    <rPh sb="1" eb="3">
      <t>サンカ</t>
    </rPh>
    <phoneticPr fontId="2"/>
  </si>
  <si>
    <t>①青少年の健全育成を目的とした活動</t>
    <rPh sb="1" eb="4">
      <t>セイショウネン</t>
    </rPh>
    <rPh sb="5" eb="9">
      <t>ケンゼンイクセイ</t>
    </rPh>
    <rPh sb="10" eb="12">
      <t>モクテキ</t>
    </rPh>
    <rPh sb="15" eb="17">
      <t>カツドウ</t>
    </rPh>
    <phoneticPr fontId="20"/>
  </si>
  <si>
    <t>④地域づくりのための活動</t>
    <rPh sb="1" eb="3">
      <t>チイキ</t>
    </rPh>
    <rPh sb="10" eb="12">
      <t>カツドウ</t>
    </rPh>
    <phoneticPr fontId="20"/>
  </si>
  <si>
    <t>⑤防災、防犯、交通安全の活動</t>
    <rPh sb="1" eb="3">
      <t>ボウサイ</t>
    </rPh>
    <rPh sb="4" eb="6">
      <t>ボウハン</t>
    </rPh>
    <rPh sb="7" eb="11">
      <t>コウツウアンゼン</t>
    </rPh>
    <rPh sb="12" eb="14">
      <t>カツドウ</t>
    </rPh>
    <phoneticPr fontId="20"/>
  </si>
  <si>
    <t>①忙しくて活動に参加する時間がないから</t>
    <rPh sb="1" eb="2">
      <t>イソガ</t>
    </rPh>
    <rPh sb="5" eb="7">
      <t>カツドウ</t>
    </rPh>
    <rPh sb="8" eb="10">
      <t>サンカ</t>
    </rPh>
    <rPh sb="12" eb="14">
      <t>ジカン</t>
    </rPh>
    <phoneticPr fontId="2"/>
  </si>
  <si>
    <t>②活動にはあまり関心がないから</t>
    <rPh sb="1" eb="3">
      <t>カツドウ</t>
    </rPh>
    <rPh sb="8" eb="10">
      <t>カンシン</t>
    </rPh>
    <phoneticPr fontId="20"/>
  </si>
  <si>
    <t>③近くに活動している団体がないから</t>
    <rPh sb="1" eb="2">
      <t>チカ</t>
    </rPh>
    <rPh sb="4" eb="6">
      <t>カツドウ</t>
    </rPh>
    <rPh sb="10" eb="12">
      <t>ダンタイ</t>
    </rPh>
    <phoneticPr fontId="20"/>
  </si>
  <si>
    <t>⑤どのようにして活動に参加すれば良いのかわからないから</t>
    <rPh sb="8" eb="10">
      <t>カツドウ</t>
    </rPh>
    <rPh sb="11" eb="13">
      <t>サンカ</t>
    </rPh>
    <rPh sb="16" eb="17">
      <t>ヨ</t>
    </rPh>
    <phoneticPr fontId="20"/>
  </si>
  <si>
    <t>⑥活動に関する情報が不十分だから</t>
    <rPh sb="1" eb="3">
      <t>カツドウ</t>
    </rPh>
    <rPh sb="4" eb="5">
      <t>カン</t>
    </rPh>
    <rPh sb="7" eb="9">
      <t>ジョウホウ</t>
    </rPh>
    <rPh sb="10" eb="13">
      <t>フジュウブン</t>
    </rPh>
    <phoneticPr fontId="20"/>
  </si>
  <si>
    <t>〔設問２〕大きな病院と診療所（開業医）の役割分担についてお伺いします。</t>
    <rPh sb="5" eb="6">
      <t>オオ</t>
    </rPh>
    <rPh sb="8" eb="10">
      <t>ビョウイン</t>
    </rPh>
    <rPh sb="11" eb="14">
      <t>シンリョウジョ</t>
    </rPh>
    <rPh sb="15" eb="18">
      <t>カイギョウイ</t>
    </rPh>
    <rPh sb="20" eb="22">
      <t>ヤクワリ</t>
    </rPh>
    <rPh sb="22" eb="24">
      <t>ブンタン</t>
    </rPh>
    <rPh sb="29" eb="30">
      <t>ウカガ</t>
    </rPh>
    <phoneticPr fontId="20"/>
  </si>
  <si>
    <t>〔設問３〕健康に留意した生活についてお伺いします。</t>
    <rPh sb="5" eb="7">
      <t>ケンコウ</t>
    </rPh>
    <rPh sb="8" eb="10">
      <t>リュウイ</t>
    </rPh>
    <rPh sb="12" eb="14">
      <t>セイカツ</t>
    </rPh>
    <rPh sb="19" eb="20">
      <t>ウカガ</t>
    </rPh>
    <phoneticPr fontId="20"/>
  </si>
  <si>
    <t>〔設問４〕脳卒中（脳梗塞・脳出血・くも膜下出血）による死亡率についてお伺いします。</t>
    <rPh sb="5" eb="8">
      <t>ノウソッチュウ</t>
    </rPh>
    <rPh sb="9" eb="10">
      <t>ノウ</t>
    </rPh>
    <rPh sb="10" eb="12">
      <t>コウソク</t>
    </rPh>
    <rPh sb="13" eb="14">
      <t>ノウ</t>
    </rPh>
    <rPh sb="14" eb="16">
      <t>シュッケツ</t>
    </rPh>
    <rPh sb="19" eb="20">
      <t>マク</t>
    </rPh>
    <rPh sb="20" eb="21">
      <t>シタ</t>
    </rPh>
    <rPh sb="21" eb="23">
      <t>シュッケツ</t>
    </rPh>
    <rPh sb="27" eb="30">
      <t>シボウリツ</t>
    </rPh>
    <rPh sb="35" eb="36">
      <t>ウカガ</t>
    </rPh>
    <phoneticPr fontId="20"/>
  </si>
  <si>
    <t>あなたは、岩手県が脳卒中（脳梗塞・脳出血・くも膜出血）による死亡率が全国に比べて高いことを知っていますか。（あてはまるもの１つに○印）</t>
    <rPh sb="5" eb="8">
      <t>イワテケン</t>
    </rPh>
    <rPh sb="9" eb="12">
      <t>ノウソッチュウ</t>
    </rPh>
    <rPh sb="13" eb="14">
      <t>ノウ</t>
    </rPh>
    <rPh sb="14" eb="16">
      <t>コウソク</t>
    </rPh>
    <rPh sb="17" eb="18">
      <t>ノウ</t>
    </rPh>
    <rPh sb="18" eb="20">
      <t>シュッケツ</t>
    </rPh>
    <rPh sb="23" eb="24">
      <t>マク</t>
    </rPh>
    <rPh sb="24" eb="26">
      <t>シュッケツ</t>
    </rPh>
    <rPh sb="30" eb="33">
      <t>シボウリツ</t>
    </rPh>
    <rPh sb="34" eb="36">
      <t>ゼンコク</t>
    </rPh>
    <rPh sb="37" eb="38">
      <t>クラ</t>
    </rPh>
    <rPh sb="40" eb="41">
      <t>タカ</t>
    </rPh>
    <rPh sb="45" eb="46">
      <t>シ</t>
    </rPh>
    <rPh sb="64" eb="66">
      <t>マルイン</t>
    </rPh>
    <phoneticPr fontId="20"/>
  </si>
  <si>
    <t>〔設問５〕地域が一体となって子どもを育てることについてお伺いします。</t>
    <rPh sb="28" eb="29">
      <t>ウカガ</t>
    </rPh>
    <phoneticPr fontId="2"/>
  </si>
  <si>
    <t>〔設問６〕公共交通機関の利用についてお伺いします。</t>
    <rPh sb="19" eb="20">
      <t>ウカガ</t>
    </rPh>
    <phoneticPr fontId="2"/>
  </si>
  <si>
    <t>〔設問７〕災害への対応についてお伺いします。</t>
    <rPh sb="16" eb="17">
      <t>ウカガ</t>
    </rPh>
    <phoneticPr fontId="2"/>
  </si>
  <si>
    <t>〔設問８〕防犯への対応についてお伺いします。</t>
    <rPh sb="9" eb="11">
      <t>タイオウ</t>
    </rPh>
    <rPh sb="16" eb="17">
      <t>ウカガ</t>
    </rPh>
    <phoneticPr fontId="2"/>
  </si>
  <si>
    <t>〔設問９〕交通安全への対応についてお伺いします。</t>
    <rPh sb="5" eb="7">
      <t>コウツウ</t>
    </rPh>
    <rPh sb="7" eb="9">
      <t>アンゼン</t>
    </rPh>
    <rPh sb="11" eb="13">
      <t>タイオウ</t>
    </rPh>
    <rPh sb="18" eb="19">
      <t>ウカガ</t>
    </rPh>
    <phoneticPr fontId="20"/>
  </si>
  <si>
    <t>〔設問10〕食品の表示の確認についてお伺いします。</t>
    <rPh sb="6" eb="8">
      <t>ショクヒン</t>
    </rPh>
    <rPh sb="9" eb="11">
      <t>ヒョウジ</t>
    </rPh>
    <rPh sb="12" eb="14">
      <t>カクニン</t>
    </rPh>
    <rPh sb="19" eb="20">
      <t>ウカガ</t>
    </rPh>
    <phoneticPr fontId="20"/>
  </si>
  <si>
    <t>〔設問11〕県内産の工芸品の利用についてお伺いします。</t>
    <rPh sb="6" eb="7">
      <t>ケン</t>
    </rPh>
    <rPh sb="7" eb="8">
      <t>ナイ</t>
    </rPh>
    <rPh sb="8" eb="9">
      <t>サン</t>
    </rPh>
    <rPh sb="10" eb="13">
      <t>コウゲイヒン</t>
    </rPh>
    <rPh sb="14" eb="16">
      <t>リヨウ</t>
    </rPh>
    <rPh sb="21" eb="22">
      <t>ウカガ</t>
    </rPh>
    <phoneticPr fontId="2"/>
  </si>
  <si>
    <t>〔設問12〕県内産の農林水産物の利用についてお伺いします。</t>
    <rPh sb="23" eb="24">
      <t>ウカガ</t>
    </rPh>
    <phoneticPr fontId="2"/>
  </si>
  <si>
    <t>〔設問13〕伝統芸能や歴史遺産についてお伺いします。</t>
    <rPh sb="6" eb="8">
      <t>デントウ</t>
    </rPh>
    <rPh sb="8" eb="10">
      <t>ゲイノウ</t>
    </rPh>
    <rPh sb="11" eb="13">
      <t>レキシ</t>
    </rPh>
    <rPh sb="13" eb="15">
      <t>イサン</t>
    </rPh>
    <rPh sb="20" eb="21">
      <t>ウカガ</t>
    </rPh>
    <phoneticPr fontId="20"/>
  </si>
  <si>
    <t>〔設問14〕生物多様性についてお伺いします。</t>
    <rPh sb="6" eb="8">
      <t>セイブツ</t>
    </rPh>
    <rPh sb="8" eb="11">
      <t>タヨウセイ</t>
    </rPh>
    <rPh sb="16" eb="17">
      <t>ウカガ</t>
    </rPh>
    <phoneticPr fontId="20"/>
  </si>
  <si>
    <t>〔設問15〕ごみの減量化への対応についてお伺いします。</t>
    <rPh sb="9" eb="12">
      <t>ゲンリョウカ</t>
    </rPh>
    <rPh sb="14" eb="16">
      <t>タイオウ</t>
    </rPh>
    <rPh sb="21" eb="22">
      <t>ウカガ</t>
    </rPh>
    <phoneticPr fontId="20"/>
  </si>
  <si>
    <t>〔設問16〕地球温暖化防止への対応についてお伺いします。</t>
    <rPh sb="6" eb="8">
      <t>チキュウ</t>
    </rPh>
    <rPh sb="8" eb="11">
      <t>オンダンカ</t>
    </rPh>
    <rPh sb="11" eb="13">
      <t>ボウシ</t>
    </rPh>
    <rPh sb="15" eb="17">
      <t>タイオウ</t>
    </rPh>
    <rPh sb="22" eb="23">
      <t>ウカガ</t>
    </rPh>
    <phoneticPr fontId="20"/>
  </si>
  <si>
    <t>〔設問17〕市民活動についてお伺いします。</t>
    <rPh sb="6" eb="8">
      <t>シミン</t>
    </rPh>
    <rPh sb="15" eb="16">
      <t>ウカガ</t>
    </rPh>
    <phoneticPr fontId="20"/>
  </si>
  <si>
    <t>令和８年</t>
  </si>
  <si>
    <t>令和７年※</t>
  </si>
  <si>
    <t>設問17問１</t>
    <rPh sb="4" eb="5">
      <t>ト</t>
    </rPh>
    <phoneticPr fontId="2"/>
  </si>
  <si>
    <t>設問17問２（１）</t>
    <rPh sb="4" eb="5">
      <t>ト</t>
    </rPh>
    <phoneticPr fontId="2"/>
  </si>
  <si>
    <t>設問17問２（２）</t>
    <rPh sb="4" eb="5">
      <t>ト</t>
    </rPh>
    <phoneticPr fontId="2"/>
  </si>
  <si>
    <t>設問16</t>
    <phoneticPr fontId="2"/>
  </si>
  <si>
    <t>設問15</t>
    <phoneticPr fontId="2"/>
  </si>
  <si>
    <t>設問14問１</t>
    <rPh sb="4" eb="5">
      <t>トイ</t>
    </rPh>
    <phoneticPr fontId="2"/>
  </si>
  <si>
    <t>設問14問２</t>
    <rPh sb="4" eb="5">
      <t>トイ</t>
    </rPh>
    <phoneticPr fontId="2"/>
  </si>
  <si>
    <t>設問13問１</t>
    <rPh sb="4" eb="5">
      <t>ト</t>
    </rPh>
    <phoneticPr fontId="2"/>
  </si>
  <si>
    <t>設問13問２</t>
    <rPh sb="4" eb="5">
      <t>ト</t>
    </rPh>
    <phoneticPr fontId="2"/>
  </si>
  <si>
    <t>設問13問３</t>
    <rPh sb="4" eb="5">
      <t>ト</t>
    </rPh>
    <phoneticPr fontId="2"/>
  </si>
  <si>
    <t>設問13問４</t>
    <rPh sb="4" eb="5">
      <t>ト</t>
    </rPh>
    <phoneticPr fontId="2"/>
  </si>
  <si>
    <t>Q17-1</t>
  </si>
  <si>
    <t>Q17-2-1</t>
  </si>
  <si>
    <t>Q17-2-2</t>
  </si>
  <si>
    <t>Q17-2-3</t>
  </si>
  <si>
    <t>Q16-2</t>
  </si>
  <si>
    <t>Q15</t>
  </si>
  <si>
    <t>Q14-1</t>
  </si>
  <si>
    <t>Q14-2</t>
  </si>
  <si>
    <t>Q13-3</t>
  </si>
  <si>
    <t>Q13-4</t>
  </si>
  <si>
    <t>設問13（伝統芸能への参加）</t>
    <rPh sb="0" eb="2">
      <t>セツモン</t>
    </rPh>
    <rPh sb="5" eb="7">
      <t>デントウ</t>
    </rPh>
    <rPh sb="7" eb="9">
      <t>ゲイノウ</t>
    </rPh>
    <rPh sb="11" eb="13">
      <t>サンカ</t>
    </rPh>
    <phoneticPr fontId="2"/>
  </si>
  <si>
    <t>設問14（生物多様性の保全）</t>
    <rPh sb="0" eb="2">
      <t>セツモン</t>
    </rPh>
    <rPh sb="5" eb="7">
      <t>セイブツ</t>
    </rPh>
    <rPh sb="7" eb="10">
      <t>タヨウセイ</t>
    </rPh>
    <rPh sb="11" eb="13">
      <t>ホゼン</t>
    </rPh>
    <phoneticPr fontId="2"/>
  </si>
  <si>
    <t>設問15（ごみの減量化への対応）</t>
    <rPh sb="0" eb="2">
      <t>セツモン</t>
    </rPh>
    <rPh sb="8" eb="11">
      <t>ゲンリョウカ</t>
    </rPh>
    <rPh sb="13" eb="15">
      <t>タイオウ</t>
    </rPh>
    <phoneticPr fontId="2"/>
  </si>
  <si>
    <t>設問16（温暖化防止への対応）</t>
    <rPh sb="0" eb="2">
      <t>セツモン</t>
    </rPh>
    <rPh sb="5" eb="8">
      <t>オンダンカ</t>
    </rPh>
    <rPh sb="8" eb="10">
      <t>ボウシ</t>
    </rPh>
    <rPh sb="12" eb="14">
      <t>タイオウ</t>
    </rPh>
    <phoneticPr fontId="2"/>
  </si>
  <si>
    <t>設問17（市民活動への参加）</t>
    <rPh sb="0" eb="2">
      <t>セツモン</t>
    </rPh>
    <rPh sb="5" eb="7">
      <t>シミン</t>
    </rPh>
    <rPh sb="7" eb="9">
      <t>カツドウ</t>
    </rPh>
    <rPh sb="11" eb="13">
      <t>サンカ</t>
    </rPh>
    <phoneticPr fontId="2"/>
  </si>
  <si>
    <t>※令和７年県の施策に関する県民意識調査結果</t>
    <rPh sb="1" eb="3">
      <t>レイワ</t>
    </rPh>
    <rPh sb="4" eb="5">
      <t>ネン</t>
    </rPh>
    <rPh sb="5" eb="6">
      <t>ケン</t>
    </rPh>
    <rPh sb="7" eb="9">
      <t>シサク</t>
    </rPh>
    <rPh sb="10" eb="11">
      <t>カン</t>
    </rPh>
    <rPh sb="13" eb="15">
      <t>ケンミン</t>
    </rPh>
    <rPh sb="15" eb="19">
      <t>イシキチョウサ</t>
    </rPh>
    <rPh sb="19" eb="21">
      <t>ケッカ</t>
    </rPh>
    <phoneticPr fontId="2"/>
  </si>
  <si>
    <t>設問17</t>
    <rPh sb="0" eb="2">
      <t>セツモン</t>
    </rPh>
    <phoneticPr fontId="2"/>
  </si>
  <si>
    <t>※令和７年県の施策に関する県民意識調査結果</t>
    <rPh sb="1" eb="3">
      <t>レイワ</t>
    </rPh>
    <rPh sb="4" eb="5">
      <t>ネン</t>
    </rPh>
    <rPh sb="5" eb="6">
      <t>ケン</t>
    </rPh>
    <rPh sb="7" eb="9">
      <t>シサク</t>
    </rPh>
    <rPh sb="10" eb="11">
      <t>カン</t>
    </rPh>
    <rPh sb="13" eb="15">
      <t>ケンミン</t>
    </rPh>
    <rPh sb="15" eb="17">
      <t>イシキ</t>
    </rPh>
    <rPh sb="17" eb="19">
      <t>チョウサ</t>
    </rPh>
    <rPh sb="19" eb="21">
      <t>ケッカ</t>
    </rPh>
    <phoneticPr fontId="2"/>
  </si>
  <si>
    <t>どのようにして活動に参加すればよいのかわからないから</t>
    <phoneticPr fontId="2"/>
  </si>
  <si>
    <t>ほぼ毎日実行している</t>
    <rPh sb="2" eb="4">
      <t>マイニチ</t>
    </rPh>
    <phoneticPr fontId="2"/>
  </si>
  <si>
    <t>買い物の際に使いきれる食材だけを購入する、外食の際に食べ切れる量を注文するなど食品ロスを減らすよう努めている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</si>
</sst>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0_ "/>
    <numFmt numFmtId="177" formatCode="0.0"/>
    <numFmt numFmtId="178" formatCode="#,##0.0;[Red]\-#,##0.0"/>
    <numFmt numFmtId="179" formatCode="#,##0.0_);[Red]\(#,##0.0\)"/>
    <numFmt numFmtId="180" formatCode="#,##0_);[Red]\(#,##0\)"/>
  </numFmts>
  <fonts count="35">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font>
    <font>
      <sz val="11"/>
      <name val="ＭＳ Ｐゴシック"/>
      <family val="3"/>
      <charset val="128"/>
    </font>
    <font>
      <sz val="10.5"/>
      <name val="ＭＳ Ｐゴシック"/>
      <family val="3"/>
      <charset val="128"/>
    </font>
    <font>
      <sz val="11"/>
      <color indexed="8"/>
      <name val="ＭＳ Ｐゴシック"/>
      <family val="3"/>
      <charset val="128"/>
    </font>
    <font>
      <sz val="16"/>
      <name val="ＭＳ ゴシック"/>
      <family val="3"/>
      <charset val="128"/>
    </font>
    <font>
      <b/>
      <sz val="12"/>
      <name val="ＭＳ ゴシック"/>
      <family val="3"/>
      <charset val="128"/>
    </font>
    <font>
      <sz val="12"/>
      <name val="ＭＳ ゴシック"/>
      <family val="3"/>
      <charset val="128"/>
    </font>
    <font>
      <sz val="14"/>
      <name val="ＭＳ ゴシック"/>
      <family val="3"/>
      <charset val="128"/>
    </font>
    <font>
      <sz val="11"/>
      <name val="ＭＳ ゴシック"/>
      <family val="3"/>
      <charset val="128"/>
    </font>
    <font>
      <sz val="10"/>
      <name val="ＭＳ ゴシック"/>
      <family val="3"/>
      <charset val="128"/>
    </font>
    <font>
      <b/>
      <sz val="11"/>
      <name val="ＭＳ ゴシック"/>
      <family val="3"/>
      <charset val="128"/>
    </font>
    <font>
      <sz val="10"/>
      <name val="ＭＳ Ｐゴシック"/>
      <family val="3"/>
      <charset val="128"/>
    </font>
    <font>
      <b/>
      <sz val="14"/>
      <name val="ＭＳ ゴシック"/>
      <family val="3"/>
      <charset val="128"/>
    </font>
    <font>
      <b/>
      <sz val="16"/>
      <name val="ＭＳ ゴシック"/>
      <family val="3"/>
      <charset val="128"/>
    </font>
    <font>
      <b/>
      <i/>
      <sz val="14"/>
      <name val="ＭＳ ゴシック"/>
      <family val="3"/>
      <charset val="128"/>
    </font>
    <font>
      <sz val="12"/>
      <name val="ＭＳ 明朝"/>
      <family val="1"/>
      <charset val="128"/>
    </font>
    <font>
      <b/>
      <sz val="9"/>
      <color indexed="81"/>
      <name val="MS P ゴシック"/>
      <family val="3"/>
      <charset val="128"/>
    </font>
    <font>
      <sz val="6"/>
      <name val="ＭＳ 明朝"/>
      <family val="1"/>
      <charset val="128"/>
    </font>
    <font>
      <sz val="11"/>
      <color theme="1"/>
      <name val="ＭＳ Ｐゴシック"/>
      <family val="3"/>
      <charset val="128"/>
      <scheme val="minor"/>
    </font>
    <font>
      <sz val="12"/>
      <name val="ＭＳ Ｐゴシック"/>
      <family val="3"/>
      <scheme val="minor"/>
    </font>
    <font>
      <sz val="16"/>
      <color rgb="FF0070C0"/>
      <name val="ＭＳ ゴシック"/>
      <family val="3"/>
      <charset val="128"/>
    </font>
    <font>
      <sz val="11"/>
      <color rgb="FF0070C0"/>
      <name val="ＭＳ ゴシック"/>
      <family val="3"/>
      <charset val="128"/>
    </font>
    <font>
      <sz val="14"/>
      <color rgb="FF0070C0"/>
      <name val="ＭＳ ゴシック"/>
      <family val="3"/>
      <charset val="128"/>
    </font>
    <font>
      <b/>
      <sz val="11"/>
      <color rgb="FF0070C0"/>
      <name val="ＭＳ ゴシック"/>
      <family val="3"/>
      <charset val="128"/>
    </font>
    <font>
      <sz val="10"/>
      <color theme="1"/>
      <name val="ＭＳ Ｐ明朝"/>
      <family val="1"/>
      <charset val="128"/>
    </font>
    <font>
      <sz val="10"/>
      <color theme="1"/>
      <name val="ＭＳ Ｐゴシック"/>
      <family val="3"/>
      <charset val="128"/>
      <scheme val="minor"/>
    </font>
    <font>
      <sz val="11"/>
      <color theme="1"/>
      <name val="ＭＳ Ｐゴシック"/>
      <family val="3"/>
      <charset val="128"/>
    </font>
    <font>
      <sz val="10"/>
      <color theme="1"/>
      <name val="ＭＳ Ｐゴシック"/>
      <family val="3"/>
      <charset val="128"/>
    </font>
    <font>
      <sz val="12"/>
      <color theme="1"/>
      <name val="ＭＳ Ｐ明朝"/>
      <family val="1"/>
      <charset val="128"/>
    </font>
    <font>
      <sz val="11"/>
      <color theme="1"/>
      <name val="ＭＳ Ｐ明朝"/>
      <family val="1"/>
      <charset val="128"/>
    </font>
    <font>
      <b/>
      <sz val="11"/>
      <color theme="1"/>
      <name val="ＭＳ Ｐ明朝"/>
      <family val="1"/>
      <charset val="128"/>
    </font>
    <font>
      <sz val="11"/>
      <color theme="1"/>
      <name val="ＭＳ 明朝"/>
      <family val="1"/>
      <charset val="128"/>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rgb="FFFFFF00"/>
        <bgColor indexed="64"/>
      </patternFill>
    </fill>
  </fills>
  <borders count="121">
    <border>
      <left/>
      <right/>
      <top/>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medium">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thin">
        <color indexed="64"/>
      </left>
      <right style="medium">
        <color indexed="64"/>
      </right>
      <top style="hair">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8"/>
      </top>
      <bottom style="hair">
        <color indexed="64"/>
      </bottom>
      <diagonal/>
    </border>
    <border>
      <left style="medium">
        <color indexed="8"/>
      </left>
      <right style="hair">
        <color indexed="64"/>
      </right>
      <top style="medium">
        <color indexed="8"/>
      </top>
      <bottom/>
      <diagonal/>
    </border>
    <border>
      <left style="hair">
        <color indexed="64"/>
      </left>
      <right style="hair">
        <color indexed="64"/>
      </right>
      <top style="medium">
        <color indexed="8"/>
      </top>
      <bottom/>
      <diagonal/>
    </border>
    <border>
      <left style="hair">
        <color indexed="64"/>
      </left>
      <right/>
      <top style="medium">
        <color indexed="8"/>
      </top>
      <bottom/>
      <diagonal/>
    </border>
    <border>
      <left style="hair">
        <color indexed="64"/>
      </left>
      <right style="medium">
        <color indexed="64"/>
      </right>
      <top style="medium">
        <color indexed="8"/>
      </top>
      <bottom/>
      <diagonal/>
    </border>
    <border>
      <left style="medium">
        <color indexed="64"/>
      </left>
      <right style="medium">
        <color indexed="64"/>
      </right>
      <top/>
      <bottom/>
      <diagonal/>
    </border>
    <border>
      <left style="medium">
        <color indexed="8"/>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medium">
        <color indexed="64"/>
      </right>
      <top style="double">
        <color indexed="64"/>
      </top>
      <bottom/>
      <diagonal/>
    </border>
    <border>
      <left style="medium">
        <color indexed="8"/>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hair">
        <color indexed="64"/>
      </left>
      <right style="medium">
        <color indexed="64"/>
      </right>
      <top style="double">
        <color indexed="64"/>
      </top>
      <bottom/>
      <diagonal/>
    </border>
    <border>
      <left style="medium">
        <color indexed="64"/>
      </left>
      <right style="medium">
        <color indexed="64"/>
      </right>
      <top style="hair">
        <color indexed="64"/>
      </top>
      <bottom style="hair">
        <color indexed="64"/>
      </bottom>
      <diagonal/>
    </border>
    <border>
      <left style="medium">
        <color indexed="8"/>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bottom style="double">
        <color indexed="64"/>
      </bottom>
      <diagonal/>
    </border>
    <border>
      <left style="medium">
        <color indexed="8"/>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hair">
        <color indexed="64"/>
      </left>
      <right style="medium">
        <color indexed="64"/>
      </right>
      <top/>
      <bottom style="double">
        <color indexed="64"/>
      </bottom>
      <diagonal/>
    </border>
    <border>
      <left style="medium">
        <color indexed="64"/>
      </left>
      <right style="medium">
        <color indexed="64"/>
      </right>
      <top style="double">
        <color indexed="64"/>
      </top>
      <bottom style="hair">
        <color indexed="64"/>
      </bottom>
      <diagonal/>
    </border>
    <border>
      <left style="medium">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medium">
        <color indexed="64"/>
      </right>
      <top style="hair">
        <color indexed="64"/>
      </top>
      <bottom/>
      <diagonal/>
    </border>
    <border>
      <left style="medium">
        <color indexed="64"/>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bottom style="thin">
        <color indexed="64"/>
      </bottom>
      <diagonal/>
    </border>
    <border>
      <left style="medium">
        <color indexed="8"/>
      </left>
      <right/>
      <top style="medium">
        <color indexed="64"/>
      </top>
      <bottom style="medium">
        <color indexed="8"/>
      </bottom>
      <diagonal/>
    </border>
    <border>
      <left style="medium">
        <color indexed="8"/>
      </left>
      <right style="hair">
        <color indexed="64"/>
      </right>
      <top style="medium">
        <color indexed="64"/>
      </top>
      <bottom style="medium">
        <color indexed="8"/>
      </bottom>
      <diagonal/>
    </border>
    <border>
      <left style="hair">
        <color indexed="64"/>
      </left>
      <right style="hair">
        <color indexed="64"/>
      </right>
      <top style="medium">
        <color indexed="64"/>
      </top>
      <bottom style="medium">
        <color indexed="8"/>
      </bottom>
      <diagonal/>
    </border>
    <border>
      <left style="hair">
        <color indexed="64"/>
      </left>
      <right/>
      <top style="medium">
        <color indexed="64"/>
      </top>
      <bottom style="medium">
        <color indexed="8"/>
      </bottom>
      <diagonal/>
    </border>
    <border>
      <left style="hair">
        <color indexed="64"/>
      </left>
      <right style="medium">
        <color indexed="64"/>
      </right>
      <top style="medium">
        <color indexed="64"/>
      </top>
      <bottom style="medium">
        <color indexed="8"/>
      </bottom>
      <diagonal/>
    </border>
    <border>
      <left style="medium">
        <color indexed="64"/>
      </left>
      <right/>
      <top style="medium">
        <color indexed="8"/>
      </top>
      <bottom/>
      <diagonal/>
    </border>
    <border>
      <left/>
      <right style="medium">
        <color indexed="8"/>
      </right>
      <top style="medium">
        <color indexed="64"/>
      </top>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style="medium">
        <color indexed="64"/>
      </left>
      <right/>
      <top style="double">
        <color indexed="64"/>
      </top>
      <bottom/>
      <diagonal/>
    </border>
    <border>
      <left/>
      <right/>
      <top style="double">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8"/>
      </bottom>
      <diagonal/>
    </border>
    <border>
      <left/>
      <right style="medium">
        <color indexed="8"/>
      </right>
      <top style="medium">
        <color indexed="64"/>
      </top>
      <bottom style="medium">
        <color indexed="8"/>
      </bottom>
      <diagonal/>
    </border>
    <border>
      <left style="medium">
        <color rgb="FF7030A0"/>
      </left>
      <right style="medium">
        <color indexed="64"/>
      </right>
      <top style="medium">
        <color indexed="8"/>
      </top>
      <bottom style="hair">
        <color indexed="64"/>
      </bottom>
      <diagonal/>
    </border>
    <border>
      <left style="medium">
        <color rgb="FF7030A0"/>
      </left>
      <right style="medium">
        <color indexed="64"/>
      </right>
      <top/>
      <bottom style="double">
        <color indexed="64"/>
      </bottom>
      <diagonal/>
    </border>
    <border>
      <left style="medium">
        <color rgb="FF7030A0"/>
      </left>
      <right style="medium">
        <color indexed="64"/>
      </right>
      <top style="double">
        <color indexed="64"/>
      </top>
      <bottom/>
      <diagonal/>
    </border>
    <border>
      <left style="medium">
        <color rgb="FF7030A0"/>
      </left>
      <right style="medium">
        <color indexed="64"/>
      </right>
      <top style="hair">
        <color indexed="64"/>
      </top>
      <bottom style="hair">
        <color indexed="64"/>
      </bottom>
      <diagonal/>
    </border>
    <border>
      <left style="medium">
        <color rgb="FF7030A0"/>
      </left>
      <right style="medium">
        <color indexed="64"/>
      </right>
      <top style="double">
        <color indexed="64"/>
      </top>
      <bottom style="hair">
        <color indexed="64"/>
      </bottom>
      <diagonal/>
    </border>
    <border>
      <left style="medium">
        <color rgb="FF7030A0"/>
      </left>
      <right style="medium">
        <color indexed="64"/>
      </right>
      <top style="hair">
        <color indexed="64"/>
      </top>
      <bottom/>
      <diagonal/>
    </border>
    <border>
      <left style="medium">
        <color rgb="FF7030A0"/>
      </left>
      <right style="medium">
        <color indexed="64"/>
      </right>
      <top style="hair">
        <color indexed="64"/>
      </top>
      <bottom style="medium">
        <color indexed="64"/>
      </bottom>
      <diagonal/>
    </border>
    <border>
      <left style="medium">
        <color rgb="FF7030A0"/>
      </left>
      <right style="medium">
        <color indexed="64"/>
      </right>
      <top style="medium">
        <color indexed="64"/>
      </top>
      <bottom/>
      <diagonal/>
    </border>
  </borders>
  <cellStyleXfs count="11">
    <xf numFmtId="0" fontId="0" fillId="0" borderId="0"/>
    <xf numFmtId="38" fontId="4" fillId="0" borderId="0" applyFont="0" applyFill="0" applyBorder="0" applyAlignment="0" applyProtection="0"/>
    <xf numFmtId="38" fontId="22" fillId="0" borderId="0" applyFont="0" applyFill="0" applyBorder="0" applyAlignment="0" applyProtection="0"/>
    <xf numFmtId="38" fontId="22" fillId="0" borderId="0" applyFont="0" applyFill="0" applyBorder="0" applyAlignment="0" applyProtection="0"/>
    <xf numFmtId="6" fontId="1" fillId="0" borderId="0" applyFont="0" applyFill="0" applyBorder="0" applyAlignment="0" applyProtection="0"/>
    <xf numFmtId="0" fontId="18" fillId="0" borderId="0"/>
    <xf numFmtId="0" fontId="21" fillId="0" borderId="0"/>
    <xf numFmtId="0" fontId="18" fillId="0" borderId="0"/>
    <xf numFmtId="0" fontId="18" fillId="0" borderId="0"/>
    <xf numFmtId="0" fontId="3" fillId="0" borderId="0"/>
    <xf numFmtId="0" fontId="3" fillId="0" borderId="0"/>
  </cellStyleXfs>
  <cellXfs count="293">
    <xf numFmtId="0" fontId="0" fillId="0" borderId="0" xfId="0"/>
    <xf numFmtId="177" fontId="5" fillId="0" borderId="0" xfId="9" applyNumberFormat="1" applyFont="1" applyAlignment="1">
      <alignment vertical="center"/>
    </xf>
    <xf numFmtId="49" fontId="5" fillId="0" borderId="0" xfId="9" applyNumberFormat="1" applyFont="1" applyAlignment="1">
      <alignment vertical="center"/>
    </xf>
    <xf numFmtId="0" fontId="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horizontal="right" vertical="center"/>
    </xf>
    <xf numFmtId="0" fontId="11" fillId="0" borderId="0" xfId="0" applyFont="1" applyAlignment="1">
      <alignment vertical="center"/>
    </xf>
    <xf numFmtId="0" fontId="8" fillId="0" borderId="0" xfId="0" applyFont="1" applyAlignment="1">
      <alignment vertical="center"/>
    </xf>
    <xf numFmtId="0" fontId="11" fillId="0" borderId="0" xfId="0" applyFont="1" applyAlignment="1">
      <alignment vertical="center" wrapText="1"/>
    </xf>
    <xf numFmtId="0" fontId="12"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xf>
    <xf numFmtId="49" fontId="12" fillId="0" borderId="0" xfId="0" applyNumberFormat="1" applyFont="1" applyAlignment="1">
      <alignment vertical="center"/>
    </xf>
    <xf numFmtId="49" fontId="11" fillId="0" borderId="0" xfId="0" applyNumberFormat="1" applyFont="1" applyAlignment="1">
      <alignment vertical="center"/>
    </xf>
    <xf numFmtId="0" fontId="14" fillId="0" borderId="0" xfId="0" applyFont="1" applyAlignment="1">
      <alignment vertical="center"/>
    </xf>
    <xf numFmtId="0" fontId="10" fillId="2" borderId="0" xfId="0" applyFont="1" applyFill="1" applyAlignment="1">
      <alignment vertical="center"/>
    </xf>
    <xf numFmtId="0" fontId="15" fillId="2" borderId="0" xfId="0" applyFont="1" applyFill="1" applyAlignment="1">
      <alignment vertical="top" wrapText="1"/>
    </xf>
    <xf numFmtId="0" fontId="0" fillId="0" borderId="0" xfId="0" applyAlignment="1">
      <alignment vertical="center"/>
    </xf>
    <xf numFmtId="177" fontId="0" fillId="0" borderId="0" xfId="0" applyNumberFormat="1" applyAlignment="1">
      <alignment vertical="center"/>
    </xf>
    <xf numFmtId="49" fontId="12" fillId="0" borderId="0" xfId="0" applyNumberFormat="1" applyFont="1" applyAlignment="1">
      <alignment vertical="top"/>
    </xf>
    <xf numFmtId="0" fontId="14" fillId="0" borderId="0" xfId="0" applyFont="1" applyAlignment="1">
      <alignment vertical="top"/>
    </xf>
    <xf numFmtId="0" fontId="12" fillId="0" borderId="0" xfId="0" applyFont="1" applyAlignment="1">
      <alignment vertical="top"/>
    </xf>
    <xf numFmtId="49" fontId="5" fillId="0" borderId="1" xfId="9" applyNumberFormat="1" applyFont="1" applyBorder="1" applyAlignment="1">
      <alignment vertical="center"/>
    </xf>
    <xf numFmtId="0" fontId="23"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0" fontId="14" fillId="0" borderId="0" xfId="0" applyFont="1" applyAlignment="1">
      <alignment vertical="top" wrapText="1"/>
    </xf>
    <xf numFmtId="0" fontId="16" fillId="0" borderId="0" xfId="0" applyFont="1" applyAlignment="1">
      <alignment vertical="center"/>
    </xf>
    <xf numFmtId="0" fontId="17" fillId="0" borderId="0" xfId="0" applyFont="1" applyAlignment="1">
      <alignment vertical="center"/>
    </xf>
    <xf numFmtId="49" fontId="14" fillId="0" borderId="0" xfId="0" applyNumberFormat="1" applyFont="1" applyAlignment="1">
      <alignment horizontal="center" vertical="center"/>
    </xf>
    <xf numFmtId="0" fontId="15" fillId="0" borderId="0" xfId="0" applyFont="1" applyAlignment="1">
      <alignment vertical="top"/>
    </xf>
    <xf numFmtId="49" fontId="14" fillId="0" borderId="0" xfId="0" applyNumberFormat="1" applyFont="1" applyAlignment="1">
      <alignment horizontal="center" vertical="top"/>
    </xf>
    <xf numFmtId="49" fontId="12" fillId="0" borderId="0" xfId="0" applyNumberFormat="1" applyFont="1" applyAlignment="1">
      <alignment horizontal="center" vertical="top"/>
    </xf>
    <xf numFmtId="0" fontId="12" fillId="0" borderId="0" xfId="0" applyFont="1"/>
    <xf numFmtId="0" fontId="0" fillId="0" borderId="2" xfId="0" applyBorder="1" applyAlignment="1">
      <alignment vertical="center"/>
    </xf>
    <xf numFmtId="0" fontId="12" fillId="0" borderId="0" xfId="0" applyFont="1" applyAlignment="1">
      <alignment horizontal="center" vertical="center"/>
    </xf>
    <xf numFmtId="0" fontId="8" fillId="0" borderId="0" xfId="5" applyFont="1" applyAlignment="1">
      <alignment vertical="center"/>
    </xf>
    <xf numFmtId="0" fontId="0" fillId="0" borderId="0" xfId="0" applyAlignment="1">
      <alignment horizontal="center" vertical="center"/>
    </xf>
    <xf numFmtId="6" fontId="0" fillId="0" borderId="0" xfId="4" applyFont="1" applyAlignment="1">
      <alignment vertical="center"/>
    </xf>
    <xf numFmtId="0" fontId="0" fillId="0" borderId="0" xfId="10" applyFont="1" applyAlignment="1">
      <alignment horizontal="center" vertical="center"/>
    </xf>
    <xf numFmtId="49" fontId="0" fillId="0" borderId="0" xfId="10" applyNumberFormat="1" applyFont="1" applyAlignment="1">
      <alignment horizontal="center" vertical="center"/>
    </xf>
    <xf numFmtId="0" fontId="0" fillId="0" borderId="1" xfId="0" applyBorder="1" applyAlignment="1">
      <alignment vertical="center"/>
    </xf>
    <xf numFmtId="177" fontId="0" fillId="0" borderId="3" xfId="0" applyNumberFormat="1" applyBorder="1" applyAlignment="1">
      <alignment vertical="center"/>
    </xf>
    <xf numFmtId="176" fontId="0" fillId="0" borderId="0" xfId="0" applyNumberFormat="1" applyAlignment="1">
      <alignment vertical="center"/>
    </xf>
    <xf numFmtId="0" fontId="0" fillId="0" borderId="4" xfId="0" applyBorder="1" applyAlignment="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5" fillId="3" borderId="5" xfId="9" applyFont="1" applyFill="1" applyBorder="1" applyAlignment="1">
      <alignment vertical="center"/>
    </xf>
    <xf numFmtId="0" fontId="5" fillId="3" borderId="6" xfId="9" applyFont="1" applyFill="1" applyBorder="1" applyAlignment="1">
      <alignment vertical="center"/>
    </xf>
    <xf numFmtId="177" fontId="5" fillId="0" borderId="7" xfId="9" applyNumberFormat="1" applyFont="1" applyBorder="1" applyAlignment="1">
      <alignment vertical="center"/>
    </xf>
    <xf numFmtId="177" fontId="5" fillId="0" borderId="8" xfId="9" applyNumberFormat="1" applyFont="1" applyBorder="1" applyAlignment="1">
      <alignment vertical="center"/>
    </xf>
    <xf numFmtId="0" fontId="0" fillId="3" borderId="9" xfId="0" applyFill="1" applyBorder="1" applyAlignment="1">
      <alignment vertical="center"/>
    </xf>
    <xf numFmtId="177" fontId="0" fillId="3" borderId="10" xfId="0" applyNumberFormat="1" applyFill="1" applyBorder="1" applyAlignment="1">
      <alignment vertical="center"/>
    </xf>
    <xf numFmtId="177" fontId="0" fillId="3" borderId="11" xfId="0" applyNumberFormat="1" applyFill="1" applyBorder="1" applyAlignment="1">
      <alignment vertical="center"/>
    </xf>
    <xf numFmtId="0" fontId="0" fillId="3" borderId="12" xfId="0" applyFill="1" applyBorder="1" applyAlignment="1">
      <alignment vertical="center"/>
    </xf>
    <xf numFmtId="0" fontId="0" fillId="0" borderId="13" xfId="0" applyBorder="1" applyAlignment="1">
      <alignment vertical="center"/>
    </xf>
    <xf numFmtId="0" fontId="0" fillId="3" borderId="7" xfId="0" applyFill="1" applyBorder="1" applyAlignment="1">
      <alignment vertical="center"/>
    </xf>
    <xf numFmtId="0" fontId="0" fillId="0" borderId="5" xfId="0" applyBorder="1" applyAlignment="1">
      <alignment vertical="center"/>
    </xf>
    <xf numFmtId="0" fontId="0" fillId="0" borderId="6" xfId="0" applyBorder="1" applyAlignment="1">
      <alignment vertical="center"/>
    </xf>
    <xf numFmtId="177" fontId="0" fillId="0" borderId="14" xfId="0" applyNumberFormat="1" applyBorder="1" applyAlignment="1">
      <alignment vertical="center"/>
    </xf>
    <xf numFmtId="177" fontId="0" fillId="0" borderId="15" xfId="0" applyNumberFormat="1" applyBorder="1" applyAlignment="1">
      <alignment vertical="center"/>
    </xf>
    <xf numFmtId="177" fontId="0" fillId="0" borderId="16" xfId="0" applyNumberFormat="1" applyBorder="1" applyAlignment="1">
      <alignment vertical="center"/>
    </xf>
    <xf numFmtId="176" fontId="0" fillId="0" borderId="14" xfId="0" applyNumberFormat="1" applyBorder="1" applyAlignment="1">
      <alignment vertical="center"/>
    </xf>
    <xf numFmtId="176" fontId="0" fillId="0" borderId="15" xfId="0" applyNumberFormat="1" applyBorder="1" applyAlignment="1">
      <alignment vertical="center"/>
    </xf>
    <xf numFmtId="176" fontId="0" fillId="0" borderId="16" xfId="0" applyNumberFormat="1" applyBorder="1" applyAlignment="1">
      <alignment vertical="center"/>
    </xf>
    <xf numFmtId="177" fontId="5" fillId="0" borderId="6" xfId="9" applyNumberFormat="1" applyFont="1" applyBorder="1" applyAlignment="1">
      <alignment vertical="center"/>
    </xf>
    <xf numFmtId="177" fontId="0" fillId="0" borderId="17" xfId="0" applyNumberFormat="1" applyBorder="1" applyAlignment="1">
      <alignment vertical="center"/>
    </xf>
    <xf numFmtId="177" fontId="0" fillId="0" borderId="18" xfId="0" applyNumberFormat="1" applyBorder="1" applyAlignment="1">
      <alignment vertical="center"/>
    </xf>
    <xf numFmtId="0" fontId="0" fillId="0" borderId="12" xfId="0" applyBorder="1" applyAlignment="1">
      <alignment vertical="center"/>
    </xf>
    <xf numFmtId="177" fontId="0" fillId="0" borderId="19" xfId="0" applyNumberFormat="1" applyBorder="1" applyAlignment="1">
      <alignment vertical="center"/>
    </xf>
    <xf numFmtId="177" fontId="0" fillId="0" borderId="20" xfId="0" applyNumberFormat="1" applyBorder="1" applyAlignment="1">
      <alignment vertical="center"/>
    </xf>
    <xf numFmtId="177" fontId="0" fillId="0" borderId="21" xfId="0" applyNumberFormat="1" applyBorder="1" applyAlignment="1">
      <alignment vertical="center"/>
    </xf>
    <xf numFmtId="177" fontId="0" fillId="0" borderId="22" xfId="0" applyNumberFormat="1" applyBorder="1" applyAlignment="1">
      <alignment vertical="center"/>
    </xf>
    <xf numFmtId="177" fontId="0" fillId="0" borderId="23" xfId="0" applyNumberFormat="1" applyBorder="1" applyAlignment="1">
      <alignment vertical="center"/>
    </xf>
    <xf numFmtId="177" fontId="0" fillId="0" borderId="24" xfId="0" applyNumberFormat="1" applyBorder="1" applyAlignment="1">
      <alignment vertical="center"/>
    </xf>
    <xf numFmtId="177" fontId="0" fillId="0" borderId="25" xfId="0" applyNumberFormat="1" applyBorder="1" applyAlignment="1">
      <alignment vertical="center"/>
    </xf>
    <xf numFmtId="0" fontId="0" fillId="0" borderId="2" xfId="0" applyBorder="1" applyAlignment="1">
      <alignment horizontal="center" vertical="center"/>
    </xf>
    <xf numFmtId="6" fontId="0" fillId="0" borderId="2" xfId="4" applyFont="1" applyBorder="1" applyAlignment="1">
      <alignment horizontal="center" vertical="center"/>
    </xf>
    <xf numFmtId="0" fontId="0" fillId="0" borderId="0" xfId="0" applyAlignment="1">
      <alignment vertical="top"/>
    </xf>
    <xf numFmtId="49" fontId="14" fillId="0" borderId="0" xfId="0" applyNumberFormat="1" applyFont="1" applyAlignment="1">
      <alignment vertical="center"/>
    </xf>
    <xf numFmtId="49" fontId="14" fillId="0" borderId="0" xfId="0" applyNumberFormat="1" applyFont="1" applyAlignment="1">
      <alignment vertical="top"/>
    </xf>
    <xf numFmtId="0" fontId="0" fillId="0" borderId="26" xfId="0" applyBorder="1" applyAlignment="1">
      <alignment vertical="center"/>
    </xf>
    <xf numFmtId="0" fontId="0" fillId="0" borderId="9" xfId="0" applyBorder="1" applyAlignment="1">
      <alignment vertical="center"/>
    </xf>
    <xf numFmtId="177" fontId="0" fillId="0" borderId="11" xfId="0" applyNumberFormat="1" applyBorder="1" applyAlignment="1">
      <alignment vertical="center"/>
    </xf>
    <xf numFmtId="0" fontId="0" fillId="0" borderId="27" xfId="0" applyBorder="1" applyAlignment="1">
      <alignment vertical="center"/>
    </xf>
    <xf numFmtId="177" fontId="27" fillId="2" borderId="2" xfId="5" applyNumberFormat="1" applyFont="1" applyFill="1" applyBorder="1" applyAlignment="1">
      <alignment vertical="center"/>
    </xf>
    <xf numFmtId="177" fontId="27" fillId="2" borderId="28" xfId="5" applyNumberFormat="1" applyFont="1" applyFill="1" applyBorder="1" applyAlignment="1">
      <alignment vertical="center"/>
    </xf>
    <xf numFmtId="177" fontId="27" fillId="2" borderId="29" xfId="5" applyNumberFormat="1" applyFont="1" applyFill="1" applyBorder="1" applyAlignment="1">
      <alignment vertical="center"/>
    </xf>
    <xf numFmtId="177" fontId="27" fillId="2" borderId="30" xfId="5" applyNumberFormat="1" applyFont="1" applyFill="1" applyBorder="1" applyAlignment="1">
      <alignment vertical="center"/>
    </xf>
    <xf numFmtId="177" fontId="27" fillId="2" borderId="12" xfId="5" applyNumberFormat="1" applyFont="1" applyFill="1" applyBorder="1" applyAlignment="1">
      <alignment vertical="center"/>
    </xf>
    <xf numFmtId="180" fontId="28" fillId="4" borderId="31" xfId="2" applyNumberFormat="1" applyFont="1" applyFill="1" applyBorder="1"/>
    <xf numFmtId="38" fontId="29" fillId="5" borderId="32" xfId="2" applyFont="1" applyFill="1" applyBorder="1"/>
    <xf numFmtId="38" fontId="29" fillId="5" borderId="33" xfId="2" applyFont="1" applyFill="1" applyBorder="1"/>
    <xf numFmtId="38" fontId="29" fillId="5" borderId="34" xfId="2" applyFont="1" applyFill="1" applyBorder="1"/>
    <xf numFmtId="38" fontId="29" fillId="5" borderId="35" xfId="2" applyFont="1" applyFill="1" applyBorder="1"/>
    <xf numFmtId="180" fontId="30" fillId="4" borderId="113" xfId="2" applyNumberFormat="1" applyFont="1" applyFill="1" applyBorder="1"/>
    <xf numFmtId="179" fontId="28" fillId="0" borderId="36" xfId="2" applyNumberFormat="1" applyFont="1" applyFill="1" applyBorder="1"/>
    <xf numFmtId="178" fontId="29" fillId="0" borderId="37" xfId="2" applyNumberFormat="1" applyFont="1" applyBorder="1"/>
    <xf numFmtId="178" fontId="29" fillId="0" borderId="38" xfId="2" applyNumberFormat="1" applyFont="1" applyBorder="1"/>
    <xf numFmtId="178" fontId="29" fillId="0" borderId="39" xfId="2" applyNumberFormat="1" applyFont="1" applyBorder="1"/>
    <xf numFmtId="178" fontId="29" fillId="0" borderId="40" xfId="2" applyNumberFormat="1" applyFont="1" applyBorder="1"/>
    <xf numFmtId="179" fontId="30" fillId="4" borderId="114" xfId="2" applyNumberFormat="1" applyFont="1" applyFill="1" applyBorder="1"/>
    <xf numFmtId="179" fontId="28" fillId="0" borderId="41" xfId="2" applyNumberFormat="1" applyFont="1" applyFill="1" applyBorder="1"/>
    <xf numFmtId="178" fontId="29" fillId="0" borderId="42" xfId="2" applyNumberFormat="1" applyFont="1" applyBorder="1"/>
    <xf numFmtId="177" fontId="29" fillId="0" borderId="43" xfId="7" applyNumberFormat="1" applyFont="1" applyBorder="1"/>
    <xf numFmtId="177" fontId="29" fillId="0" borderId="44" xfId="7" applyNumberFormat="1" applyFont="1" applyBorder="1"/>
    <xf numFmtId="177" fontId="29" fillId="0" borderId="45" xfId="7" applyNumberFormat="1" applyFont="1" applyBorder="1"/>
    <xf numFmtId="179" fontId="30" fillId="4" borderId="115" xfId="2" applyNumberFormat="1" applyFont="1" applyFill="1" applyBorder="1"/>
    <xf numFmtId="179" fontId="28" fillId="0" borderId="46" xfId="2" applyNumberFormat="1" applyFont="1" applyFill="1" applyBorder="1"/>
    <xf numFmtId="178" fontId="29" fillId="0" borderId="47" xfId="2" applyNumberFormat="1" applyFont="1" applyBorder="1"/>
    <xf numFmtId="177" fontId="29" fillId="0" borderId="3" xfId="7" applyNumberFormat="1" applyFont="1" applyBorder="1"/>
    <xf numFmtId="177" fontId="29" fillId="0" borderId="48" xfId="7" applyNumberFormat="1" applyFont="1" applyBorder="1"/>
    <xf numFmtId="177" fontId="29" fillId="0" borderId="18" xfId="7" applyNumberFormat="1" applyFont="1" applyBorder="1"/>
    <xf numFmtId="179" fontId="30" fillId="4" borderId="116" xfId="2" applyNumberFormat="1" applyFont="1" applyFill="1" applyBorder="1"/>
    <xf numFmtId="179" fontId="28" fillId="0" borderId="49" xfId="2" applyNumberFormat="1" applyFont="1" applyFill="1" applyBorder="1"/>
    <xf numFmtId="178" fontId="29" fillId="0" borderId="50" xfId="2" applyNumberFormat="1" applyFont="1" applyBorder="1"/>
    <xf numFmtId="177" fontId="29" fillId="0" borderId="51" xfId="7" applyNumberFormat="1" applyFont="1" applyBorder="1"/>
    <xf numFmtId="177" fontId="29" fillId="0" borderId="52" xfId="7" applyNumberFormat="1" applyFont="1" applyBorder="1"/>
    <xf numFmtId="177" fontId="29" fillId="0" borderId="53" xfId="7" applyNumberFormat="1" applyFont="1" applyBorder="1"/>
    <xf numFmtId="179" fontId="28" fillId="0" borderId="54" xfId="2" applyNumberFormat="1" applyFont="1" applyFill="1" applyBorder="1"/>
    <xf numFmtId="178" fontId="29" fillId="0" borderId="55" xfId="2" applyNumberFormat="1" applyFont="1" applyBorder="1"/>
    <xf numFmtId="177" fontId="29" fillId="0" borderId="56" xfId="7" applyNumberFormat="1" applyFont="1" applyBorder="1"/>
    <xf numFmtId="177" fontId="29" fillId="0" borderId="57" xfId="7" applyNumberFormat="1" applyFont="1" applyBorder="1"/>
    <xf numFmtId="177" fontId="29" fillId="0" borderId="58" xfId="7" applyNumberFormat="1" applyFont="1" applyBorder="1"/>
    <xf numFmtId="179" fontId="30" fillId="4" borderId="117" xfId="2" applyNumberFormat="1" applyFont="1" applyFill="1" applyBorder="1"/>
    <xf numFmtId="179" fontId="28" fillId="0" borderId="59" xfId="2" applyNumberFormat="1" applyFont="1" applyFill="1" applyBorder="1"/>
    <xf numFmtId="178" fontId="29" fillId="0" borderId="60" xfId="2" applyNumberFormat="1" applyFont="1" applyBorder="1"/>
    <xf numFmtId="177" fontId="29" fillId="0" borderId="61" xfId="7" applyNumberFormat="1" applyFont="1" applyBorder="1"/>
    <xf numFmtId="177" fontId="29" fillId="0" borderId="62" xfId="7" applyNumberFormat="1" applyFont="1" applyBorder="1"/>
    <xf numFmtId="177" fontId="29" fillId="0" borderId="63" xfId="7" applyNumberFormat="1" applyFont="1" applyBorder="1"/>
    <xf numFmtId="179" fontId="30" fillId="4" borderId="118" xfId="2" applyNumberFormat="1" applyFont="1" applyFill="1" applyBorder="1"/>
    <xf numFmtId="179" fontId="28" fillId="0" borderId="64" xfId="2" applyNumberFormat="1" applyFont="1" applyFill="1" applyBorder="1"/>
    <xf numFmtId="178" fontId="29" fillId="0" borderId="14" xfId="2" applyNumberFormat="1" applyFont="1" applyBorder="1"/>
    <xf numFmtId="177" fontId="29" fillId="0" borderId="15" xfId="7" applyNumberFormat="1" applyFont="1" applyBorder="1"/>
    <xf numFmtId="177" fontId="29" fillId="0" borderId="65" xfId="7" applyNumberFormat="1" applyFont="1" applyBorder="1"/>
    <xf numFmtId="177" fontId="29" fillId="0" borderId="16" xfId="7" applyNumberFormat="1" applyFont="1" applyBorder="1"/>
    <xf numFmtId="179" fontId="30" fillId="4" borderId="119" xfId="2" applyNumberFormat="1" applyFont="1" applyFill="1" applyBorder="1"/>
    <xf numFmtId="0" fontId="31" fillId="2" borderId="0" xfId="5" applyFont="1" applyFill="1" applyAlignment="1">
      <alignment vertical="center"/>
    </xf>
    <xf numFmtId="0" fontId="31" fillId="2" borderId="0" xfId="0" applyFont="1" applyFill="1" applyAlignment="1">
      <alignment vertical="center"/>
    </xf>
    <xf numFmtId="0" fontId="32" fillId="2" borderId="0" xfId="5" applyFont="1" applyFill="1" applyAlignment="1">
      <alignment vertical="center"/>
    </xf>
    <xf numFmtId="0" fontId="32" fillId="2" borderId="0" xfId="0" applyFont="1" applyFill="1" applyAlignment="1">
      <alignment vertical="center"/>
    </xf>
    <xf numFmtId="0" fontId="27" fillId="2" borderId="12" xfId="0" applyFont="1" applyFill="1" applyBorder="1" applyAlignment="1">
      <alignment vertical="top" wrapText="1"/>
    </xf>
    <xf numFmtId="0" fontId="27" fillId="2" borderId="66" xfId="0" applyFont="1" applyFill="1" applyBorder="1" applyAlignment="1">
      <alignment vertical="top" wrapText="1"/>
    </xf>
    <xf numFmtId="0" fontId="27" fillId="2" borderId="2" xfId="5" applyFont="1" applyFill="1" applyBorder="1" applyAlignment="1">
      <alignment vertical="top" wrapText="1"/>
    </xf>
    <xf numFmtId="0" fontId="27" fillId="2" borderId="0" xfId="5" applyFont="1" applyFill="1" applyAlignment="1">
      <alignment vertical="top" wrapText="1"/>
    </xf>
    <xf numFmtId="0" fontId="27" fillId="2" borderId="0" xfId="0" applyFont="1" applyFill="1" applyAlignment="1">
      <alignment vertical="top" wrapText="1"/>
    </xf>
    <xf numFmtId="0" fontId="27" fillId="2" borderId="12" xfId="0" applyFont="1" applyFill="1" applyBorder="1" applyAlignment="1">
      <alignment vertical="center"/>
    </xf>
    <xf numFmtId="0" fontId="27" fillId="2" borderId="66" xfId="0" applyFont="1" applyFill="1" applyBorder="1" applyAlignment="1">
      <alignment vertical="center"/>
    </xf>
    <xf numFmtId="0" fontId="27" fillId="2" borderId="0" xfId="5" applyFont="1" applyFill="1" applyAlignment="1">
      <alignment vertical="center"/>
    </xf>
    <xf numFmtId="0" fontId="27" fillId="2" borderId="0" xfId="0" applyFont="1" applyFill="1" applyAlignment="1">
      <alignment vertical="center"/>
    </xf>
    <xf numFmtId="180" fontId="27" fillId="0" borderId="67" xfId="7" applyNumberFormat="1" applyFont="1" applyBorder="1"/>
    <xf numFmtId="177" fontId="27" fillId="2" borderId="68" xfId="5" applyNumberFormat="1" applyFont="1" applyFill="1" applyBorder="1" applyAlignment="1">
      <alignment vertical="center"/>
    </xf>
    <xf numFmtId="180" fontId="27" fillId="0" borderId="5" xfId="7" applyNumberFormat="1" applyFont="1" applyBorder="1"/>
    <xf numFmtId="177" fontId="27" fillId="2" borderId="69" xfId="5" applyNumberFormat="1" applyFont="1" applyFill="1" applyBorder="1" applyAlignment="1">
      <alignment vertical="center"/>
    </xf>
    <xf numFmtId="180" fontId="27" fillId="0" borderId="6" xfId="7" applyNumberFormat="1" applyFont="1" applyBorder="1"/>
    <xf numFmtId="177" fontId="27" fillId="2" borderId="70" xfId="5" applyNumberFormat="1" applyFont="1" applyFill="1" applyBorder="1" applyAlignment="1">
      <alignment vertical="center"/>
    </xf>
    <xf numFmtId="0" fontId="27" fillId="2" borderId="12" xfId="5" applyFont="1" applyFill="1" applyBorder="1" applyAlignment="1">
      <alignment vertical="top" wrapText="1"/>
    </xf>
    <xf numFmtId="0" fontId="27" fillId="2" borderId="71" xfId="5" applyFont="1" applyFill="1" applyBorder="1" applyAlignment="1">
      <alignment vertical="top" wrapText="1"/>
    </xf>
    <xf numFmtId="0" fontId="27" fillId="2" borderId="71" xfId="0" applyFont="1" applyFill="1" applyBorder="1" applyAlignment="1">
      <alignment vertical="top" wrapText="1"/>
    </xf>
    <xf numFmtId="0" fontId="27" fillId="2" borderId="12" xfId="5" applyFont="1" applyFill="1" applyBorder="1" applyAlignment="1">
      <alignment vertical="center"/>
    </xf>
    <xf numFmtId="0" fontId="27" fillId="2" borderId="71" xfId="5" applyFont="1" applyFill="1" applyBorder="1" applyAlignment="1">
      <alignment vertical="center"/>
    </xf>
    <xf numFmtId="0" fontId="27" fillId="2" borderId="71" xfId="0" applyFont="1" applyFill="1" applyBorder="1" applyAlignment="1">
      <alignment vertical="center"/>
    </xf>
    <xf numFmtId="0" fontId="32" fillId="2" borderId="0" xfId="7" applyFont="1" applyFill="1" applyAlignment="1">
      <alignment vertical="center"/>
    </xf>
    <xf numFmtId="177" fontId="27" fillId="2" borderId="0" xfId="5" applyNumberFormat="1" applyFont="1" applyFill="1" applyAlignment="1">
      <alignment vertical="center"/>
    </xf>
    <xf numFmtId="0" fontId="27" fillId="2" borderId="2" xfId="7" applyFont="1" applyFill="1" applyBorder="1" applyAlignment="1">
      <alignment vertical="top" wrapText="1"/>
    </xf>
    <xf numFmtId="0" fontId="27" fillId="2" borderId="72" xfId="5" applyFont="1" applyFill="1" applyBorder="1" applyAlignment="1">
      <alignment vertical="center" wrapText="1"/>
    </xf>
    <xf numFmtId="0" fontId="27" fillId="2" borderId="0" xfId="5" applyFont="1" applyFill="1" applyAlignment="1">
      <alignment vertical="center" wrapText="1"/>
    </xf>
    <xf numFmtId="0" fontId="27" fillId="2" borderId="72" xfId="5" applyFont="1" applyFill="1" applyBorder="1" applyAlignment="1">
      <alignment vertical="center"/>
    </xf>
    <xf numFmtId="0" fontId="31" fillId="2" borderId="0" xfId="8" applyFont="1" applyFill="1" applyAlignment="1">
      <alignment vertical="center"/>
    </xf>
    <xf numFmtId="0" fontId="33" fillId="2" borderId="0" xfId="5" applyFont="1" applyFill="1" applyAlignment="1">
      <alignment vertical="center"/>
    </xf>
    <xf numFmtId="0" fontId="27" fillId="2" borderId="66" xfId="5" applyFont="1" applyFill="1" applyBorder="1" applyAlignment="1">
      <alignment vertical="top" wrapText="1"/>
    </xf>
    <xf numFmtId="0" fontId="27" fillId="2" borderId="66" xfId="5" applyFont="1" applyFill="1" applyBorder="1" applyAlignment="1">
      <alignment vertical="center"/>
    </xf>
    <xf numFmtId="0" fontId="27" fillId="2" borderId="0" xfId="8" applyFont="1" applyFill="1" applyAlignment="1">
      <alignment vertical="center"/>
    </xf>
    <xf numFmtId="0" fontId="32" fillId="2" borderId="0" xfId="8" applyFont="1" applyFill="1" applyAlignment="1">
      <alignment vertical="center"/>
    </xf>
    <xf numFmtId="0" fontId="27" fillId="2" borderId="0" xfId="0" applyFont="1" applyFill="1" applyAlignment="1">
      <alignment vertical="center" wrapText="1"/>
    </xf>
    <xf numFmtId="0" fontId="27" fillId="2" borderId="4" xfId="5" applyFont="1" applyFill="1" applyBorder="1" applyAlignment="1">
      <alignment vertical="center"/>
    </xf>
    <xf numFmtId="0" fontId="27" fillId="2" borderId="73" xfId="5" applyFont="1" applyFill="1" applyBorder="1" applyAlignment="1">
      <alignment vertical="center"/>
    </xf>
    <xf numFmtId="0" fontId="27" fillId="2" borderId="2" xfId="5" applyFont="1" applyFill="1" applyBorder="1" applyAlignment="1">
      <alignment vertical="center"/>
    </xf>
    <xf numFmtId="0" fontId="27" fillId="2" borderId="74" xfId="5" applyFont="1" applyFill="1" applyBorder="1" applyAlignment="1">
      <alignment vertical="center"/>
    </xf>
    <xf numFmtId="0" fontId="27" fillId="2" borderId="75" xfId="5" applyFont="1" applyFill="1" applyBorder="1" applyAlignment="1">
      <alignment vertical="center"/>
    </xf>
    <xf numFmtId="180" fontId="27" fillId="0" borderId="76" xfId="7" applyNumberFormat="1" applyFont="1" applyBorder="1"/>
    <xf numFmtId="177" fontId="27" fillId="2" borderId="76" xfId="5" applyNumberFormat="1" applyFont="1" applyFill="1" applyBorder="1" applyAlignment="1">
      <alignment vertical="center"/>
    </xf>
    <xf numFmtId="177" fontId="27" fillId="2" borderId="77" xfId="5" applyNumberFormat="1" applyFont="1" applyFill="1" applyBorder="1" applyAlignment="1">
      <alignment vertical="center"/>
    </xf>
    <xf numFmtId="180" fontId="28" fillId="0" borderId="71" xfId="7" applyNumberFormat="1" applyFont="1" applyBorder="1"/>
    <xf numFmtId="177" fontId="27" fillId="2" borderId="71" xfId="5" applyNumberFormat="1" applyFont="1" applyFill="1" applyBorder="1" applyAlignment="1">
      <alignment vertical="center"/>
    </xf>
    <xf numFmtId="177" fontId="27" fillId="0" borderId="2" xfId="5" applyNumberFormat="1" applyFont="1" applyBorder="1" applyAlignment="1">
      <alignment vertical="center"/>
    </xf>
    <xf numFmtId="0" fontId="27" fillId="2" borderId="72" xfId="5" applyFont="1" applyFill="1" applyBorder="1" applyAlignment="1">
      <alignment vertical="top" wrapText="1"/>
    </xf>
    <xf numFmtId="177" fontId="27" fillId="2" borderId="78" xfId="5" applyNumberFormat="1" applyFont="1" applyFill="1" applyBorder="1" applyAlignment="1">
      <alignment vertical="center"/>
    </xf>
    <xf numFmtId="180" fontId="28" fillId="0" borderId="76" xfId="7" applyNumberFormat="1" applyFont="1" applyBorder="1"/>
    <xf numFmtId="180" fontId="27" fillId="0" borderId="0" xfId="7" applyNumberFormat="1" applyFont="1"/>
    <xf numFmtId="49" fontId="29" fillId="0" borderId="0" xfId="7" applyNumberFormat="1" applyFont="1"/>
    <xf numFmtId="0" fontId="29" fillId="0" borderId="0" xfId="7" applyFont="1"/>
    <xf numFmtId="0" fontId="34" fillId="0" borderId="0" xfId="7" applyFont="1"/>
    <xf numFmtId="49" fontId="29" fillId="0" borderId="79" xfId="7" applyNumberFormat="1" applyFont="1" applyBorder="1" applyAlignment="1">
      <alignment horizontal="left" vertical="top" wrapText="1"/>
    </xf>
    <xf numFmtId="49" fontId="29" fillId="0" borderId="80" xfId="7" applyNumberFormat="1" applyFont="1" applyBorder="1" applyAlignment="1">
      <alignment vertical="top" wrapText="1"/>
    </xf>
    <xf numFmtId="49" fontId="29" fillId="0" borderId="81" xfId="7" applyNumberFormat="1" applyFont="1" applyBorder="1" applyAlignment="1">
      <alignment vertical="top" wrapText="1"/>
    </xf>
    <xf numFmtId="49" fontId="29" fillId="0" borderId="82" xfId="7" applyNumberFormat="1" applyFont="1" applyBorder="1" applyAlignment="1">
      <alignment vertical="top" wrapText="1"/>
    </xf>
    <xf numFmtId="49" fontId="29" fillId="0" borderId="83" xfId="7" applyNumberFormat="1" applyFont="1" applyBorder="1" applyAlignment="1">
      <alignment vertical="top" wrapText="1"/>
    </xf>
    <xf numFmtId="49" fontId="30" fillId="0" borderId="120" xfId="7" applyNumberFormat="1" applyFont="1" applyBorder="1" applyAlignment="1">
      <alignment vertical="top" wrapText="1"/>
    </xf>
    <xf numFmtId="0" fontId="29" fillId="0" borderId="84" xfId="7" applyFont="1" applyBorder="1"/>
    <xf numFmtId="0" fontId="29" fillId="0" borderId="85" xfId="7" applyFont="1" applyBorder="1"/>
    <xf numFmtId="0" fontId="29" fillId="0" borderId="86" xfId="7" applyFont="1" applyBorder="1"/>
    <xf numFmtId="0" fontId="29" fillId="0" borderId="87" xfId="7" applyFont="1" applyBorder="1"/>
    <xf numFmtId="0" fontId="29" fillId="0" borderId="88" xfId="7" applyFont="1" applyBorder="1"/>
    <xf numFmtId="0" fontId="29" fillId="0" borderId="89" xfId="7" applyFont="1" applyBorder="1"/>
    <xf numFmtId="0" fontId="29" fillId="0" borderId="90" xfId="7" applyFont="1" applyBorder="1"/>
    <xf numFmtId="0" fontId="29" fillId="0" borderId="91" xfId="7" applyFont="1" applyBorder="1"/>
    <xf numFmtId="0" fontId="29" fillId="0" borderId="92" xfId="7" applyFont="1" applyBorder="1"/>
    <xf numFmtId="0" fontId="29" fillId="0" borderId="93" xfId="7" applyFont="1" applyBorder="1"/>
    <xf numFmtId="0" fontId="29" fillId="0" borderId="94" xfId="7" applyFont="1" applyBorder="1"/>
    <xf numFmtId="0" fontId="29" fillId="0" borderId="95" xfId="7" applyFont="1" applyBorder="1"/>
    <xf numFmtId="0" fontId="29" fillId="0" borderId="96" xfId="7" applyFont="1" applyBorder="1"/>
    <xf numFmtId="0" fontId="29" fillId="0" borderId="97" xfId="7" applyFont="1" applyBorder="1"/>
    <xf numFmtId="0" fontId="29" fillId="0" borderId="98" xfId="7" applyFont="1" applyBorder="1"/>
    <xf numFmtId="0" fontId="29" fillId="0" borderId="99" xfId="7" applyFont="1" applyBorder="1"/>
    <xf numFmtId="177" fontId="0" fillId="0" borderId="100" xfId="0" applyNumberFormat="1" applyBorder="1" applyAlignment="1">
      <alignment vertical="center"/>
    </xf>
    <xf numFmtId="177" fontId="0" fillId="0" borderId="101" xfId="0" applyNumberFormat="1" applyBorder="1" applyAlignment="1">
      <alignment vertical="center"/>
    </xf>
    <xf numFmtId="177" fontId="0" fillId="0" borderId="102" xfId="0" applyNumberFormat="1" applyBorder="1" applyAlignment="1">
      <alignment vertical="center"/>
    </xf>
    <xf numFmtId="177" fontId="0" fillId="3" borderId="100" xfId="0" applyNumberFormat="1" applyFill="1" applyBorder="1" applyAlignment="1">
      <alignment vertical="center"/>
    </xf>
    <xf numFmtId="177" fontId="0" fillId="3" borderId="101" xfId="0" applyNumberFormat="1" applyFill="1" applyBorder="1" applyAlignment="1">
      <alignment vertical="center"/>
    </xf>
    <xf numFmtId="177" fontId="0" fillId="3" borderId="102" xfId="0" applyNumberFormat="1" applyFill="1" applyBorder="1" applyAlignment="1">
      <alignment vertical="center"/>
    </xf>
    <xf numFmtId="177" fontId="0" fillId="3" borderId="17" xfId="0" applyNumberFormat="1" applyFill="1" applyBorder="1" applyAlignment="1">
      <alignment vertical="center"/>
    </xf>
    <xf numFmtId="177" fontId="0" fillId="3" borderId="3" xfId="0" applyNumberFormat="1" applyFill="1" applyBorder="1" applyAlignment="1">
      <alignment vertical="center"/>
    </xf>
    <xf numFmtId="177" fontId="0" fillId="3" borderId="18" xfId="0" applyNumberFormat="1" applyFill="1" applyBorder="1" applyAlignment="1">
      <alignment vertical="center"/>
    </xf>
    <xf numFmtId="176" fontId="0" fillId="0" borderId="100" xfId="0" applyNumberFormat="1" applyBorder="1" applyAlignment="1">
      <alignment vertical="center"/>
    </xf>
    <xf numFmtId="176" fontId="0" fillId="0" borderId="101" xfId="0" applyNumberFormat="1" applyBorder="1" applyAlignment="1">
      <alignment vertical="center"/>
    </xf>
    <xf numFmtId="176" fontId="0" fillId="0" borderId="102" xfId="0" applyNumberFormat="1" applyBorder="1" applyAlignment="1">
      <alignment vertical="center"/>
    </xf>
    <xf numFmtId="177" fontId="5" fillId="3" borderId="100" xfId="9" applyNumberFormat="1" applyFont="1" applyFill="1" applyBorder="1" applyAlignment="1">
      <alignment vertical="center"/>
    </xf>
    <xf numFmtId="177" fontId="5" fillId="3" borderId="101" xfId="9" applyNumberFormat="1" applyFont="1" applyFill="1" applyBorder="1" applyAlignment="1">
      <alignment vertical="center"/>
    </xf>
    <xf numFmtId="177" fontId="5" fillId="3" borderId="102" xfId="9" applyNumberFormat="1" applyFont="1" applyFill="1" applyBorder="1" applyAlignment="1">
      <alignment vertical="center"/>
    </xf>
    <xf numFmtId="177" fontId="5" fillId="3" borderId="17" xfId="9" applyNumberFormat="1" applyFont="1" applyFill="1" applyBorder="1" applyAlignment="1">
      <alignment vertical="center"/>
    </xf>
    <xf numFmtId="177" fontId="5" fillId="3" borderId="3" xfId="9" applyNumberFormat="1" applyFont="1" applyFill="1" applyBorder="1" applyAlignment="1">
      <alignment vertical="center"/>
    </xf>
    <xf numFmtId="177" fontId="5" fillId="3" borderId="18" xfId="9" applyNumberFormat="1" applyFont="1" applyFill="1" applyBorder="1" applyAlignment="1">
      <alignment vertical="center"/>
    </xf>
    <xf numFmtId="177" fontId="5" fillId="3" borderId="14" xfId="9" applyNumberFormat="1" applyFont="1" applyFill="1" applyBorder="1" applyAlignment="1">
      <alignment vertical="center"/>
    </xf>
    <xf numFmtId="177" fontId="5" fillId="3" borderId="15" xfId="9" applyNumberFormat="1" applyFont="1" applyFill="1" applyBorder="1" applyAlignment="1">
      <alignment vertical="center"/>
    </xf>
    <xf numFmtId="177" fontId="5" fillId="3" borderId="16" xfId="9" applyNumberFormat="1" applyFont="1" applyFill="1" applyBorder="1" applyAlignment="1">
      <alignment vertical="center"/>
    </xf>
    <xf numFmtId="177" fontId="0" fillId="3" borderId="14" xfId="0" applyNumberFormat="1" applyFill="1" applyBorder="1" applyAlignment="1">
      <alignment vertical="center"/>
    </xf>
    <xf numFmtId="177" fontId="0" fillId="3" borderId="15" xfId="0" applyNumberFormat="1" applyFill="1" applyBorder="1" applyAlignment="1">
      <alignment vertical="center"/>
    </xf>
    <xf numFmtId="177" fontId="0" fillId="3" borderId="16" xfId="0" applyNumberFormat="1" applyFill="1" applyBorder="1" applyAlignment="1">
      <alignment vertical="center"/>
    </xf>
    <xf numFmtId="177" fontId="0" fillId="3" borderId="103" xfId="0" applyNumberFormat="1" applyFill="1" applyBorder="1" applyAlignment="1">
      <alignment vertical="center"/>
    </xf>
    <xf numFmtId="177" fontId="0" fillId="3" borderId="104" xfId="0" applyNumberFormat="1" applyFill="1" applyBorder="1" applyAlignment="1">
      <alignment vertical="center"/>
    </xf>
    <xf numFmtId="177" fontId="0" fillId="3" borderId="105" xfId="0" applyNumberFormat="1" applyFill="1" applyBorder="1" applyAlignment="1">
      <alignment vertical="center"/>
    </xf>
    <xf numFmtId="177" fontId="0" fillId="0" borderId="103" xfId="0" applyNumberFormat="1" applyBorder="1" applyAlignment="1">
      <alignment vertical="center"/>
    </xf>
    <xf numFmtId="177" fontId="0" fillId="0" borderId="104" xfId="0" applyNumberFormat="1" applyBorder="1" applyAlignment="1">
      <alignment vertical="center"/>
    </xf>
    <xf numFmtId="177" fontId="0" fillId="0" borderId="105" xfId="0" applyNumberFormat="1" applyBorder="1" applyAlignment="1">
      <alignment vertical="center"/>
    </xf>
    <xf numFmtId="177" fontId="0" fillId="3" borderId="106" xfId="0" applyNumberFormat="1" applyFill="1" applyBorder="1" applyAlignment="1">
      <alignment vertical="center"/>
    </xf>
    <xf numFmtId="177" fontId="0" fillId="0" borderId="106" xfId="0" applyNumberFormat="1" applyBorder="1" applyAlignment="1">
      <alignment vertical="center"/>
    </xf>
    <xf numFmtId="177" fontId="0" fillId="0" borderId="107" xfId="0" applyNumberFormat="1" applyBorder="1" applyAlignment="1">
      <alignment vertical="center"/>
    </xf>
    <xf numFmtId="177" fontId="0" fillId="3" borderId="108" xfId="0" applyNumberFormat="1" applyFill="1" applyBorder="1" applyAlignment="1">
      <alignment vertical="center"/>
    </xf>
    <xf numFmtId="177" fontId="0" fillId="3" borderId="2" xfId="0" applyNumberFormat="1" applyFill="1" applyBorder="1" applyAlignment="1">
      <alignment vertical="center"/>
    </xf>
    <xf numFmtId="177" fontId="0" fillId="3" borderId="109" xfId="0" applyNumberFormat="1" applyFill="1" applyBorder="1" applyAlignment="1">
      <alignment vertical="center"/>
    </xf>
    <xf numFmtId="180" fontId="28" fillId="5" borderId="0" xfId="7" applyNumberFormat="1" applyFont="1" applyFill="1"/>
    <xf numFmtId="177" fontId="0" fillId="0" borderId="2" xfId="0" applyNumberFormat="1" applyBorder="1" applyAlignment="1">
      <alignment vertical="center"/>
    </xf>
    <xf numFmtId="0" fontId="8" fillId="0" borderId="0" xfId="0" applyFont="1" applyAlignment="1">
      <alignment vertical="center" wrapText="1"/>
    </xf>
    <xf numFmtId="0" fontId="11" fillId="0" borderId="0" xfId="0" applyFont="1" applyAlignment="1">
      <alignment vertical="center" wrapText="1"/>
    </xf>
    <xf numFmtId="0" fontId="0" fillId="0" borderId="0" xfId="0" applyAlignment="1">
      <alignment vertical="center"/>
    </xf>
    <xf numFmtId="0" fontId="14" fillId="0" borderId="0" xfId="0" applyFont="1" applyAlignment="1">
      <alignment vertical="top" wrapText="1"/>
    </xf>
    <xf numFmtId="0" fontId="0" fillId="0" borderId="0" xfId="0" applyAlignment="1">
      <alignment wrapText="1"/>
    </xf>
    <xf numFmtId="0" fontId="8" fillId="0" borderId="0" xfId="0" applyFont="1" applyAlignment="1">
      <alignment vertical="center"/>
    </xf>
    <xf numFmtId="0" fontId="11" fillId="0" borderId="0" xfId="0" applyFont="1" applyAlignment="1">
      <alignment horizontal="left" vertical="top" wrapText="1"/>
    </xf>
    <xf numFmtId="0" fontId="14" fillId="0" borderId="0" xfId="0" applyFont="1" applyAlignment="1">
      <alignment vertical="center" wrapText="1"/>
    </xf>
    <xf numFmtId="0" fontId="0" fillId="0" borderId="0" xfId="0" applyAlignment="1">
      <alignment vertical="center" wrapText="1"/>
    </xf>
    <xf numFmtId="0" fontId="15" fillId="0" borderId="0" xfId="0" applyFont="1" applyAlignment="1">
      <alignment vertical="top"/>
    </xf>
    <xf numFmtId="0" fontId="11" fillId="0" borderId="0" xfId="0" applyFont="1" applyAlignment="1">
      <alignment vertical="top" wrapText="1"/>
    </xf>
    <xf numFmtId="49" fontId="14" fillId="0" borderId="0" xfId="0" applyNumberFormat="1" applyFont="1" applyAlignment="1">
      <alignment vertical="top" wrapText="1"/>
    </xf>
    <xf numFmtId="0" fontId="0" fillId="0" borderId="0" xfId="0" applyAlignment="1">
      <alignment vertical="top" wrapText="1"/>
    </xf>
    <xf numFmtId="0" fontId="15" fillId="0" borderId="0" xfId="0" applyFont="1" applyAlignment="1">
      <alignment horizontal="left" vertical="top"/>
    </xf>
    <xf numFmtId="0" fontId="12" fillId="0" borderId="0" xfId="0" applyFont="1" applyAlignment="1">
      <alignment horizontal="left" vertical="top" wrapText="1"/>
    </xf>
    <xf numFmtId="49" fontId="14" fillId="0" borderId="0" xfId="0" applyNumberFormat="1" applyFont="1" applyAlignment="1">
      <alignment vertical="center" wrapText="1"/>
    </xf>
    <xf numFmtId="0" fontId="14" fillId="0" borderId="0" xfId="0" applyFont="1" applyAlignment="1">
      <alignment wrapText="1"/>
    </xf>
    <xf numFmtId="0" fontId="11" fillId="0" borderId="0" xfId="0" applyFont="1" applyAlignment="1">
      <alignment horizontal="left" vertical="top"/>
    </xf>
    <xf numFmtId="49" fontId="12" fillId="0" borderId="0" xfId="0" applyNumberFormat="1" applyFont="1" applyAlignment="1">
      <alignment horizontal="center" vertical="center"/>
    </xf>
    <xf numFmtId="49" fontId="12" fillId="0" borderId="0" xfId="0" applyNumberFormat="1" applyFont="1" applyAlignment="1">
      <alignment horizontal="center" vertical="top"/>
    </xf>
    <xf numFmtId="0" fontId="32" fillId="2" borderId="0" xfId="5" applyFont="1" applyFill="1" applyAlignment="1">
      <alignment vertical="center" shrinkToFit="1"/>
    </xf>
    <xf numFmtId="0" fontId="29" fillId="0" borderId="0" xfId="0" applyFont="1" applyAlignment="1">
      <alignment vertical="center" shrinkToFit="1"/>
    </xf>
    <xf numFmtId="49" fontId="29" fillId="0" borderId="111" xfId="7" applyNumberFormat="1" applyFont="1" applyBorder="1" applyAlignment="1">
      <alignment horizontal="center" vertical="center" wrapText="1"/>
    </xf>
    <xf numFmtId="49" fontId="29" fillId="0" borderId="112" xfId="7" applyNumberFormat="1" applyFont="1" applyBorder="1" applyAlignment="1">
      <alignment horizontal="center" vertical="center" wrapText="1"/>
    </xf>
    <xf numFmtId="0" fontId="27" fillId="2" borderId="12" xfId="5" applyFont="1" applyFill="1" applyBorder="1" applyAlignment="1">
      <alignment vertical="center" wrapText="1"/>
    </xf>
    <xf numFmtId="0" fontId="27" fillId="2" borderId="71" xfId="5" applyFont="1" applyFill="1" applyBorder="1" applyAlignment="1">
      <alignment vertical="center" wrapText="1"/>
    </xf>
    <xf numFmtId="0" fontId="27" fillId="2" borderId="66" xfId="5" applyFont="1" applyFill="1" applyBorder="1" applyAlignment="1">
      <alignment vertical="center" wrapText="1"/>
    </xf>
    <xf numFmtId="0" fontId="27" fillId="2" borderId="12" xfId="5" applyFont="1" applyFill="1" applyBorder="1" applyAlignment="1">
      <alignment horizontal="left" vertical="center" wrapText="1"/>
    </xf>
    <xf numFmtId="0" fontId="27" fillId="2" borderId="71" xfId="5" applyFont="1" applyFill="1" applyBorder="1" applyAlignment="1">
      <alignment horizontal="left" vertical="center" wrapText="1"/>
    </xf>
    <xf numFmtId="0" fontId="27" fillId="2" borderId="66" xfId="5" applyFont="1" applyFill="1" applyBorder="1" applyAlignment="1">
      <alignment horizontal="left" vertical="center" wrapText="1"/>
    </xf>
    <xf numFmtId="0" fontId="27" fillId="2" borderId="13" xfId="5" applyFont="1" applyFill="1" applyBorder="1" applyAlignment="1">
      <alignment vertical="center" wrapText="1"/>
    </xf>
    <xf numFmtId="0" fontId="27" fillId="2" borderId="110" xfId="5" applyFont="1" applyFill="1" applyBorder="1" applyAlignment="1">
      <alignment vertical="center" wrapText="1"/>
    </xf>
    <xf numFmtId="0" fontId="27" fillId="2" borderId="78" xfId="5" applyFont="1" applyFill="1" applyBorder="1" applyAlignment="1">
      <alignment vertical="center" wrapText="1"/>
    </xf>
    <xf numFmtId="0" fontId="27" fillId="2" borderId="12" xfId="5" applyFont="1" applyFill="1" applyBorder="1" applyAlignment="1">
      <alignment vertical="center"/>
    </xf>
    <xf numFmtId="0" fontId="27" fillId="2" borderId="71" xfId="5" applyFont="1" applyFill="1" applyBorder="1" applyAlignment="1">
      <alignment vertical="center"/>
    </xf>
    <xf numFmtId="0" fontId="27" fillId="2" borderId="66" xfId="5" applyFont="1" applyFill="1" applyBorder="1" applyAlignment="1">
      <alignment vertical="center"/>
    </xf>
  </cellXfs>
  <cellStyles count="11">
    <cellStyle name="桁区切り 2" xfId="1" xr:uid="{60E153FB-287F-4937-AED2-C7736B596C01}"/>
    <cellStyle name="桁区切り 2 2" xfId="2" xr:uid="{F647CE96-6243-4135-AB17-27870ED083B6}"/>
    <cellStyle name="桁区切り 3" xfId="3" xr:uid="{F02E6B05-FDC6-4F47-8123-EDA671400930}"/>
    <cellStyle name="通貨" xfId="4" builtinId="7"/>
    <cellStyle name="標準" xfId="0" builtinId="0"/>
    <cellStyle name="標準 2" xfId="5" xr:uid="{8146E6C4-DA9A-4085-9DBB-2742DA5691D6}"/>
    <cellStyle name="標準 3" xfId="6" xr:uid="{432CE4CE-ED91-43CC-AD3E-99096C226AA6}"/>
    <cellStyle name="標準_18振興局別クロス01" xfId="7" xr:uid="{56176596-76E2-4F03-80B5-07D8227DFB1F}"/>
    <cellStyle name="標準_TEMPPRNT" xfId="8" xr:uid="{E04E4CF4-3B30-43CD-9AFE-467F84C8DD89}"/>
    <cellStyle name="標準_コピー ～ H14012総数（母集団拡大集計）" xfId="9" xr:uid="{668AB6C9-2027-4DAE-A5D8-C6BE943868E5}"/>
    <cellStyle name="標準_コピー ～ H14082振興局別（母集団拡大集計）" xfId="10" xr:uid="{DD5206D6-CC0B-4EE4-AF79-3501FF7A18B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6.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13.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参加している人の割合</a:t>
            </a:r>
          </a:p>
        </c:rich>
      </c:tx>
      <c:layout>
        <c:manualLayout>
          <c:xMode val="edge"/>
          <c:yMode val="edge"/>
          <c:x val="9.5531524550748079E-2"/>
          <c:y val="5.1724312238747933E-2"/>
        </c:manualLayout>
      </c:layout>
      <c:overlay val="0"/>
      <c:spPr>
        <a:noFill/>
        <a:ln w="25400">
          <a:noFill/>
        </a:ln>
      </c:spPr>
    </c:title>
    <c:autoTitleDeleted val="0"/>
    <c:plotArea>
      <c:layout>
        <c:manualLayout>
          <c:layoutTarget val="inner"/>
          <c:xMode val="edge"/>
          <c:yMode val="edge"/>
          <c:x val="9.7578069051119876E-2"/>
          <c:y val="0.33075854889631012"/>
          <c:w val="0.87365242925747377"/>
          <c:h val="0.53448575838361168"/>
        </c:manualLayout>
      </c:layout>
      <c:barChart>
        <c:barDir val="bar"/>
        <c:grouping val="stacked"/>
        <c:varyColors val="0"/>
        <c:ser>
          <c:idx val="1"/>
          <c:order val="0"/>
          <c:tx>
            <c:strRef>
              <c:f>'データ(Q13～Q17）'!$B$4</c:f>
              <c:strCache>
                <c:ptCount val="1"/>
                <c:pt idx="0">
                  <c:v>参加している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'データ(Q13～Q17）'!$A$5:$A$6</c:f>
              <c:strCache>
                <c:ptCount val="2"/>
                <c:pt idx="0">
                  <c:v>令和８年</c:v>
                </c:pt>
                <c:pt idx="1">
                  <c:v>令和６年</c:v>
                </c:pt>
              </c:strCache>
            </c:strRef>
          </c:cat>
          <c:val>
            <c:numRef>
              <c:f>'データ(Q13～Q17）'!$B$5:$B$6</c:f>
              <c:numCache>
                <c:formatCode>0.0</c:formatCode>
                <c:ptCount val="2"/>
                <c:pt idx="0">
                  <c:v>10.8</c:v>
                </c:pt>
                <c:pt idx="1">
                  <c:v>13.4</c:v>
                </c:pt>
              </c:numCache>
            </c:numRef>
          </c:val>
          <c:extLst>
            <c:ext xmlns:c16="http://schemas.microsoft.com/office/drawing/2014/chart" uri="{C3380CC4-5D6E-409C-BE32-E72D297353CC}">
              <c16:uniqueId val="{00000000-CA1F-41D1-9077-4B1EC02AB14E}"/>
            </c:ext>
          </c:extLst>
        </c:ser>
        <c:ser>
          <c:idx val="0"/>
          <c:order val="1"/>
          <c:tx>
            <c:strRef>
              <c:f>'データ(Q13～Q17）'!$C$4</c:f>
              <c:strCache>
                <c:ptCount val="1"/>
                <c:pt idx="0">
                  <c:v>ほとんど参加していない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'データ(Q13～Q17）'!$A$5:$A$6</c:f>
              <c:strCache>
                <c:ptCount val="2"/>
                <c:pt idx="0">
                  <c:v>令和８年</c:v>
                </c:pt>
                <c:pt idx="1">
                  <c:v>令和６年</c:v>
                </c:pt>
              </c:strCache>
            </c:strRef>
          </c:cat>
          <c:val>
            <c:numRef>
              <c:f>'データ(Q13～Q17）'!$C$5:$C$6</c:f>
              <c:numCache>
                <c:formatCode>0.0</c:formatCode>
                <c:ptCount val="2"/>
                <c:pt idx="0">
                  <c:v>87.5</c:v>
                </c:pt>
                <c:pt idx="1">
                  <c:v>84.8</c:v>
                </c:pt>
              </c:numCache>
            </c:numRef>
          </c:val>
          <c:extLst>
            <c:ext xmlns:c16="http://schemas.microsoft.com/office/drawing/2014/chart" uri="{C3380CC4-5D6E-409C-BE32-E72D297353CC}">
              <c16:uniqueId val="{00000001-CA1F-41D1-9077-4B1EC02AB14E}"/>
            </c:ext>
          </c:extLst>
        </c:ser>
        <c:ser>
          <c:idx val="2"/>
          <c:order val="2"/>
          <c:tx>
            <c:strRef>
              <c:f>'データ(Q13～Q17）'!$D$4</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0"/>
              <c:layout>
                <c:manualLayout>
                  <c:x val="2.3451657605798957E-2"/>
                  <c:y val="0"/>
                </c:manualLayout>
              </c:layout>
              <c:spPr>
                <a:noFill/>
                <a:ln w="25400">
                  <a:noFill/>
                </a:ln>
              </c:spPr>
              <c:txPr>
                <a:bodyPr/>
                <a:lstStyle/>
                <a:p>
                  <a:pPr>
                    <a:defRPr sz="105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73-4309-B402-5C7F6D473225}"/>
                </c:ext>
              </c:extLst>
            </c:dLbl>
            <c:dLbl>
              <c:idx val="1"/>
              <c:layout>
                <c:manualLayout>
                  <c:x val="2.3451657605798797E-2"/>
                  <c:y val="9.2591522967418133E-17"/>
                </c:manualLayout>
              </c:layout>
              <c:spPr>
                <a:noFill/>
                <a:ln w="25400">
                  <a:noFill/>
                </a:ln>
              </c:spPr>
              <c:txPr>
                <a:bodyPr/>
                <a:lstStyle/>
                <a:p>
                  <a:pPr>
                    <a:defRPr sz="105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73-4309-B402-5C7F6D473225}"/>
                </c:ext>
              </c:extLst>
            </c:dLbl>
            <c:spPr>
              <a:noFill/>
              <a:ln w="25400">
                <a:noFill/>
              </a:ln>
            </c:spPr>
            <c:txPr>
              <a:bodyPr/>
              <a:lstStyle/>
              <a:p>
                <a:pPr>
                  <a:defRPr sz="10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'データ(Q13～Q17）'!$A$5:$A$6</c:f>
              <c:strCache>
                <c:ptCount val="2"/>
                <c:pt idx="0">
                  <c:v>令和８年</c:v>
                </c:pt>
                <c:pt idx="1">
                  <c:v>令和６年</c:v>
                </c:pt>
              </c:strCache>
            </c:strRef>
          </c:cat>
          <c:val>
            <c:numRef>
              <c:f>'データ(Q13～Q17）'!$D$5:$D$6</c:f>
              <c:numCache>
                <c:formatCode>0.0</c:formatCode>
                <c:ptCount val="2"/>
                <c:pt idx="0">
                  <c:v>1.7</c:v>
                </c:pt>
                <c:pt idx="1">
                  <c:v>1.8</c:v>
                </c:pt>
              </c:numCache>
            </c:numRef>
          </c:val>
          <c:extLst>
            <c:ext xmlns:c16="http://schemas.microsoft.com/office/drawing/2014/chart" uri="{C3380CC4-5D6E-409C-BE32-E72D297353CC}">
              <c16:uniqueId val="{00000002-CA1F-41D1-9077-4B1EC02AB14E}"/>
            </c:ext>
          </c:extLst>
        </c:ser>
        <c:dLbls>
          <c:showLegendKey val="0"/>
          <c:showVal val="0"/>
          <c:showCatName val="0"/>
          <c:showSerName val="0"/>
          <c:showPercent val="0"/>
          <c:showBubbleSize val="0"/>
        </c:dLbls>
        <c:gapWidth val="150"/>
        <c:overlap val="100"/>
        <c:axId val="35458559"/>
        <c:axId val="1"/>
      </c:barChart>
      <c:lineChart>
        <c:grouping val="standard"/>
        <c:varyColors val="0"/>
        <c:ser>
          <c:idx val="3"/>
          <c:order val="3"/>
          <c:spPr>
            <a:ln>
              <a:solidFill>
                <a:sysClr val="window" lastClr="FFFFFF"/>
              </a:solidFill>
            </a:ln>
          </c:spPr>
          <c:marker>
            <c:symbol val="none"/>
          </c:marker>
          <c:val>
            <c:numRef>
              <c:f>'データ(Q13～Q17）'!$E$5:$E$6</c:f>
              <c:numCache>
                <c:formatCode>General</c:formatCode>
                <c:ptCount val="2"/>
              </c:numCache>
            </c:numRef>
          </c:val>
          <c:smooth val="0"/>
          <c:extLst>
            <c:ext xmlns:c16="http://schemas.microsoft.com/office/drawing/2014/chart" uri="{C3380CC4-5D6E-409C-BE32-E72D297353CC}">
              <c16:uniqueId val="{00000003-CA1F-41D1-9077-4B1EC02AB14E}"/>
            </c:ext>
          </c:extLst>
        </c:ser>
        <c:dLbls>
          <c:showLegendKey val="0"/>
          <c:showVal val="0"/>
          <c:showCatName val="0"/>
          <c:showSerName val="0"/>
          <c:showPercent val="0"/>
          <c:showBubbleSize val="0"/>
        </c:dLbls>
        <c:marker val="1"/>
        <c:smooth val="0"/>
        <c:axId val="3"/>
        <c:axId val="4"/>
      </c:lineChart>
      <c:catAx>
        <c:axId val="35458559"/>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5458559"/>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44573112876085857"/>
          <c:y val="4.8148148148148148E-2"/>
          <c:w val="0.51664285090268214"/>
          <c:h val="8.8889277729172725E-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行動の内容</a:t>
            </a:r>
          </a:p>
        </c:rich>
      </c:tx>
      <c:layout>
        <c:manualLayout>
          <c:xMode val="edge"/>
          <c:yMode val="edge"/>
          <c:x val="0.41785601280209483"/>
          <c:y val="1.9283550105121939E-2"/>
        </c:manualLayout>
      </c:layout>
      <c:overlay val="0"/>
      <c:spPr>
        <a:noFill/>
        <a:ln w="25400">
          <a:noFill/>
        </a:ln>
      </c:spPr>
    </c:title>
    <c:autoTitleDeleted val="0"/>
    <c:plotArea>
      <c:layout>
        <c:manualLayout>
          <c:layoutTarget val="inner"/>
          <c:xMode val="edge"/>
          <c:yMode val="edge"/>
          <c:x val="8.2191964076689411E-2"/>
          <c:y val="0.16409117281392455"/>
          <c:w val="0.87214806325820393"/>
          <c:h val="0.69204291568817056"/>
        </c:manualLayout>
      </c:layout>
      <c:barChart>
        <c:barDir val="bar"/>
        <c:grouping val="stacked"/>
        <c:varyColors val="0"/>
        <c:ser>
          <c:idx val="3"/>
          <c:order val="0"/>
          <c:tx>
            <c:strRef>
              <c:f>'データ(Q13～Q17）'!$M$14</c:f>
              <c:strCache>
                <c:ptCount val="1"/>
                <c:pt idx="0">
                  <c:v>取り組んでいる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'データ(Q13～Q17）'!$L$15:$L$19</c:f>
              <c:strCache>
                <c:ptCount val="5"/>
                <c:pt idx="0">
                  <c:v>ハイキングなどにおけるごみの持ち帰りや希少な動植物を持ち帰らないなどのマナー遵守</c:v>
                </c:pt>
                <c:pt idx="1">
                  <c:v>ペットを野外に放さないなど責任を持って飼育</c:v>
                </c:pt>
                <c:pt idx="2">
                  <c:v>森・川・海・里等におけるごみ拾いなどの生物が住みやすい環境の整備</c:v>
                </c:pt>
                <c:pt idx="3">
                  <c:v>植樹や下草刈りなどの森林づくり</c:v>
                </c:pt>
                <c:pt idx="4">
                  <c:v>自然観察会又は自然環境体験活動への参加</c:v>
                </c:pt>
              </c:strCache>
            </c:strRef>
          </c:cat>
          <c:val>
            <c:numRef>
              <c:f>'データ(Q13～Q17）'!$M$15:$M$19</c:f>
              <c:numCache>
                <c:formatCode>0.0</c:formatCode>
                <c:ptCount val="5"/>
                <c:pt idx="0">
                  <c:v>69.8</c:v>
                </c:pt>
                <c:pt idx="1">
                  <c:v>42.199999999999996</c:v>
                </c:pt>
                <c:pt idx="2">
                  <c:v>37.6</c:v>
                </c:pt>
                <c:pt idx="3">
                  <c:v>28.2</c:v>
                </c:pt>
                <c:pt idx="4">
                  <c:v>8</c:v>
                </c:pt>
              </c:numCache>
            </c:numRef>
          </c:val>
          <c:extLst>
            <c:ext xmlns:c16="http://schemas.microsoft.com/office/drawing/2014/chart" uri="{C3380CC4-5D6E-409C-BE32-E72D297353CC}">
              <c16:uniqueId val="{00000000-8233-4508-9EC3-4EE97FD4548D}"/>
            </c:ext>
          </c:extLst>
        </c:ser>
        <c:ser>
          <c:idx val="0"/>
          <c:order val="1"/>
          <c:tx>
            <c:strRef>
              <c:f>'データ(Q13～Q17）'!$N$14</c:f>
              <c:strCache>
                <c:ptCount val="1"/>
                <c:pt idx="0">
                  <c:v>取り組んでいない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'データ(Q13～Q17）'!$L$15:$L$19</c:f>
              <c:strCache>
                <c:ptCount val="5"/>
                <c:pt idx="0">
                  <c:v>ハイキングなどにおけるごみの持ち帰りや希少な動植物を持ち帰らないなどのマナー遵守</c:v>
                </c:pt>
                <c:pt idx="1">
                  <c:v>ペットを野外に放さないなど責任を持って飼育</c:v>
                </c:pt>
                <c:pt idx="2">
                  <c:v>森・川・海・里等におけるごみ拾いなどの生物が住みやすい環境の整備</c:v>
                </c:pt>
                <c:pt idx="3">
                  <c:v>植樹や下草刈りなどの森林づくり</c:v>
                </c:pt>
                <c:pt idx="4">
                  <c:v>自然観察会又は自然環境体験活動への参加</c:v>
                </c:pt>
              </c:strCache>
            </c:strRef>
          </c:cat>
          <c:val>
            <c:numRef>
              <c:f>'データ(Q13～Q17）'!$N$15:$N$19</c:f>
              <c:numCache>
                <c:formatCode>0.0</c:formatCode>
                <c:ptCount val="5"/>
                <c:pt idx="0">
                  <c:v>20.8</c:v>
                </c:pt>
                <c:pt idx="1">
                  <c:v>40.5</c:v>
                </c:pt>
                <c:pt idx="2">
                  <c:v>52</c:v>
                </c:pt>
                <c:pt idx="3">
                  <c:v>61.6</c:v>
                </c:pt>
                <c:pt idx="4">
                  <c:v>81.599999999999994</c:v>
                </c:pt>
              </c:numCache>
            </c:numRef>
          </c:val>
          <c:extLst>
            <c:ext xmlns:c16="http://schemas.microsoft.com/office/drawing/2014/chart" uri="{C3380CC4-5D6E-409C-BE32-E72D297353CC}">
              <c16:uniqueId val="{00000001-8233-4508-9EC3-4EE97FD4548D}"/>
            </c:ext>
          </c:extLst>
        </c:ser>
        <c:ser>
          <c:idx val="1"/>
          <c:order val="2"/>
          <c:tx>
            <c:strRef>
              <c:f>'データ(Q13～Q17）'!$O$14</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spPr>
              <a:noFill/>
              <a:ln w="25400">
                <a:noFill/>
              </a:ln>
            </c:spPr>
            <c:txPr>
              <a:bodyPr/>
              <a:lstStyle/>
              <a:p>
                <a:pPr>
                  <a:defRPr sz="11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'データ(Q13～Q17）'!$L$15:$L$19</c:f>
              <c:strCache>
                <c:ptCount val="5"/>
                <c:pt idx="0">
                  <c:v>ハイキングなどにおけるごみの持ち帰りや希少な動植物を持ち帰らないなどのマナー遵守</c:v>
                </c:pt>
                <c:pt idx="1">
                  <c:v>ペットを野外に放さないなど責任を持って飼育</c:v>
                </c:pt>
                <c:pt idx="2">
                  <c:v>森・川・海・里等におけるごみ拾いなどの生物が住みやすい環境の整備</c:v>
                </c:pt>
                <c:pt idx="3">
                  <c:v>植樹や下草刈りなどの森林づくり</c:v>
                </c:pt>
                <c:pt idx="4">
                  <c:v>自然観察会又は自然環境体験活動への参加</c:v>
                </c:pt>
              </c:strCache>
            </c:strRef>
          </c:cat>
          <c:val>
            <c:numRef>
              <c:f>'データ(Q13～Q17）'!$O$15:$O$19</c:f>
              <c:numCache>
                <c:formatCode>0.0</c:formatCode>
                <c:ptCount val="5"/>
                <c:pt idx="0">
                  <c:v>9.4</c:v>
                </c:pt>
                <c:pt idx="1">
                  <c:v>17.3</c:v>
                </c:pt>
                <c:pt idx="2">
                  <c:v>10.4</c:v>
                </c:pt>
                <c:pt idx="3">
                  <c:v>10.199999999999999</c:v>
                </c:pt>
                <c:pt idx="4">
                  <c:v>10.4</c:v>
                </c:pt>
              </c:numCache>
            </c:numRef>
          </c:val>
          <c:extLst>
            <c:ext xmlns:c16="http://schemas.microsoft.com/office/drawing/2014/chart" uri="{C3380CC4-5D6E-409C-BE32-E72D297353CC}">
              <c16:uniqueId val="{00000002-8233-4508-9EC3-4EE97FD4548D}"/>
            </c:ext>
          </c:extLst>
        </c:ser>
        <c:dLbls>
          <c:showLegendKey val="0"/>
          <c:showVal val="0"/>
          <c:showCatName val="0"/>
          <c:showSerName val="0"/>
          <c:showPercent val="0"/>
          <c:showBubbleSize val="0"/>
        </c:dLbls>
        <c:gapWidth val="80"/>
        <c:overlap val="100"/>
        <c:axId val="35512799"/>
        <c:axId val="1"/>
      </c:barChart>
      <c:lineChart>
        <c:grouping val="standard"/>
        <c:varyColors val="0"/>
        <c:ser>
          <c:idx val="2"/>
          <c:order val="3"/>
          <c:spPr>
            <a:ln>
              <a:solidFill>
                <a:sysClr val="window" lastClr="FFFFFF"/>
              </a:solidFill>
            </a:ln>
          </c:spPr>
          <c:marker>
            <c:symbol val="none"/>
          </c:marker>
          <c:val>
            <c:numRef>
              <c:f>'データ(Q13～Q17）'!$P$15:$P$19</c:f>
              <c:numCache>
                <c:formatCode>General</c:formatCode>
                <c:ptCount val="5"/>
              </c:numCache>
            </c:numRef>
          </c:val>
          <c:smooth val="0"/>
          <c:extLst>
            <c:ext xmlns:c16="http://schemas.microsoft.com/office/drawing/2014/chart" uri="{C3380CC4-5D6E-409C-BE32-E72D297353CC}">
              <c16:uniqueId val="{00000003-8233-4508-9EC3-4EE97FD4548D}"/>
            </c:ext>
          </c:extLst>
        </c:ser>
        <c:dLbls>
          <c:showLegendKey val="0"/>
          <c:showVal val="0"/>
          <c:showCatName val="0"/>
          <c:showSerName val="0"/>
          <c:showPercent val="0"/>
          <c:showBubbleSize val="0"/>
        </c:dLbls>
        <c:marker val="1"/>
        <c:smooth val="0"/>
        <c:axId val="3"/>
        <c:axId val="4"/>
      </c:lineChart>
      <c:catAx>
        <c:axId val="35512799"/>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5512799"/>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solidFill>
          <a:srgbClr val="FFFFFF"/>
        </a:solidFill>
        <a:ln w="12700">
          <a:solidFill>
            <a:srgbClr val="00000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15935359119371048"/>
          <c:y val="0.90394583181390487"/>
          <c:w val="0.75519727470555786"/>
          <c:h val="5.4888507718696355E-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&amp;C30</c:oddFooter>
    </c:headerFooter>
    <c:pageMargins b="0.98399999999999999" l="0.78700000000000003" r="0.78700000000000003" t="0.98399999999999999" header="0.51200000000000001" footer="0.51200000000000001"/>
    <c:pageSetup paperSize="9" orientation="landscape"/>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41234836626655E-2"/>
          <c:y val="0.10456761453368718"/>
          <c:w val="0.87173372299571761"/>
          <c:h val="0.73918486135882333"/>
        </c:manualLayout>
      </c:layout>
      <c:barChart>
        <c:barDir val="bar"/>
        <c:grouping val="percentStacked"/>
        <c:varyColors val="0"/>
        <c:ser>
          <c:idx val="0"/>
          <c:order val="0"/>
          <c:tx>
            <c:strRef>
              <c:f>'データ（居住地等別）'!$C$22</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'データ（居住地等別）'!$B$23:$B$27</c:f>
              <c:strCache>
                <c:ptCount val="5"/>
                <c:pt idx="0">
                  <c:v>県計</c:v>
                </c:pt>
                <c:pt idx="1">
                  <c:v>県央</c:v>
                </c:pt>
                <c:pt idx="2">
                  <c:v>県南</c:v>
                </c:pt>
                <c:pt idx="3">
                  <c:v>沿岸</c:v>
                </c:pt>
                <c:pt idx="4">
                  <c:v>県北</c:v>
                </c:pt>
              </c:strCache>
            </c:strRef>
          </c:cat>
          <c:val>
            <c:numRef>
              <c:f>'データ（居住地等別）'!$C$23:$C$27</c:f>
              <c:numCache>
                <c:formatCode>0.0</c:formatCode>
                <c:ptCount val="5"/>
                <c:pt idx="0">
                  <c:v>37.1</c:v>
                </c:pt>
                <c:pt idx="1">
                  <c:v>36.1</c:v>
                </c:pt>
                <c:pt idx="2">
                  <c:v>38.1</c:v>
                </c:pt>
                <c:pt idx="3">
                  <c:v>35.700000000000003</c:v>
                </c:pt>
                <c:pt idx="4">
                  <c:v>40</c:v>
                </c:pt>
              </c:numCache>
            </c:numRef>
          </c:val>
          <c:extLst>
            <c:ext xmlns:c16="http://schemas.microsoft.com/office/drawing/2014/chart" uri="{C3380CC4-5D6E-409C-BE32-E72D297353CC}">
              <c16:uniqueId val="{00000000-21DA-42AA-B1DD-A301DAB79B88}"/>
            </c:ext>
          </c:extLst>
        </c:ser>
        <c:ser>
          <c:idx val="1"/>
          <c:order val="1"/>
          <c:tx>
            <c:strRef>
              <c:f>'データ（居住地等別）'!$D$22</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'データ（居住地等別）'!$B$23:$B$27</c:f>
              <c:strCache>
                <c:ptCount val="5"/>
                <c:pt idx="0">
                  <c:v>県計</c:v>
                </c:pt>
                <c:pt idx="1">
                  <c:v>県央</c:v>
                </c:pt>
                <c:pt idx="2">
                  <c:v>県南</c:v>
                </c:pt>
                <c:pt idx="3">
                  <c:v>沿岸</c:v>
                </c:pt>
                <c:pt idx="4">
                  <c:v>県北</c:v>
                </c:pt>
              </c:strCache>
            </c:strRef>
          </c:cat>
          <c:val>
            <c:numRef>
              <c:f>'データ（居住地等別）'!$D$23:$D$27</c:f>
              <c:numCache>
                <c:formatCode>0.0</c:formatCode>
                <c:ptCount val="5"/>
                <c:pt idx="0">
                  <c:v>51.3</c:v>
                </c:pt>
                <c:pt idx="1">
                  <c:v>53.9</c:v>
                </c:pt>
                <c:pt idx="2">
                  <c:v>50</c:v>
                </c:pt>
                <c:pt idx="3">
                  <c:v>50</c:v>
                </c:pt>
                <c:pt idx="4">
                  <c:v>47.9</c:v>
                </c:pt>
              </c:numCache>
            </c:numRef>
          </c:val>
          <c:extLst>
            <c:ext xmlns:c16="http://schemas.microsoft.com/office/drawing/2014/chart" uri="{C3380CC4-5D6E-409C-BE32-E72D297353CC}">
              <c16:uniqueId val="{00000001-21DA-42AA-B1DD-A301DAB79B88}"/>
            </c:ext>
          </c:extLst>
        </c:ser>
        <c:ser>
          <c:idx val="2"/>
          <c:order val="2"/>
          <c:tx>
            <c:strRef>
              <c:f>'データ（居住地等別）'!$E$22</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numFmt formatCode="0.0_ "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'データ（居住地等別）'!$B$23:$B$27</c:f>
              <c:strCache>
                <c:ptCount val="5"/>
                <c:pt idx="0">
                  <c:v>県計</c:v>
                </c:pt>
                <c:pt idx="1">
                  <c:v>県央</c:v>
                </c:pt>
                <c:pt idx="2">
                  <c:v>県南</c:v>
                </c:pt>
                <c:pt idx="3">
                  <c:v>沿岸</c:v>
                </c:pt>
                <c:pt idx="4">
                  <c:v>県北</c:v>
                </c:pt>
              </c:strCache>
            </c:strRef>
          </c:cat>
          <c:val>
            <c:numRef>
              <c:f>'データ（居住地等別）'!$E$23:$E$27</c:f>
              <c:numCache>
                <c:formatCode>0.0</c:formatCode>
                <c:ptCount val="5"/>
                <c:pt idx="0">
                  <c:v>11.6</c:v>
                </c:pt>
                <c:pt idx="1">
                  <c:v>10.1</c:v>
                </c:pt>
                <c:pt idx="2">
                  <c:v>11.9</c:v>
                </c:pt>
                <c:pt idx="3">
                  <c:v>14.3</c:v>
                </c:pt>
                <c:pt idx="4">
                  <c:v>12.1</c:v>
                </c:pt>
              </c:numCache>
            </c:numRef>
          </c:val>
          <c:extLst>
            <c:ext xmlns:c16="http://schemas.microsoft.com/office/drawing/2014/chart" uri="{C3380CC4-5D6E-409C-BE32-E72D297353CC}">
              <c16:uniqueId val="{00000002-21DA-42AA-B1DD-A301DAB79B88}"/>
            </c:ext>
          </c:extLst>
        </c:ser>
        <c:dLbls>
          <c:showLegendKey val="0"/>
          <c:showVal val="0"/>
          <c:showCatName val="0"/>
          <c:showSerName val="0"/>
          <c:showPercent val="0"/>
          <c:showBubbleSize val="0"/>
        </c:dLbls>
        <c:gapWidth val="40"/>
        <c:overlap val="100"/>
        <c:axId val="35518559"/>
        <c:axId val="1"/>
      </c:barChart>
      <c:lineChart>
        <c:grouping val="standard"/>
        <c:varyColors val="0"/>
        <c:ser>
          <c:idx val="3"/>
          <c:order val="3"/>
          <c:tx>
            <c:strRef>
              <c:f>'データ（居住地等別）'!$F$22</c:f>
              <c:strCache>
                <c:ptCount val="1"/>
              </c:strCache>
            </c:strRef>
          </c:tx>
          <c:spPr>
            <a:ln>
              <a:solidFill>
                <a:schemeClr val="bg1"/>
              </a:solidFill>
            </a:ln>
          </c:spPr>
          <c:marker>
            <c:symbol val="none"/>
          </c:marker>
          <c:val>
            <c:numRef>
              <c:f>'データ（居住地等別）'!$F$23:$F$27</c:f>
              <c:numCache>
                <c:formatCode>0.0</c:formatCode>
                <c:ptCount val="5"/>
              </c:numCache>
            </c:numRef>
          </c:val>
          <c:smooth val="0"/>
          <c:extLst>
            <c:ext xmlns:c16="http://schemas.microsoft.com/office/drawing/2014/chart" uri="{C3380CC4-5D6E-409C-BE32-E72D297353CC}">
              <c16:uniqueId val="{00000003-21DA-42AA-B1DD-A301DAB79B88}"/>
            </c:ext>
          </c:extLst>
        </c:ser>
        <c:dLbls>
          <c:showLegendKey val="0"/>
          <c:showVal val="0"/>
          <c:showCatName val="0"/>
          <c:showSerName val="0"/>
          <c:showPercent val="0"/>
          <c:showBubbleSize val="0"/>
        </c:dLbls>
        <c:marker val="1"/>
        <c:smooth val="0"/>
        <c:axId val="3"/>
        <c:axId val="4"/>
      </c:lineChart>
      <c:catAx>
        <c:axId val="3551855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3551855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8264003584917741"/>
          <c:y val="0.86956826048917801"/>
          <c:w val="0.58393158530936862"/>
          <c:h val="0.11594240937274147"/>
        </c:manualLayout>
      </c:layout>
      <c:overlay val="0"/>
      <c:spPr>
        <a:solidFill>
          <a:srgbClr val="FFFFFF"/>
        </a:solid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72317926207509E-2"/>
          <c:y val="0.10139877451440689"/>
          <c:w val="0.87299332301645405"/>
          <c:h val="0.74475651626098882"/>
        </c:manualLayout>
      </c:layout>
      <c:barChart>
        <c:barDir val="bar"/>
        <c:grouping val="percentStacked"/>
        <c:varyColors val="0"/>
        <c:ser>
          <c:idx val="0"/>
          <c:order val="0"/>
          <c:tx>
            <c:strRef>
              <c:f>'データ（居住地等別）'!$C$28</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'データ（居住地等別）'!$B$29:$B$31</c:f>
              <c:strCache>
                <c:ptCount val="3"/>
                <c:pt idx="0">
                  <c:v>県計</c:v>
                </c:pt>
                <c:pt idx="1">
                  <c:v>男</c:v>
                </c:pt>
                <c:pt idx="2">
                  <c:v>女</c:v>
                </c:pt>
              </c:strCache>
            </c:strRef>
          </c:cat>
          <c:val>
            <c:numRef>
              <c:f>'データ（居住地等別）'!$C$29:$C$31</c:f>
              <c:numCache>
                <c:formatCode>0.0</c:formatCode>
                <c:ptCount val="3"/>
                <c:pt idx="0">
                  <c:v>37.1</c:v>
                </c:pt>
                <c:pt idx="1">
                  <c:v>39.200000000000003</c:v>
                </c:pt>
                <c:pt idx="2">
                  <c:v>35.599999999999994</c:v>
                </c:pt>
              </c:numCache>
            </c:numRef>
          </c:val>
          <c:extLst>
            <c:ext xmlns:c16="http://schemas.microsoft.com/office/drawing/2014/chart" uri="{C3380CC4-5D6E-409C-BE32-E72D297353CC}">
              <c16:uniqueId val="{00000000-F9D1-4A00-9B67-D9E7A5F28A07}"/>
            </c:ext>
          </c:extLst>
        </c:ser>
        <c:ser>
          <c:idx val="1"/>
          <c:order val="1"/>
          <c:tx>
            <c:strRef>
              <c:f>'データ（居住地等別）'!$D$28</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'データ（居住地等別）'!$B$29:$B$31</c:f>
              <c:strCache>
                <c:ptCount val="3"/>
                <c:pt idx="0">
                  <c:v>県計</c:v>
                </c:pt>
                <c:pt idx="1">
                  <c:v>男</c:v>
                </c:pt>
                <c:pt idx="2">
                  <c:v>女</c:v>
                </c:pt>
              </c:strCache>
            </c:strRef>
          </c:cat>
          <c:val>
            <c:numRef>
              <c:f>'データ（居住地等別）'!$D$29:$D$31</c:f>
              <c:numCache>
                <c:formatCode>0.0</c:formatCode>
                <c:ptCount val="3"/>
                <c:pt idx="0">
                  <c:v>51.3</c:v>
                </c:pt>
                <c:pt idx="1">
                  <c:v>50.8</c:v>
                </c:pt>
                <c:pt idx="2">
                  <c:v>51.6</c:v>
                </c:pt>
              </c:numCache>
            </c:numRef>
          </c:val>
          <c:extLst>
            <c:ext xmlns:c16="http://schemas.microsoft.com/office/drawing/2014/chart" uri="{C3380CC4-5D6E-409C-BE32-E72D297353CC}">
              <c16:uniqueId val="{00000001-F9D1-4A00-9B67-D9E7A5F28A07}"/>
            </c:ext>
          </c:extLst>
        </c:ser>
        <c:ser>
          <c:idx val="2"/>
          <c:order val="2"/>
          <c:tx>
            <c:strRef>
              <c:f>'データ（居住地等別）'!$E$28</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'データ（居住地等別）'!$B$29:$B$31</c:f>
              <c:strCache>
                <c:ptCount val="3"/>
                <c:pt idx="0">
                  <c:v>県計</c:v>
                </c:pt>
                <c:pt idx="1">
                  <c:v>男</c:v>
                </c:pt>
                <c:pt idx="2">
                  <c:v>女</c:v>
                </c:pt>
              </c:strCache>
            </c:strRef>
          </c:cat>
          <c:val>
            <c:numRef>
              <c:f>'データ（居住地等別）'!$E$29:$E$31</c:f>
              <c:numCache>
                <c:formatCode>0.0</c:formatCode>
                <c:ptCount val="3"/>
                <c:pt idx="0">
                  <c:v>11.6</c:v>
                </c:pt>
                <c:pt idx="1">
                  <c:v>10</c:v>
                </c:pt>
                <c:pt idx="2">
                  <c:v>12.8</c:v>
                </c:pt>
              </c:numCache>
            </c:numRef>
          </c:val>
          <c:extLst>
            <c:ext xmlns:c16="http://schemas.microsoft.com/office/drawing/2014/chart" uri="{C3380CC4-5D6E-409C-BE32-E72D297353CC}">
              <c16:uniqueId val="{00000002-F9D1-4A00-9B67-D9E7A5F28A07}"/>
            </c:ext>
          </c:extLst>
        </c:ser>
        <c:dLbls>
          <c:showLegendKey val="0"/>
          <c:showVal val="0"/>
          <c:showCatName val="0"/>
          <c:showSerName val="0"/>
          <c:showPercent val="0"/>
          <c:showBubbleSize val="0"/>
        </c:dLbls>
        <c:gapWidth val="40"/>
        <c:overlap val="100"/>
        <c:axId val="38931615"/>
        <c:axId val="1"/>
      </c:barChart>
      <c:lineChart>
        <c:grouping val="standard"/>
        <c:varyColors val="0"/>
        <c:ser>
          <c:idx val="3"/>
          <c:order val="3"/>
          <c:tx>
            <c:strRef>
              <c:f>'データ（居住地等別）'!$F$28</c:f>
              <c:strCache>
                <c:ptCount val="1"/>
              </c:strCache>
            </c:strRef>
          </c:tx>
          <c:spPr>
            <a:ln>
              <a:solidFill>
                <a:schemeClr val="bg1"/>
              </a:solidFill>
            </a:ln>
          </c:spPr>
          <c:marker>
            <c:symbol val="none"/>
          </c:marker>
          <c:val>
            <c:numRef>
              <c:f>'データ（居住地等別）'!$F$29:$F$31</c:f>
              <c:numCache>
                <c:formatCode>0.0</c:formatCode>
                <c:ptCount val="3"/>
              </c:numCache>
            </c:numRef>
          </c:val>
          <c:smooth val="0"/>
          <c:extLst>
            <c:ext xmlns:c16="http://schemas.microsoft.com/office/drawing/2014/chart" uri="{C3380CC4-5D6E-409C-BE32-E72D297353CC}">
              <c16:uniqueId val="{00000003-F9D1-4A00-9B67-D9E7A5F28A07}"/>
            </c:ext>
          </c:extLst>
        </c:ser>
        <c:dLbls>
          <c:showLegendKey val="0"/>
          <c:showVal val="0"/>
          <c:showCatName val="0"/>
          <c:showSerName val="0"/>
          <c:showPercent val="0"/>
          <c:showBubbleSize val="0"/>
        </c:dLbls>
        <c:marker val="1"/>
        <c:smooth val="0"/>
        <c:axId val="3"/>
        <c:axId val="4"/>
      </c:lineChart>
      <c:catAx>
        <c:axId val="3893161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3893161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6521769561413516"/>
          <c:y val="0.85869869527178666"/>
          <c:w val="0.60724728974095621"/>
          <c:h val="0.11956559777853859"/>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15709992772643"/>
          <c:y val="0.1017547346310809"/>
          <c:w val="0.82799026208680437"/>
          <c:h val="0.74386219799272868"/>
        </c:manualLayout>
      </c:layout>
      <c:barChart>
        <c:barDir val="bar"/>
        <c:grouping val="percentStacked"/>
        <c:varyColors val="0"/>
        <c:ser>
          <c:idx val="0"/>
          <c:order val="0"/>
          <c:tx>
            <c:strRef>
              <c:f>'データ（居住地等別）'!$C$32</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'データ（居住地等別）'!$B$33:$B$40</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'データ（居住地等別）'!$C$33:$C$40</c:f>
              <c:numCache>
                <c:formatCode>0.0</c:formatCode>
                <c:ptCount val="8"/>
                <c:pt idx="0">
                  <c:v>37.1</c:v>
                </c:pt>
                <c:pt idx="1">
                  <c:v>35.6</c:v>
                </c:pt>
                <c:pt idx="2">
                  <c:v>40.6</c:v>
                </c:pt>
                <c:pt idx="3">
                  <c:v>35.6</c:v>
                </c:pt>
                <c:pt idx="4">
                  <c:v>37.099999999999994</c:v>
                </c:pt>
                <c:pt idx="5">
                  <c:v>40.4</c:v>
                </c:pt>
                <c:pt idx="6">
                  <c:v>41.6</c:v>
                </c:pt>
                <c:pt idx="7">
                  <c:v>33.1</c:v>
                </c:pt>
              </c:numCache>
            </c:numRef>
          </c:val>
          <c:extLst>
            <c:ext xmlns:c16="http://schemas.microsoft.com/office/drawing/2014/chart" uri="{C3380CC4-5D6E-409C-BE32-E72D297353CC}">
              <c16:uniqueId val="{00000000-50A7-471B-A6F3-AC12CA0758AB}"/>
            </c:ext>
          </c:extLst>
        </c:ser>
        <c:ser>
          <c:idx val="1"/>
          <c:order val="1"/>
          <c:tx>
            <c:strRef>
              <c:f>'データ（居住地等別）'!$D$32</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'データ（居住地等別）'!$B$33:$B$40</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'データ（居住地等別）'!$D$33:$D$40</c:f>
              <c:numCache>
                <c:formatCode>0.0</c:formatCode>
                <c:ptCount val="8"/>
                <c:pt idx="0">
                  <c:v>51.3</c:v>
                </c:pt>
                <c:pt idx="1">
                  <c:v>62.8</c:v>
                </c:pt>
                <c:pt idx="2">
                  <c:v>54.5</c:v>
                </c:pt>
                <c:pt idx="3">
                  <c:v>60.4</c:v>
                </c:pt>
                <c:pt idx="4">
                  <c:v>60</c:v>
                </c:pt>
                <c:pt idx="5">
                  <c:v>54.1</c:v>
                </c:pt>
                <c:pt idx="6">
                  <c:v>50.3</c:v>
                </c:pt>
                <c:pt idx="7">
                  <c:v>44.5</c:v>
                </c:pt>
              </c:numCache>
            </c:numRef>
          </c:val>
          <c:extLst>
            <c:ext xmlns:c16="http://schemas.microsoft.com/office/drawing/2014/chart" uri="{C3380CC4-5D6E-409C-BE32-E72D297353CC}">
              <c16:uniqueId val="{00000001-50A7-471B-A6F3-AC12CA0758AB}"/>
            </c:ext>
          </c:extLst>
        </c:ser>
        <c:ser>
          <c:idx val="2"/>
          <c:order val="2"/>
          <c:tx>
            <c:strRef>
              <c:f>'データ（居住地等別）'!$E$32</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1"/>
              <c:layout>
                <c:manualLayout>
                  <c:x val="2.318840579710145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A7-471B-A6F3-AC12CA0758AB}"/>
                </c:ext>
              </c:extLst>
            </c:dLbl>
            <c:dLbl>
              <c:idx val="2"/>
              <c:layout>
                <c:manualLayout>
                  <c:x val="2.0542432195975505E-3"/>
                  <c:y val="3.8038723420442008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0A7-471B-A6F3-AC12CA0758AB}"/>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'データ（居住地等別）'!$B$33:$B$40</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'データ（居住地等別）'!$E$33:$E$40</c:f>
              <c:numCache>
                <c:formatCode>0.0</c:formatCode>
                <c:ptCount val="8"/>
                <c:pt idx="0">
                  <c:v>11.6</c:v>
                </c:pt>
                <c:pt idx="1">
                  <c:v>1.5</c:v>
                </c:pt>
                <c:pt idx="2">
                  <c:v>4.8</c:v>
                </c:pt>
                <c:pt idx="3">
                  <c:v>3.9</c:v>
                </c:pt>
                <c:pt idx="4">
                  <c:v>3</c:v>
                </c:pt>
                <c:pt idx="5">
                  <c:v>5.5</c:v>
                </c:pt>
                <c:pt idx="6">
                  <c:v>8.1</c:v>
                </c:pt>
                <c:pt idx="7">
                  <c:v>22.3</c:v>
                </c:pt>
              </c:numCache>
            </c:numRef>
          </c:val>
          <c:extLst>
            <c:ext xmlns:c16="http://schemas.microsoft.com/office/drawing/2014/chart" uri="{C3380CC4-5D6E-409C-BE32-E72D297353CC}">
              <c16:uniqueId val="{00000004-50A7-471B-A6F3-AC12CA0758AB}"/>
            </c:ext>
          </c:extLst>
        </c:ser>
        <c:dLbls>
          <c:showLegendKey val="0"/>
          <c:showVal val="0"/>
          <c:showCatName val="0"/>
          <c:showSerName val="0"/>
          <c:showPercent val="0"/>
          <c:showBubbleSize val="0"/>
        </c:dLbls>
        <c:gapWidth val="40"/>
        <c:overlap val="100"/>
        <c:axId val="38925375"/>
        <c:axId val="1"/>
      </c:barChart>
      <c:lineChart>
        <c:grouping val="standard"/>
        <c:varyColors val="0"/>
        <c:ser>
          <c:idx val="3"/>
          <c:order val="3"/>
          <c:tx>
            <c:strRef>
              <c:f>'データ（居住地等別）'!$F$32</c:f>
              <c:strCache>
                <c:ptCount val="1"/>
              </c:strCache>
            </c:strRef>
          </c:tx>
          <c:spPr>
            <a:ln>
              <a:solidFill>
                <a:schemeClr val="bg1"/>
              </a:solidFill>
            </a:ln>
          </c:spPr>
          <c:marker>
            <c:symbol val="none"/>
          </c:marker>
          <c:val>
            <c:numRef>
              <c:f>'データ（居住地等別）'!$F$33:$F$40</c:f>
              <c:numCache>
                <c:formatCode>0.0</c:formatCode>
                <c:ptCount val="8"/>
              </c:numCache>
            </c:numRef>
          </c:val>
          <c:smooth val="0"/>
          <c:extLst>
            <c:ext xmlns:c16="http://schemas.microsoft.com/office/drawing/2014/chart" uri="{C3380CC4-5D6E-409C-BE32-E72D297353CC}">
              <c16:uniqueId val="{00000005-50A7-471B-A6F3-AC12CA0758AB}"/>
            </c:ext>
          </c:extLst>
        </c:ser>
        <c:dLbls>
          <c:showLegendKey val="0"/>
          <c:showVal val="0"/>
          <c:showCatName val="0"/>
          <c:showSerName val="0"/>
          <c:showPercent val="0"/>
          <c:showBubbleSize val="0"/>
        </c:dLbls>
        <c:marker val="1"/>
        <c:smooth val="0"/>
        <c:axId val="3"/>
        <c:axId val="4"/>
      </c:lineChart>
      <c:catAx>
        <c:axId val="3892537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3892537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8840625356613031"/>
          <c:y val="0.86232188367758378"/>
          <c:w val="0.56956597816577292"/>
          <c:h val="0.11594240937274147"/>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行動している人の割合</a:t>
            </a:r>
          </a:p>
        </c:rich>
      </c:tx>
      <c:layout>
        <c:manualLayout>
          <c:xMode val="edge"/>
          <c:yMode val="edge"/>
          <c:x val="9.5531524550748079E-2"/>
          <c:y val="5.1724701079031786E-2"/>
        </c:manualLayout>
      </c:layout>
      <c:overlay val="0"/>
      <c:spPr>
        <a:noFill/>
        <a:ln w="25400">
          <a:noFill/>
        </a:ln>
      </c:spPr>
    </c:title>
    <c:autoTitleDeleted val="0"/>
    <c:plotArea>
      <c:layout>
        <c:manualLayout>
          <c:layoutTarget val="inner"/>
          <c:xMode val="edge"/>
          <c:yMode val="edge"/>
          <c:x val="9.7774536504210488E-2"/>
          <c:y val="0.38620822397200349"/>
          <c:w val="0.87365242925747377"/>
          <c:h val="0.53448575838361168"/>
        </c:manualLayout>
      </c:layout>
      <c:barChart>
        <c:barDir val="bar"/>
        <c:grouping val="stacked"/>
        <c:varyColors val="0"/>
        <c:ser>
          <c:idx val="1"/>
          <c:order val="0"/>
          <c:tx>
            <c:strRef>
              <c:f>'データ(Q13～Q17）'!$B$24</c:f>
              <c:strCache>
                <c:ptCount val="1"/>
                <c:pt idx="0">
                  <c:v>行動している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'データ(Q13～Q17）'!$A$25:$A$26</c:f>
              <c:strCache>
                <c:ptCount val="2"/>
                <c:pt idx="0">
                  <c:v>令和８年</c:v>
                </c:pt>
                <c:pt idx="1">
                  <c:v>令和６年</c:v>
                </c:pt>
              </c:strCache>
            </c:strRef>
          </c:cat>
          <c:val>
            <c:numRef>
              <c:f>'データ(Q13～Q17）'!$B$25:$B$26</c:f>
              <c:numCache>
                <c:formatCode>0.0</c:formatCode>
                <c:ptCount val="2"/>
                <c:pt idx="0">
                  <c:v>75.900000000000006</c:v>
                </c:pt>
                <c:pt idx="1">
                  <c:v>75.900000000000006</c:v>
                </c:pt>
              </c:numCache>
            </c:numRef>
          </c:val>
          <c:extLst>
            <c:ext xmlns:c16="http://schemas.microsoft.com/office/drawing/2014/chart" uri="{C3380CC4-5D6E-409C-BE32-E72D297353CC}">
              <c16:uniqueId val="{00000000-D95E-40FA-8198-23A29FE88835}"/>
            </c:ext>
          </c:extLst>
        </c:ser>
        <c:ser>
          <c:idx val="0"/>
          <c:order val="1"/>
          <c:tx>
            <c:strRef>
              <c:f>'データ(Q13～Q17）'!$C$24</c:f>
              <c:strCache>
                <c:ptCount val="1"/>
                <c:pt idx="0">
                  <c:v>ほとんど行動していない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'データ(Q13～Q17）'!$A$25:$A$26</c:f>
              <c:strCache>
                <c:ptCount val="2"/>
                <c:pt idx="0">
                  <c:v>令和８年</c:v>
                </c:pt>
                <c:pt idx="1">
                  <c:v>令和６年</c:v>
                </c:pt>
              </c:strCache>
            </c:strRef>
          </c:cat>
          <c:val>
            <c:numRef>
              <c:f>'データ(Q13～Q17）'!$C$25:$C$26</c:f>
              <c:numCache>
                <c:formatCode>0.0</c:formatCode>
                <c:ptCount val="2"/>
                <c:pt idx="0">
                  <c:v>20.6</c:v>
                </c:pt>
                <c:pt idx="1">
                  <c:v>19.3</c:v>
                </c:pt>
              </c:numCache>
            </c:numRef>
          </c:val>
          <c:extLst>
            <c:ext xmlns:c16="http://schemas.microsoft.com/office/drawing/2014/chart" uri="{C3380CC4-5D6E-409C-BE32-E72D297353CC}">
              <c16:uniqueId val="{00000001-D95E-40FA-8198-23A29FE88835}"/>
            </c:ext>
          </c:extLst>
        </c:ser>
        <c:ser>
          <c:idx val="2"/>
          <c:order val="2"/>
          <c:tx>
            <c:strRef>
              <c:f>'データ(Q13～Q17）'!$D$24</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spPr>
              <a:noFill/>
              <a:ln w="25400">
                <a:noFill/>
              </a:ln>
            </c:spPr>
            <c:txPr>
              <a:bodyPr/>
              <a:lstStyle/>
              <a:p>
                <a:pPr>
                  <a:defRPr sz="105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'データ(Q13～Q17）'!$A$25:$A$26</c:f>
              <c:strCache>
                <c:ptCount val="2"/>
                <c:pt idx="0">
                  <c:v>令和８年</c:v>
                </c:pt>
                <c:pt idx="1">
                  <c:v>令和６年</c:v>
                </c:pt>
              </c:strCache>
            </c:strRef>
          </c:cat>
          <c:val>
            <c:numRef>
              <c:f>'データ(Q13～Q17）'!$D$25:$D$26</c:f>
              <c:numCache>
                <c:formatCode>0.0</c:formatCode>
                <c:ptCount val="2"/>
                <c:pt idx="0">
                  <c:v>3.5</c:v>
                </c:pt>
                <c:pt idx="1">
                  <c:v>4.8</c:v>
                </c:pt>
              </c:numCache>
            </c:numRef>
          </c:val>
          <c:extLst>
            <c:ext xmlns:c16="http://schemas.microsoft.com/office/drawing/2014/chart" uri="{C3380CC4-5D6E-409C-BE32-E72D297353CC}">
              <c16:uniqueId val="{00000002-D95E-40FA-8198-23A29FE88835}"/>
            </c:ext>
          </c:extLst>
        </c:ser>
        <c:dLbls>
          <c:showLegendKey val="0"/>
          <c:showVal val="0"/>
          <c:showCatName val="0"/>
          <c:showSerName val="0"/>
          <c:showPercent val="0"/>
          <c:showBubbleSize val="0"/>
        </c:dLbls>
        <c:gapWidth val="110"/>
        <c:overlap val="100"/>
        <c:axId val="38917215"/>
        <c:axId val="1"/>
      </c:barChart>
      <c:lineChart>
        <c:grouping val="standard"/>
        <c:varyColors val="0"/>
        <c:ser>
          <c:idx val="3"/>
          <c:order val="3"/>
          <c:spPr>
            <a:ln>
              <a:solidFill>
                <a:sysClr val="window" lastClr="FFFFFF"/>
              </a:solidFill>
            </a:ln>
          </c:spPr>
          <c:marker>
            <c:symbol val="none"/>
          </c:marker>
          <c:val>
            <c:numRef>
              <c:f>'データ(Q13～Q17）'!$E$25:$E$27</c:f>
              <c:numCache>
                <c:formatCode>General</c:formatCode>
                <c:ptCount val="3"/>
              </c:numCache>
            </c:numRef>
          </c:val>
          <c:smooth val="0"/>
          <c:extLst>
            <c:ext xmlns:c16="http://schemas.microsoft.com/office/drawing/2014/chart" uri="{C3380CC4-5D6E-409C-BE32-E72D297353CC}">
              <c16:uniqueId val="{00000003-D95E-40FA-8198-23A29FE88835}"/>
            </c:ext>
          </c:extLst>
        </c:ser>
        <c:dLbls>
          <c:showLegendKey val="0"/>
          <c:showVal val="0"/>
          <c:showCatName val="0"/>
          <c:showSerName val="0"/>
          <c:showPercent val="0"/>
          <c:showBubbleSize val="0"/>
        </c:dLbls>
        <c:marker val="1"/>
        <c:smooth val="0"/>
        <c:axId val="3"/>
        <c:axId val="4"/>
      </c:lineChart>
      <c:catAx>
        <c:axId val="38917215"/>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8917215"/>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43415370473770371"/>
          <c:y val="5.5556138815981336E-2"/>
          <c:w val="0.5282202749258369"/>
          <c:h val="0.1333339165937591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行動の内容</a:t>
            </a:r>
          </a:p>
        </c:rich>
      </c:tx>
      <c:layout>
        <c:manualLayout>
          <c:xMode val="edge"/>
          <c:yMode val="edge"/>
          <c:x val="0.41785601280209483"/>
          <c:y val="1.0350153176190598E-2"/>
        </c:manualLayout>
      </c:layout>
      <c:overlay val="0"/>
      <c:spPr>
        <a:noFill/>
        <a:ln w="25400">
          <a:noFill/>
        </a:ln>
      </c:spPr>
    </c:title>
    <c:autoTitleDeleted val="0"/>
    <c:plotArea>
      <c:layout>
        <c:manualLayout>
          <c:layoutTarget val="inner"/>
          <c:xMode val="edge"/>
          <c:yMode val="edge"/>
          <c:x val="6.9345408036466577E-2"/>
          <c:y val="7.7310006667173026E-2"/>
          <c:w val="0.87522734023143178"/>
          <c:h val="0.86286854043906769"/>
        </c:manualLayout>
      </c:layout>
      <c:barChart>
        <c:barDir val="bar"/>
        <c:grouping val="stacked"/>
        <c:varyColors val="0"/>
        <c:ser>
          <c:idx val="3"/>
          <c:order val="0"/>
          <c:tx>
            <c:strRef>
              <c:f>'データ(Q13～Q17）'!$G$24</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'データ(Q13～Q17）'!$F$25:$F$34</c:f>
              <c:strCache>
                <c:ptCount val="10"/>
                <c:pt idx="0">
                  <c:v>リサイクルやごみの分別収集に協力している（例えば、古紙、ビン、カン、牛乳パック、発泡トレイ、ペットボトル）</c:v>
                </c:pt>
                <c:pt idx="1">
                  <c:v>買い物のときは買い物袋（マイバッグ）を持参し、レジ袋は辞退している</c:v>
                </c:pt>
                <c:pt idx="2">
                  <c:v>買い物の際に使いきれる食材だけを購入する、外食の際に食べ切れる量を注文するなど食品ロスを減らすよう努めている</c:v>
                </c:pt>
                <c:pt idx="3">
                  <c:v>過剰な包装を断ったり、簡易な包装の商品を選んでいる</c:v>
                </c:pt>
                <c:pt idx="4">
                  <c:v>使い捨てプラスチック製品（ストロー、スプーン等）の使用を控えている</c:v>
                </c:pt>
                <c:pt idx="5">
                  <c:v>リターナブル容器（繰り返し使用される容器）や詰め替え商品を利用している</c:v>
                </c:pt>
                <c:pt idx="6">
                  <c:v>使い捨て商品の購入を控えている</c:v>
                </c:pt>
                <c:pt idx="7">
                  <c:v>再生品（リサイクル商品）を積極的に購入している</c:v>
                </c:pt>
                <c:pt idx="8">
                  <c:v>コンポストなどにより生ごみを再資源化したり、水切りネットを使用して、生ごみの量を減らしている</c:v>
                </c:pt>
                <c:pt idx="9">
                  <c:v>リサイクルショップやフリマアプリなどを利用している</c:v>
                </c:pt>
              </c:strCache>
            </c:strRef>
          </c:cat>
          <c:val>
            <c:numRef>
              <c:f>'データ(Q13～Q17）'!$G$25:$G$34</c:f>
              <c:numCache>
                <c:formatCode>0.0</c:formatCode>
                <c:ptCount val="10"/>
                <c:pt idx="0">
                  <c:v>92.899999999999991</c:v>
                </c:pt>
                <c:pt idx="1">
                  <c:v>90.4</c:v>
                </c:pt>
                <c:pt idx="2">
                  <c:v>89.9</c:v>
                </c:pt>
                <c:pt idx="3">
                  <c:v>81.400000000000006</c:v>
                </c:pt>
                <c:pt idx="4">
                  <c:v>78</c:v>
                </c:pt>
                <c:pt idx="5">
                  <c:v>77.900000000000006</c:v>
                </c:pt>
                <c:pt idx="6">
                  <c:v>71.2</c:v>
                </c:pt>
                <c:pt idx="7">
                  <c:v>68.400000000000006</c:v>
                </c:pt>
                <c:pt idx="8">
                  <c:v>60.6</c:v>
                </c:pt>
                <c:pt idx="9">
                  <c:v>48.1</c:v>
                </c:pt>
              </c:numCache>
            </c:numRef>
          </c:val>
          <c:extLst>
            <c:ext xmlns:c16="http://schemas.microsoft.com/office/drawing/2014/chart" uri="{C3380CC4-5D6E-409C-BE32-E72D297353CC}">
              <c16:uniqueId val="{00000000-4D37-4860-82D8-A4EBA14730CB}"/>
            </c:ext>
          </c:extLst>
        </c:ser>
        <c:ser>
          <c:idx val="0"/>
          <c:order val="1"/>
          <c:tx>
            <c:strRef>
              <c:f>'データ(Q13～Q17）'!$H$24</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dLbl>
              <c:idx val="0"/>
              <c:layout>
                <c:manualLayout>
                  <c:x val="-4.9268668206312545E-2"/>
                  <c:y val="2.1292824097036922E-17"/>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37-4860-82D8-A4EBA14730CB}"/>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'データ(Q13～Q17）'!$F$25:$F$34</c:f>
              <c:strCache>
                <c:ptCount val="10"/>
                <c:pt idx="0">
                  <c:v>リサイクルやごみの分別収集に協力している（例えば、古紙、ビン、カン、牛乳パック、発泡トレイ、ペットボトル）</c:v>
                </c:pt>
                <c:pt idx="1">
                  <c:v>買い物のときは買い物袋（マイバッグ）を持参し、レジ袋は辞退している</c:v>
                </c:pt>
                <c:pt idx="2">
                  <c:v>買い物の際に使いきれる食材だけを購入する、外食の際に食べ切れる量を注文するなど食品ロスを減らすよう努めている</c:v>
                </c:pt>
                <c:pt idx="3">
                  <c:v>過剰な包装を断ったり、簡易な包装の商品を選んでいる</c:v>
                </c:pt>
                <c:pt idx="4">
                  <c:v>使い捨てプラスチック製品（ストロー、スプーン等）の使用を控えている</c:v>
                </c:pt>
                <c:pt idx="5">
                  <c:v>リターナブル容器（繰り返し使用される容器）や詰め替え商品を利用している</c:v>
                </c:pt>
                <c:pt idx="6">
                  <c:v>使い捨て商品の購入を控えている</c:v>
                </c:pt>
                <c:pt idx="7">
                  <c:v>再生品（リサイクル商品）を積極的に購入している</c:v>
                </c:pt>
                <c:pt idx="8">
                  <c:v>コンポストなどにより生ごみを再資源化したり、水切りネットを使用して、生ごみの量を減らしている</c:v>
                </c:pt>
                <c:pt idx="9">
                  <c:v>リサイクルショップやフリマアプリなどを利用している</c:v>
                </c:pt>
              </c:strCache>
            </c:strRef>
          </c:cat>
          <c:val>
            <c:numRef>
              <c:f>'データ(Q13～Q17）'!$H$25:$H$34</c:f>
              <c:numCache>
                <c:formatCode>0.0</c:formatCode>
                <c:ptCount val="10"/>
                <c:pt idx="0">
                  <c:v>4.8</c:v>
                </c:pt>
                <c:pt idx="1">
                  <c:v>7.6</c:v>
                </c:pt>
                <c:pt idx="2">
                  <c:v>6.5</c:v>
                </c:pt>
                <c:pt idx="3">
                  <c:v>14.8</c:v>
                </c:pt>
                <c:pt idx="4">
                  <c:v>18.8</c:v>
                </c:pt>
                <c:pt idx="5">
                  <c:v>18</c:v>
                </c:pt>
                <c:pt idx="6">
                  <c:v>24.3</c:v>
                </c:pt>
                <c:pt idx="7">
                  <c:v>27.5</c:v>
                </c:pt>
                <c:pt idx="8">
                  <c:v>36.1</c:v>
                </c:pt>
                <c:pt idx="9">
                  <c:v>47.2</c:v>
                </c:pt>
              </c:numCache>
            </c:numRef>
          </c:val>
          <c:extLst>
            <c:ext xmlns:c16="http://schemas.microsoft.com/office/drawing/2014/chart" uri="{C3380CC4-5D6E-409C-BE32-E72D297353CC}">
              <c16:uniqueId val="{00000002-4D37-4860-82D8-A4EBA14730CB}"/>
            </c:ext>
          </c:extLst>
        </c:ser>
        <c:ser>
          <c:idx val="1"/>
          <c:order val="2"/>
          <c:tx>
            <c:strRef>
              <c:f>'データ(Q13～Q17）'!$I$24</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4.9268668206312663E-2"/>
                  <c:y val="3.6580793252372442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D37-4860-82D8-A4EBA14730CB}"/>
                </c:ext>
              </c:extLst>
            </c:dLbl>
            <c:dLbl>
              <c:idx val="1"/>
              <c:layout>
                <c:manualLayout>
                  <c:x val="5.2347959969207082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D37-4860-82D8-A4EBA14730CB}"/>
                </c:ext>
              </c:extLst>
            </c:dLbl>
            <c:dLbl>
              <c:idx val="2"/>
              <c:layout>
                <c:manualLayout>
                  <c:x val="4.0030827768705375E-2"/>
                  <c:y val="1.716593797259973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92-4F65-BEA2-EC5048A24F9C}"/>
                </c:ext>
              </c:extLst>
            </c:dLbl>
            <c:dLbl>
              <c:idx val="3"/>
              <c:layout>
                <c:manualLayout>
                  <c:x val="5.2347959969207193E-2"/>
                  <c:y val="2.3236119875259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D37-4860-82D8-A4EBA14730CB}"/>
                </c:ext>
              </c:extLst>
            </c:dLbl>
            <c:dLbl>
              <c:idx val="4"/>
              <c:layout>
                <c:manualLayout>
                  <c:x val="3.6951554053689772E-2"/>
                  <c:y val="2.180417441279697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92-4F65-BEA2-EC5048A24F9C}"/>
                </c:ext>
              </c:extLst>
            </c:dLbl>
            <c:dLbl>
              <c:idx val="5"/>
              <c:layout>
                <c:manualLayout>
                  <c:x val="4.1067761806981518E-2"/>
                  <c:y val="5.1497813917799185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08-4157-9030-AE2EE2604BF4}"/>
                </c:ext>
              </c:extLst>
            </c:dLbl>
            <c:dLbl>
              <c:idx val="6"/>
              <c:layout>
                <c:manualLayout>
                  <c:x val="4.4490075290896644E-2"/>
                  <c:y val="6.8663751882405406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08-4157-9030-AE2EE2604BF4}"/>
                </c:ext>
              </c:extLst>
            </c:dLbl>
            <c:dLbl>
              <c:idx val="7"/>
              <c:layout>
                <c:manualLayout>
                  <c:x val="4.1067761806981518E-2"/>
                  <c:y val="1.716593797259973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08-4157-9030-AE2EE2604BF4}"/>
                </c:ext>
              </c:extLst>
            </c:dLbl>
            <c:dLbl>
              <c:idx val="8"/>
              <c:layout>
                <c:manualLayout>
                  <c:x val="3.6951554053689772E-2"/>
                  <c:y val="3.4331875961186487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92-4F65-BEA2-EC5048A24F9C}"/>
                </c:ext>
              </c:extLst>
            </c:dLbl>
            <c:dLbl>
              <c:idx val="9"/>
              <c:tx>
                <c:rich>
                  <a:bodyPr/>
                  <a:lstStyle/>
                  <a:p>
                    <a:fld id="{2377D81A-E667-4311-8068-F86FF539C50C}" type="VALUE">
                      <a:rPr lang="en-US" altLang="ja-JP" sz="1000"/>
                      <a:pPr/>
                      <a:t>[値]</a:t>
                    </a:fld>
                    <a:endParaRPr lang="ja-JP" altLang="en-US"/>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7A08-4157-9030-AE2EE2604BF4}"/>
                </c:ext>
              </c:extLst>
            </c:dLbl>
            <c:spPr>
              <a:noFill/>
              <a:ln w="25400">
                <a:noFill/>
              </a:ln>
            </c:spPr>
            <c:txPr>
              <a:bodyPr/>
              <a:lstStyle/>
              <a:p>
                <a:pPr>
                  <a:defRPr sz="9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'データ(Q13～Q17）'!$F$25:$F$34</c:f>
              <c:strCache>
                <c:ptCount val="10"/>
                <c:pt idx="0">
                  <c:v>リサイクルやごみの分別収集に協力している（例えば、古紙、ビン、カン、牛乳パック、発泡トレイ、ペットボトル）</c:v>
                </c:pt>
                <c:pt idx="1">
                  <c:v>買い物のときは買い物袋（マイバッグ）を持参し、レジ袋は辞退している</c:v>
                </c:pt>
                <c:pt idx="2">
                  <c:v>買い物の際に使いきれる食材だけを購入する、外食の際に食べ切れる量を注文するなど食品ロスを減らすよう努めている</c:v>
                </c:pt>
                <c:pt idx="3">
                  <c:v>過剰な包装を断ったり、簡易な包装の商品を選んでいる</c:v>
                </c:pt>
                <c:pt idx="4">
                  <c:v>使い捨てプラスチック製品（ストロー、スプーン等）の使用を控えている</c:v>
                </c:pt>
                <c:pt idx="5">
                  <c:v>リターナブル容器（繰り返し使用される容器）や詰め替え商品を利用している</c:v>
                </c:pt>
                <c:pt idx="6">
                  <c:v>使い捨て商品の購入を控えている</c:v>
                </c:pt>
                <c:pt idx="7">
                  <c:v>再生品（リサイクル商品）を積極的に購入している</c:v>
                </c:pt>
                <c:pt idx="8">
                  <c:v>コンポストなどにより生ごみを再資源化したり、水切りネットを使用して、生ごみの量を減らしている</c:v>
                </c:pt>
                <c:pt idx="9">
                  <c:v>リサイクルショップやフリマアプリなどを利用している</c:v>
                </c:pt>
              </c:strCache>
            </c:strRef>
          </c:cat>
          <c:val>
            <c:numRef>
              <c:f>'データ(Q13～Q17）'!$I$25:$I$34</c:f>
              <c:numCache>
                <c:formatCode>0.0</c:formatCode>
                <c:ptCount val="10"/>
                <c:pt idx="0">
                  <c:v>2.2999999999999998</c:v>
                </c:pt>
                <c:pt idx="1">
                  <c:v>1.9</c:v>
                </c:pt>
                <c:pt idx="2">
                  <c:v>3.6</c:v>
                </c:pt>
                <c:pt idx="3">
                  <c:v>3.8</c:v>
                </c:pt>
                <c:pt idx="4">
                  <c:v>3.2</c:v>
                </c:pt>
                <c:pt idx="5">
                  <c:v>4.0999999999999996</c:v>
                </c:pt>
                <c:pt idx="6">
                  <c:v>4.5</c:v>
                </c:pt>
                <c:pt idx="7">
                  <c:v>4.0999999999999996</c:v>
                </c:pt>
                <c:pt idx="8">
                  <c:v>3.3</c:v>
                </c:pt>
                <c:pt idx="9">
                  <c:v>4.5999999999999996</c:v>
                </c:pt>
              </c:numCache>
            </c:numRef>
          </c:val>
          <c:extLst>
            <c:ext xmlns:c16="http://schemas.microsoft.com/office/drawing/2014/chart" uri="{C3380CC4-5D6E-409C-BE32-E72D297353CC}">
              <c16:uniqueId val="{00000006-4D37-4860-82D8-A4EBA14730CB}"/>
            </c:ext>
          </c:extLst>
        </c:ser>
        <c:dLbls>
          <c:showLegendKey val="0"/>
          <c:showVal val="0"/>
          <c:showCatName val="0"/>
          <c:showSerName val="0"/>
          <c:showPercent val="0"/>
          <c:showBubbleSize val="0"/>
        </c:dLbls>
        <c:gapWidth val="80"/>
        <c:overlap val="100"/>
        <c:axId val="38936415"/>
        <c:axId val="1"/>
      </c:barChart>
      <c:lineChart>
        <c:grouping val="standard"/>
        <c:varyColors val="0"/>
        <c:ser>
          <c:idx val="2"/>
          <c:order val="3"/>
          <c:spPr>
            <a:ln>
              <a:solidFill>
                <a:sysClr val="window" lastClr="FFFFFF"/>
              </a:solidFill>
            </a:ln>
          </c:spPr>
          <c:marker>
            <c:symbol val="none"/>
          </c:marker>
          <c:val>
            <c:numRef>
              <c:f>'データ(Q13～Q17）'!$J$25:$J$34</c:f>
              <c:numCache>
                <c:formatCode>0.0</c:formatCode>
                <c:ptCount val="10"/>
              </c:numCache>
            </c:numRef>
          </c:val>
          <c:smooth val="0"/>
          <c:extLst>
            <c:ext xmlns:c16="http://schemas.microsoft.com/office/drawing/2014/chart" uri="{C3380CC4-5D6E-409C-BE32-E72D297353CC}">
              <c16:uniqueId val="{00000007-4D37-4860-82D8-A4EBA14730CB}"/>
            </c:ext>
          </c:extLst>
        </c:ser>
        <c:dLbls>
          <c:showLegendKey val="0"/>
          <c:showVal val="0"/>
          <c:showCatName val="0"/>
          <c:showSerName val="0"/>
          <c:showPercent val="0"/>
          <c:showBubbleSize val="0"/>
        </c:dLbls>
        <c:marker val="1"/>
        <c:smooth val="0"/>
        <c:axId val="3"/>
        <c:axId val="4"/>
      </c:lineChart>
      <c:catAx>
        <c:axId val="38936415"/>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8936415"/>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solidFill>
          <a:srgbClr val="FFFFFF"/>
        </a:solidFill>
        <a:ln w="12700">
          <a:solidFill>
            <a:srgbClr val="00000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13163996532765967"/>
          <c:y val="0.94212286165193981"/>
          <c:w val="0.81062452643765948"/>
          <c:h val="5.144694533762062E-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&amp;C30</c:oddFooter>
    </c:headerFooter>
    <c:pageMargins b="0.98399999999999999" l="0.78700000000000003" r="0.78700000000000003" t="0.98399999999999999" header="0.51200000000000001" footer="0.51200000000000001"/>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41234836626655E-2"/>
          <c:y val="0.10456761453368718"/>
          <c:w val="0.87173372299571761"/>
          <c:h val="0.73918486135882333"/>
        </c:manualLayout>
      </c:layout>
      <c:barChart>
        <c:barDir val="bar"/>
        <c:grouping val="percentStacked"/>
        <c:varyColors val="0"/>
        <c:ser>
          <c:idx val="0"/>
          <c:order val="0"/>
          <c:tx>
            <c:strRef>
              <c:f>'データ（居住地等別）'!$C$42</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'データ（居住地等別）'!$B$43:$B$47</c:f>
              <c:strCache>
                <c:ptCount val="5"/>
                <c:pt idx="0">
                  <c:v>県計</c:v>
                </c:pt>
                <c:pt idx="1">
                  <c:v>県央</c:v>
                </c:pt>
                <c:pt idx="2">
                  <c:v>県南</c:v>
                </c:pt>
                <c:pt idx="3">
                  <c:v>沿岸</c:v>
                </c:pt>
                <c:pt idx="4">
                  <c:v>県北</c:v>
                </c:pt>
              </c:strCache>
            </c:strRef>
          </c:cat>
          <c:val>
            <c:numRef>
              <c:f>'データ（居住地等別）'!$C$43:$C$47</c:f>
              <c:numCache>
                <c:formatCode>0.0</c:formatCode>
                <c:ptCount val="5"/>
                <c:pt idx="0">
                  <c:v>75.900000000000006</c:v>
                </c:pt>
                <c:pt idx="1">
                  <c:v>77.199999999999989</c:v>
                </c:pt>
                <c:pt idx="2">
                  <c:v>75.099999999999994</c:v>
                </c:pt>
                <c:pt idx="3">
                  <c:v>75.3</c:v>
                </c:pt>
                <c:pt idx="4">
                  <c:v>74.599999999999994</c:v>
                </c:pt>
              </c:numCache>
            </c:numRef>
          </c:val>
          <c:extLst>
            <c:ext xmlns:c16="http://schemas.microsoft.com/office/drawing/2014/chart" uri="{C3380CC4-5D6E-409C-BE32-E72D297353CC}">
              <c16:uniqueId val="{00000000-A07F-4DB7-8120-694F6D0BEBC7}"/>
            </c:ext>
          </c:extLst>
        </c:ser>
        <c:ser>
          <c:idx val="1"/>
          <c:order val="1"/>
          <c:tx>
            <c:strRef>
              <c:f>'データ（居住地等別）'!$D$42</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'データ（居住地等別）'!$B$43:$B$47</c:f>
              <c:strCache>
                <c:ptCount val="5"/>
                <c:pt idx="0">
                  <c:v>県計</c:v>
                </c:pt>
                <c:pt idx="1">
                  <c:v>県央</c:v>
                </c:pt>
                <c:pt idx="2">
                  <c:v>県南</c:v>
                </c:pt>
                <c:pt idx="3">
                  <c:v>沿岸</c:v>
                </c:pt>
                <c:pt idx="4">
                  <c:v>県北</c:v>
                </c:pt>
              </c:strCache>
            </c:strRef>
          </c:cat>
          <c:val>
            <c:numRef>
              <c:f>'データ（居住地等別）'!$D$43:$D$47</c:f>
              <c:numCache>
                <c:formatCode>0.0</c:formatCode>
                <c:ptCount val="5"/>
                <c:pt idx="0">
                  <c:v>20.6</c:v>
                </c:pt>
                <c:pt idx="1">
                  <c:v>20.2</c:v>
                </c:pt>
                <c:pt idx="2">
                  <c:v>21.1</c:v>
                </c:pt>
                <c:pt idx="3">
                  <c:v>20</c:v>
                </c:pt>
                <c:pt idx="4">
                  <c:v>20.8</c:v>
                </c:pt>
              </c:numCache>
            </c:numRef>
          </c:val>
          <c:extLst>
            <c:ext xmlns:c16="http://schemas.microsoft.com/office/drawing/2014/chart" uri="{C3380CC4-5D6E-409C-BE32-E72D297353CC}">
              <c16:uniqueId val="{00000001-A07F-4DB7-8120-694F6D0BEBC7}"/>
            </c:ext>
          </c:extLst>
        </c:ser>
        <c:ser>
          <c:idx val="2"/>
          <c:order val="2"/>
          <c:tx>
            <c:strRef>
              <c:f>'データ（居住地等別）'!$E$42</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numFmt formatCode="0.0_ "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'データ（居住地等別）'!$B$43:$B$47</c:f>
              <c:strCache>
                <c:ptCount val="5"/>
                <c:pt idx="0">
                  <c:v>県計</c:v>
                </c:pt>
                <c:pt idx="1">
                  <c:v>県央</c:v>
                </c:pt>
                <c:pt idx="2">
                  <c:v>県南</c:v>
                </c:pt>
                <c:pt idx="3">
                  <c:v>沿岸</c:v>
                </c:pt>
                <c:pt idx="4">
                  <c:v>県北</c:v>
                </c:pt>
              </c:strCache>
            </c:strRef>
          </c:cat>
          <c:val>
            <c:numRef>
              <c:f>'データ（居住地等別）'!$E$43:$E$47</c:f>
              <c:numCache>
                <c:formatCode>0.0</c:formatCode>
                <c:ptCount val="5"/>
                <c:pt idx="0">
                  <c:v>3.5</c:v>
                </c:pt>
                <c:pt idx="1">
                  <c:v>2.5</c:v>
                </c:pt>
                <c:pt idx="2">
                  <c:v>3.9</c:v>
                </c:pt>
                <c:pt idx="3">
                  <c:v>4.5999999999999996</c:v>
                </c:pt>
                <c:pt idx="4">
                  <c:v>4.5999999999999996</c:v>
                </c:pt>
              </c:numCache>
            </c:numRef>
          </c:val>
          <c:extLst>
            <c:ext xmlns:c16="http://schemas.microsoft.com/office/drawing/2014/chart" uri="{C3380CC4-5D6E-409C-BE32-E72D297353CC}">
              <c16:uniqueId val="{00000002-A07F-4DB7-8120-694F6D0BEBC7}"/>
            </c:ext>
          </c:extLst>
        </c:ser>
        <c:dLbls>
          <c:showLegendKey val="0"/>
          <c:showVal val="0"/>
          <c:showCatName val="0"/>
          <c:showSerName val="0"/>
          <c:showPercent val="0"/>
          <c:showBubbleSize val="0"/>
        </c:dLbls>
        <c:gapWidth val="40"/>
        <c:overlap val="100"/>
        <c:axId val="38940255"/>
        <c:axId val="1"/>
      </c:barChart>
      <c:lineChart>
        <c:grouping val="standard"/>
        <c:varyColors val="0"/>
        <c:ser>
          <c:idx val="3"/>
          <c:order val="3"/>
          <c:tx>
            <c:strRef>
              <c:f>'データ（居住地等別）'!$F$42</c:f>
              <c:strCache>
                <c:ptCount val="1"/>
              </c:strCache>
            </c:strRef>
          </c:tx>
          <c:spPr>
            <a:ln>
              <a:solidFill>
                <a:schemeClr val="bg1"/>
              </a:solidFill>
            </a:ln>
          </c:spPr>
          <c:marker>
            <c:symbol val="none"/>
          </c:marker>
          <c:val>
            <c:numRef>
              <c:f>'データ（居住地等別）'!$F$43:$F$47</c:f>
              <c:numCache>
                <c:formatCode>0.0</c:formatCode>
                <c:ptCount val="5"/>
              </c:numCache>
            </c:numRef>
          </c:val>
          <c:smooth val="0"/>
          <c:extLst>
            <c:ext xmlns:c16="http://schemas.microsoft.com/office/drawing/2014/chart" uri="{C3380CC4-5D6E-409C-BE32-E72D297353CC}">
              <c16:uniqueId val="{00000003-A07F-4DB7-8120-694F6D0BEBC7}"/>
            </c:ext>
          </c:extLst>
        </c:ser>
        <c:dLbls>
          <c:showLegendKey val="0"/>
          <c:showVal val="0"/>
          <c:showCatName val="0"/>
          <c:showSerName val="0"/>
          <c:showPercent val="0"/>
          <c:showBubbleSize val="0"/>
        </c:dLbls>
        <c:marker val="1"/>
        <c:smooth val="0"/>
        <c:axId val="3"/>
        <c:axId val="4"/>
      </c:lineChart>
      <c:catAx>
        <c:axId val="3894025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3894025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633093525179856"/>
          <c:y val="0.86232188367758378"/>
          <c:w val="0.5942446043165468"/>
          <c:h val="0.11956559777853859"/>
        </c:manualLayout>
      </c:layout>
      <c:overlay val="0"/>
      <c:spPr>
        <a:solidFill>
          <a:srgbClr val="FFFFFF"/>
        </a:solid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72317926207509E-2"/>
          <c:y val="0.10139877451440689"/>
          <c:w val="0.87299332301645405"/>
          <c:h val="0.74475651626098882"/>
        </c:manualLayout>
      </c:layout>
      <c:barChart>
        <c:barDir val="bar"/>
        <c:grouping val="percentStacked"/>
        <c:varyColors val="0"/>
        <c:ser>
          <c:idx val="0"/>
          <c:order val="0"/>
          <c:tx>
            <c:strRef>
              <c:f>'データ（居住地等別）'!$C$48</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'データ（居住地等別）'!$B$49:$B$51</c:f>
              <c:strCache>
                <c:ptCount val="3"/>
                <c:pt idx="0">
                  <c:v>県計</c:v>
                </c:pt>
                <c:pt idx="1">
                  <c:v>男</c:v>
                </c:pt>
                <c:pt idx="2">
                  <c:v>女</c:v>
                </c:pt>
              </c:strCache>
            </c:strRef>
          </c:cat>
          <c:val>
            <c:numRef>
              <c:f>'データ（居住地等別）'!$C$49:$C$51</c:f>
              <c:numCache>
                <c:formatCode>0.0</c:formatCode>
                <c:ptCount val="3"/>
                <c:pt idx="0">
                  <c:v>75.900000000000006</c:v>
                </c:pt>
                <c:pt idx="1">
                  <c:v>73</c:v>
                </c:pt>
                <c:pt idx="2">
                  <c:v>78.199999999999989</c:v>
                </c:pt>
              </c:numCache>
            </c:numRef>
          </c:val>
          <c:extLst>
            <c:ext xmlns:c16="http://schemas.microsoft.com/office/drawing/2014/chart" uri="{C3380CC4-5D6E-409C-BE32-E72D297353CC}">
              <c16:uniqueId val="{00000000-DABF-48CD-8412-99489F692C2E}"/>
            </c:ext>
          </c:extLst>
        </c:ser>
        <c:ser>
          <c:idx val="1"/>
          <c:order val="1"/>
          <c:tx>
            <c:strRef>
              <c:f>'データ（居住地等別）'!$D$48</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'データ（居住地等別）'!$B$49:$B$51</c:f>
              <c:strCache>
                <c:ptCount val="3"/>
                <c:pt idx="0">
                  <c:v>県計</c:v>
                </c:pt>
                <c:pt idx="1">
                  <c:v>男</c:v>
                </c:pt>
                <c:pt idx="2">
                  <c:v>女</c:v>
                </c:pt>
              </c:strCache>
            </c:strRef>
          </c:cat>
          <c:val>
            <c:numRef>
              <c:f>'データ（居住地等別）'!$D$49:$D$51</c:f>
              <c:numCache>
                <c:formatCode>0.0</c:formatCode>
                <c:ptCount val="3"/>
                <c:pt idx="0">
                  <c:v>20.6</c:v>
                </c:pt>
                <c:pt idx="1">
                  <c:v>24.2</c:v>
                </c:pt>
                <c:pt idx="2">
                  <c:v>17.7</c:v>
                </c:pt>
              </c:numCache>
            </c:numRef>
          </c:val>
          <c:extLst>
            <c:ext xmlns:c16="http://schemas.microsoft.com/office/drawing/2014/chart" uri="{C3380CC4-5D6E-409C-BE32-E72D297353CC}">
              <c16:uniqueId val="{00000001-DABF-48CD-8412-99489F692C2E}"/>
            </c:ext>
          </c:extLst>
        </c:ser>
        <c:ser>
          <c:idx val="2"/>
          <c:order val="2"/>
          <c:tx>
            <c:strRef>
              <c:f>'データ（居住地等別）'!$E$48</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'データ（居住地等別）'!$B$49:$B$51</c:f>
              <c:strCache>
                <c:ptCount val="3"/>
                <c:pt idx="0">
                  <c:v>県計</c:v>
                </c:pt>
                <c:pt idx="1">
                  <c:v>男</c:v>
                </c:pt>
                <c:pt idx="2">
                  <c:v>女</c:v>
                </c:pt>
              </c:strCache>
            </c:strRef>
          </c:cat>
          <c:val>
            <c:numRef>
              <c:f>'データ（居住地等別）'!$E$49:$E$51</c:f>
              <c:numCache>
                <c:formatCode>0.0</c:formatCode>
                <c:ptCount val="3"/>
                <c:pt idx="0">
                  <c:v>3.5</c:v>
                </c:pt>
                <c:pt idx="1">
                  <c:v>2.8</c:v>
                </c:pt>
                <c:pt idx="2">
                  <c:v>4.0999999999999996</c:v>
                </c:pt>
              </c:numCache>
            </c:numRef>
          </c:val>
          <c:extLst>
            <c:ext xmlns:c16="http://schemas.microsoft.com/office/drawing/2014/chart" uri="{C3380CC4-5D6E-409C-BE32-E72D297353CC}">
              <c16:uniqueId val="{00000002-DABF-48CD-8412-99489F692C2E}"/>
            </c:ext>
          </c:extLst>
        </c:ser>
        <c:dLbls>
          <c:showLegendKey val="0"/>
          <c:showVal val="0"/>
          <c:showCatName val="0"/>
          <c:showSerName val="0"/>
          <c:showPercent val="0"/>
          <c:showBubbleSize val="0"/>
        </c:dLbls>
        <c:gapWidth val="40"/>
        <c:overlap val="100"/>
        <c:axId val="38952255"/>
        <c:axId val="1"/>
      </c:barChart>
      <c:lineChart>
        <c:grouping val="standard"/>
        <c:varyColors val="0"/>
        <c:ser>
          <c:idx val="3"/>
          <c:order val="3"/>
          <c:tx>
            <c:strRef>
              <c:f>'データ（居住地等別）'!$F$48</c:f>
              <c:strCache>
                <c:ptCount val="1"/>
              </c:strCache>
            </c:strRef>
          </c:tx>
          <c:spPr>
            <a:ln>
              <a:solidFill>
                <a:schemeClr val="bg1"/>
              </a:solidFill>
            </a:ln>
          </c:spPr>
          <c:marker>
            <c:symbol val="none"/>
          </c:marker>
          <c:val>
            <c:numRef>
              <c:f>'データ（居住地等別）'!$F$49:$F$51</c:f>
              <c:numCache>
                <c:formatCode>0.0</c:formatCode>
                <c:ptCount val="3"/>
              </c:numCache>
            </c:numRef>
          </c:val>
          <c:smooth val="0"/>
          <c:extLst>
            <c:ext xmlns:c16="http://schemas.microsoft.com/office/drawing/2014/chart" uri="{C3380CC4-5D6E-409C-BE32-E72D297353CC}">
              <c16:uniqueId val="{00000003-DABF-48CD-8412-99489F692C2E}"/>
            </c:ext>
          </c:extLst>
        </c:ser>
        <c:dLbls>
          <c:showLegendKey val="0"/>
          <c:showVal val="0"/>
          <c:showCatName val="0"/>
          <c:showSerName val="0"/>
          <c:showPercent val="0"/>
          <c:showBubbleSize val="0"/>
        </c:dLbls>
        <c:marker val="1"/>
        <c:smooth val="0"/>
        <c:axId val="3"/>
        <c:axId val="4"/>
      </c:lineChart>
      <c:catAx>
        <c:axId val="3895225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3895225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5362349271558443"/>
          <c:y val="0.88043782570656925"/>
          <c:w val="0.59855163756704322"/>
          <c:h val="0.101449655749553"/>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69816272965879"/>
          <c:y val="0.1017547346310809"/>
          <c:w val="0.84344919928487205"/>
          <c:h val="0.74386219799272868"/>
        </c:manualLayout>
      </c:layout>
      <c:barChart>
        <c:barDir val="bar"/>
        <c:grouping val="percentStacked"/>
        <c:varyColors val="0"/>
        <c:ser>
          <c:idx val="0"/>
          <c:order val="0"/>
          <c:tx>
            <c:strRef>
              <c:f>'データ（居住地等別）'!$C$52</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'データ（居住地等別）'!$B$53:$B$60</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'データ（居住地等別）'!$C$53:$C$60</c:f>
              <c:numCache>
                <c:formatCode>0.0</c:formatCode>
                <c:ptCount val="8"/>
                <c:pt idx="0">
                  <c:v>75.900000000000006</c:v>
                </c:pt>
                <c:pt idx="1">
                  <c:v>64.5</c:v>
                </c:pt>
                <c:pt idx="2">
                  <c:v>69.8</c:v>
                </c:pt>
                <c:pt idx="3">
                  <c:v>72.2</c:v>
                </c:pt>
                <c:pt idx="4">
                  <c:v>74</c:v>
                </c:pt>
                <c:pt idx="5">
                  <c:v>78.5</c:v>
                </c:pt>
                <c:pt idx="6">
                  <c:v>79.400000000000006</c:v>
                </c:pt>
                <c:pt idx="7">
                  <c:v>75.699999999999989</c:v>
                </c:pt>
              </c:numCache>
            </c:numRef>
          </c:val>
          <c:extLst>
            <c:ext xmlns:c16="http://schemas.microsoft.com/office/drawing/2014/chart" uri="{C3380CC4-5D6E-409C-BE32-E72D297353CC}">
              <c16:uniqueId val="{00000000-294A-4341-BC5D-6A0347533E8A}"/>
            </c:ext>
          </c:extLst>
        </c:ser>
        <c:ser>
          <c:idx val="1"/>
          <c:order val="1"/>
          <c:tx>
            <c:strRef>
              <c:f>'データ（居住地等別）'!$D$52</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'データ（居住地等別）'!$B$53:$B$60</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'データ（居住地等別）'!$D$53:$D$60</c:f>
              <c:numCache>
                <c:formatCode>0.0</c:formatCode>
                <c:ptCount val="8"/>
                <c:pt idx="0">
                  <c:v>20.6</c:v>
                </c:pt>
                <c:pt idx="1">
                  <c:v>35.5</c:v>
                </c:pt>
                <c:pt idx="2">
                  <c:v>30.2</c:v>
                </c:pt>
                <c:pt idx="3">
                  <c:v>27.2</c:v>
                </c:pt>
                <c:pt idx="4">
                  <c:v>25.6</c:v>
                </c:pt>
                <c:pt idx="5">
                  <c:v>20.5</c:v>
                </c:pt>
                <c:pt idx="6">
                  <c:v>18.5</c:v>
                </c:pt>
                <c:pt idx="7">
                  <c:v>16.3</c:v>
                </c:pt>
              </c:numCache>
            </c:numRef>
          </c:val>
          <c:extLst>
            <c:ext xmlns:c16="http://schemas.microsoft.com/office/drawing/2014/chart" uri="{C3380CC4-5D6E-409C-BE32-E72D297353CC}">
              <c16:uniqueId val="{00000001-294A-4341-BC5D-6A0347533E8A}"/>
            </c:ext>
          </c:extLst>
        </c:ser>
        <c:ser>
          <c:idx val="2"/>
          <c:order val="2"/>
          <c:tx>
            <c:strRef>
              <c:f>'データ（居住地等別）'!$E$52</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1"/>
              <c:layout>
                <c:manualLayout>
                  <c:x val="2.2664016512499045E-2"/>
                  <c:y val="2.2524002139780203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4A-4341-BC5D-6A0347533E8A}"/>
                </c:ext>
              </c:extLst>
            </c:dLbl>
            <c:dLbl>
              <c:idx val="2"/>
              <c:layout>
                <c:manualLayout>
                  <c:x val="2.2100041842595761E-2"/>
                  <c:y val="1.1411617026132603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4A-4341-BC5D-6A0347533E8A}"/>
                </c:ext>
              </c:extLst>
            </c:dLbl>
            <c:dLbl>
              <c:idx val="3"/>
              <c:layout>
                <c:manualLayout>
                  <c:x val="2.5120709425884871E-2"/>
                  <c:y val="1.1262001069890101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4A-4341-BC5D-6A0347533E8A}"/>
                </c:ext>
              </c:extLst>
            </c:dLbl>
            <c:dLbl>
              <c:idx val="4"/>
              <c:layout>
                <c:manualLayout>
                  <c:x val="2.5729848986268022E-2"/>
                  <c:y val="1.5215489368176803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4A-4341-BC5D-6A0347533E8A}"/>
                </c:ext>
              </c:extLst>
            </c:dLbl>
            <c:dLbl>
              <c:idx val="5"/>
              <c:layout>
                <c:manualLayout>
                  <c:x val="2.5130188823484442E-2"/>
                  <c:y val="7.508000713260068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4A-4341-BC5D-6A0347533E8A}"/>
                </c:ext>
              </c:extLst>
            </c:dLbl>
            <c:dLbl>
              <c:idx val="6"/>
              <c:layout>
                <c:manualLayout>
                  <c:x val="2.318840579710145E-2"/>
                  <c:y val="1.7713160915506076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1C-4D46-A1CA-E65992ECAE87}"/>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'データ（居住地等別）'!$B$53:$B$60</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'データ（居住地等別）'!$E$53:$E$60</c:f>
              <c:numCache>
                <c:formatCode>0.0</c:formatCode>
                <c:ptCount val="8"/>
                <c:pt idx="0">
                  <c:v>3.5</c:v>
                </c:pt>
                <c:pt idx="1">
                  <c:v>0</c:v>
                </c:pt>
                <c:pt idx="2">
                  <c:v>0</c:v>
                </c:pt>
                <c:pt idx="3">
                  <c:v>0.5</c:v>
                </c:pt>
                <c:pt idx="4">
                  <c:v>0.4</c:v>
                </c:pt>
                <c:pt idx="5">
                  <c:v>1</c:v>
                </c:pt>
                <c:pt idx="6">
                  <c:v>2.1</c:v>
                </c:pt>
                <c:pt idx="7">
                  <c:v>7.9</c:v>
                </c:pt>
              </c:numCache>
            </c:numRef>
          </c:val>
          <c:extLst>
            <c:ext xmlns:c16="http://schemas.microsoft.com/office/drawing/2014/chart" uri="{C3380CC4-5D6E-409C-BE32-E72D297353CC}">
              <c16:uniqueId val="{00000007-294A-4341-BC5D-6A0347533E8A}"/>
            </c:ext>
          </c:extLst>
        </c:ser>
        <c:dLbls>
          <c:showLegendKey val="0"/>
          <c:showVal val="0"/>
          <c:showCatName val="0"/>
          <c:showSerName val="0"/>
          <c:showPercent val="0"/>
          <c:showBubbleSize val="0"/>
        </c:dLbls>
        <c:gapWidth val="40"/>
        <c:overlap val="100"/>
        <c:axId val="38953215"/>
        <c:axId val="1"/>
      </c:barChart>
      <c:lineChart>
        <c:grouping val="standard"/>
        <c:varyColors val="0"/>
        <c:ser>
          <c:idx val="3"/>
          <c:order val="3"/>
          <c:tx>
            <c:strRef>
              <c:f>'データ（居住地等別）'!$F$52</c:f>
              <c:strCache>
                <c:ptCount val="1"/>
              </c:strCache>
            </c:strRef>
          </c:tx>
          <c:spPr>
            <a:ln>
              <a:solidFill>
                <a:schemeClr val="bg1"/>
              </a:solidFill>
            </a:ln>
          </c:spPr>
          <c:marker>
            <c:symbol val="none"/>
          </c:marker>
          <c:val>
            <c:numRef>
              <c:f>'データ（居住地等別）'!$F$53:$F$60</c:f>
              <c:numCache>
                <c:formatCode>0.0</c:formatCode>
                <c:ptCount val="8"/>
              </c:numCache>
            </c:numRef>
          </c:val>
          <c:smooth val="0"/>
          <c:extLst>
            <c:ext xmlns:c16="http://schemas.microsoft.com/office/drawing/2014/chart" uri="{C3380CC4-5D6E-409C-BE32-E72D297353CC}">
              <c16:uniqueId val="{00000008-294A-4341-BC5D-6A0347533E8A}"/>
            </c:ext>
          </c:extLst>
        </c:ser>
        <c:dLbls>
          <c:showLegendKey val="0"/>
          <c:showVal val="0"/>
          <c:showCatName val="0"/>
          <c:showSerName val="0"/>
          <c:showPercent val="0"/>
          <c:showBubbleSize val="0"/>
        </c:dLbls>
        <c:marker val="1"/>
        <c:smooth val="0"/>
        <c:axId val="3"/>
        <c:axId val="4"/>
      </c:lineChart>
      <c:catAx>
        <c:axId val="3895321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3895321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5652204344022211"/>
          <c:y val="0.88406101411236637"/>
          <c:w val="0.58116018106432354"/>
          <c:h val="0.101449655749553"/>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行動している人の割合</a:t>
            </a:r>
          </a:p>
        </c:rich>
      </c:tx>
      <c:layout>
        <c:manualLayout>
          <c:xMode val="edge"/>
          <c:yMode val="edge"/>
          <c:x val="9.5531608548931377E-2"/>
          <c:y val="5.1724701079031786E-2"/>
        </c:manualLayout>
      </c:layout>
      <c:overlay val="0"/>
      <c:spPr>
        <a:noFill/>
        <a:ln w="25400">
          <a:noFill/>
        </a:ln>
      </c:spPr>
    </c:title>
    <c:autoTitleDeleted val="0"/>
    <c:plotArea>
      <c:layout>
        <c:manualLayout>
          <c:layoutTarget val="inner"/>
          <c:xMode val="edge"/>
          <c:yMode val="edge"/>
          <c:x val="0.11723680208455575"/>
          <c:y val="0.36970060045488312"/>
          <c:w val="0.87365242925747377"/>
          <c:h val="0.53448575838361168"/>
        </c:manualLayout>
      </c:layout>
      <c:barChart>
        <c:barDir val="bar"/>
        <c:grouping val="stacked"/>
        <c:varyColors val="0"/>
        <c:ser>
          <c:idx val="1"/>
          <c:order val="0"/>
          <c:tx>
            <c:strRef>
              <c:f>'データ(Q13～Q17）'!$B$37</c:f>
              <c:strCache>
                <c:ptCount val="1"/>
                <c:pt idx="0">
                  <c:v>行動している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'データ(Q13～Q17）'!$A$38:$A$40</c:f>
              <c:strCache>
                <c:ptCount val="3"/>
                <c:pt idx="0">
                  <c:v>令和８年</c:v>
                </c:pt>
                <c:pt idx="1">
                  <c:v>令和７年※</c:v>
                </c:pt>
                <c:pt idx="2">
                  <c:v>令和６年</c:v>
                </c:pt>
              </c:strCache>
            </c:strRef>
          </c:cat>
          <c:val>
            <c:numRef>
              <c:f>'データ(Q13～Q17）'!$B$38:$B$40</c:f>
              <c:numCache>
                <c:formatCode>0.0</c:formatCode>
                <c:ptCount val="3"/>
                <c:pt idx="0">
                  <c:v>81.099999999999994</c:v>
                </c:pt>
                <c:pt idx="1">
                  <c:v>77.599999999999994</c:v>
                </c:pt>
                <c:pt idx="2">
                  <c:v>80</c:v>
                </c:pt>
              </c:numCache>
            </c:numRef>
          </c:val>
          <c:extLst>
            <c:ext xmlns:c16="http://schemas.microsoft.com/office/drawing/2014/chart" uri="{C3380CC4-5D6E-409C-BE32-E72D297353CC}">
              <c16:uniqueId val="{00000000-4237-4C89-B782-2A568B3D7314}"/>
            </c:ext>
          </c:extLst>
        </c:ser>
        <c:ser>
          <c:idx val="0"/>
          <c:order val="1"/>
          <c:tx>
            <c:strRef>
              <c:f>'データ(Q13～Q17）'!$C$37</c:f>
              <c:strCache>
                <c:ptCount val="1"/>
                <c:pt idx="0">
                  <c:v>ほとんど行動していない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'データ(Q13～Q17）'!$A$38:$A$40</c:f>
              <c:strCache>
                <c:ptCount val="3"/>
                <c:pt idx="0">
                  <c:v>令和８年</c:v>
                </c:pt>
                <c:pt idx="1">
                  <c:v>令和７年※</c:v>
                </c:pt>
                <c:pt idx="2">
                  <c:v>令和６年</c:v>
                </c:pt>
              </c:strCache>
            </c:strRef>
          </c:cat>
          <c:val>
            <c:numRef>
              <c:f>'データ(Q13～Q17）'!$C$38:$C$40</c:f>
              <c:numCache>
                <c:formatCode>0.0</c:formatCode>
                <c:ptCount val="3"/>
                <c:pt idx="0">
                  <c:v>16</c:v>
                </c:pt>
                <c:pt idx="1">
                  <c:v>17.2</c:v>
                </c:pt>
                <c:pt idx="2">
                  <c:v>15.3</c:v>
                </c:pt>
              </c:numCache>
            </c:numRef>
          </c:val>
          <c:extLst>
            <c:ext xmlns:c16="http://schemas.microsoft.com/office/drawing/2014/chart" uri="{C3380CC4-5D6E-409C-BE32-E72D297353CC}">
              <c16:uniqueId val="{00000001-4237-4C89-B782-2A568B3D7314}"/>
            </c:ext>
          </c:extLst>
        </c:ser>
        <c:ser>
          <c:idx val="2"/>
          <c:order val="2"/>
          <c:tx>
            <c:strRef>
              <c:f>'データ(Q13～Q17）'!$D$37</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0"/>
              <c:layout>
                <c:manualLayout>
                  <c:x val="2.7565733672603902E-2"/>
                  <c:y val="6.944364222556359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49-465E-93DF-1EF0B477C303}"/>
                </c:ext>
              </c:extLst>
            </c:dLbl>
            <c:spPr>
              <a:noFill/>
              <a:ln w="25400">
                <a:noFill/>
              </a:ln>
            </c:spPr>
            <c:txPr>
              <a:bodyPr/>
              <a:lstStyle/>
              <a:p>
                <a:pPr>
                  <a:defRPr sz="10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'データ(Q13～Q17）'!$A$38:$A$40</c:f>
              <c:strCache>
                <c:ptCount val="3"/>
                <c:pt idx="0">
                  <c:v>令和８年</c:v>
                </c:pt>
                <c:pt idx="1">
                  <c:v>令和７年※</c:v>
                </c:pt>
                <c:pt idx="2">
                  <c:v>令和６年</c:v>
                </c:pt>
              </c:strCache>
            </c:strRef>
          </c:cat>
          <c:val>
            <c:numRef>
              <c:f>'データ(Q13～Q17）'!$D$38:$D$40</c:f>
              <c:numCache>
                <c:formatCode>0.0</c:formatCode>
                <c:ptCount val="3"/>
                <c:pt idx="0">
                  <c:v>2.9</c:v>
                </c:pt>
                <c:pt idx="1">
                  <c:v>5.2</c:v>
                </c:pt>
                <c:pt idx="2">
                  <c:v>4.7</c:v>
                </c:pt>
              </c:numCache>
            </c:numRef>
          </c:val>
          <c:extLst>
            <c:ext xmlns:c16="http://schemas.microsoft.com/office/drawing/2014/chart" uri="{C3380CC4-5D6E-409C-BE32-E72D297353CC}">
              <c16:uniqueId val="{00000002-4237-4C89-B782-2A568B3D7314}"/>
            </c:ext>
          </c:extLst>
        </c:ser>
        <c:dLbls>
          <c:showLegendKey val="0"/>
          <c:showVal val="0"/>
          <c:showCatName val="0"/>
          <c:showSerName val="0"/>
          <c:showPercent val="0"/>
          <c:showBubbleSize val="0"/>
        </c:dLbls>
        <c:gapWidth val="110"/>
        <c:overlap val="100"/>
        <c:axId val="38965215"/>
        <c:axId val="1"/>
      </c:barChart>
      <c:lineChart>
        <c:grouping val="standard"/>
        <c:varyColors val="0"/>
        <c:ser>
          <c:idx val="3"/>
          <c:order val="3"/>
          <c:spPr>
            <a:ln>
              <a:solidFill>
                <a:sysClr val="window" lastClr="FFFFFF"/>
              </a:solidFill>
            </a:ln>
          </c:spPr>
          <c:marker>
            <c:symbol val="none"/>
          </c:marker>
          <c:val>
            <c:numRef>
              <c:f>'データ(Q13～Q17）'!$E$39:$E$41</c:f>
              <c:numCache>
                <c:formatCode>General</c:formatCode>
                <c:ptCount val="3"/>
              </c:numCache>
            </c:numRef>
          </c:val>
          <c:smooth val="0"/>
          <c:extLst>
            <c:ext xmlns:c16="http://schemas.microsoft.com/office/drawing/2014/chart" uri="{C3380CC4-5D6E-409C-BE32-E72D297353CC}">
              <c16:uniqueId val="{00000003-4237-4C89-B782-2A568B3D7314}"/>
            </c:ext>
          </c:extLst>
        </c:ser>
        <c:dLbls>
          <c:showLegendKey val="0"/>
          <c:showVal val="0"/>
          <c:showCatName val="0"/>
          <c:showSerName val="0"/>
          <c:showPercent val="0"/>
          <c:showBubbleSize val="0"/>
        </c:dLbls>
        <c:marker val="1"/>
        <c:smooth val="0"/>
        <c:axId val="3"/>
        <c:axId val="4"/>
      </c:lineChart>
      <c:catAx>
        <c:axId val="38965215"/>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8965215"/>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42428601424821893"/>
          <c:y val="3.3333333333333333E-2"/>
          <c:w val="0.53000029996250464"/>
          <c:h val="0.1444450277048702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活動の内容　　　　　</a:t>
            </a:r>
          </a:p>
        </c:rich>
      </c:tx>
      <c:layout>
        <c:manualLayout>
          <c:xMode val="edge"/>
          <c:yMode val="edge"/>
          <c:x val="0.41165233098749493"/>
          <c:y val="6.2123807694769856E-2"/>
        </c:manualLayout>
      </c:layout>
      <c:overlay val="0"/>
      <c:spPr>
        <a:noFill/>
        <a:ln w="25400">
          <a:noFill/>
        </a:ln>
      </c:spPr>
    </c:title>
    <c:autoTitleDeleted val="0"/>
    <c:plotArea>
      <c:layout>
        <c:manualLayout>
          <c:layoutTarget val="inner"/>
          <c:xMode val="edge"/>
          <c:yMode val="edge"/>
          <c:x val="6.9164624692183749E-2"/>
          <c:y val="0.20385729773937292"/>
          <c:w val="0.87214811662055758"/>
          <c:h val="0.64525924472964014"/>
        </c:manualLayout>
      </c:layout>
      <c:barChart>
        <c:barDir val="bar"/>
        <c:grouping val="stacked"/>
        <c:varyColors val="0"/>
        <c:ser>
          <c:idx val="3"/>
          <c:order val="0"/>
          <c:tx>
            <c:strRef>
              <c:f>'データ(Q13～Q17）'!$G$4</c:f>
              <c:strCache>
                <c:ptCount val="1"/>
                <c:pt idx="0">
                  <c:v>参加している</c:v>
                </c:pt>
              </c:strCache>
            </c:strRef>
          </c:tx>
          <c:spPr>
            <a:pattFill prst="openDmnd">
              <a:fgClr>
                <a:srgbClr val="FF0000"/>
              </a:fgClr>
              <a:bgClr>
                <a:schemeClr val="bg1"/>
              </a:bgClr>
            </a:pattFill>
            <a:ln w="12700">
              <a:solidFill>
                <a:srgbClr val="000000"/>
              </a:solidFill>
              <a:prstDash val="solid"/>
            </a:ln>
          </c:spPr>
          <c:invertIfNegative val="0"/>
          <c:dLbls>
            <c:dLbl>
              <c:idx val="3"/>
              <c:layout>
                <c:manualLayout>
                  <c:x val="-3.695150115473441E-2"/>
                  <c:y val="0"/>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24-46B2-B113-95EFCAD8B6B6}"/>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'データ(Q13～Q17）'!$F$5:$F$8</c:f>
              <c:strCache>
                <c:ptCount val="4"/>
                <c:pt idx="0">
                  <c:v>地域の伝統的行事や祭り</c:v>
                </c:pt>
                <c:pt idx="1">
                  <c:v>地域の伝統芸能の支援活動（活動の手伝いや寄付などを含む）</c:v>
                </c:pt>
                <c:pt idx="2">
                  <c:v>地域の伝統芸能の担い手として活動</c:v>
                </c:pt>
                <c:pt idx="3">
                  <c:v>その他</c:v>
                </c:pt>
              </c:strCache>
            </c:strRef>
          </c:cat>
          <c:val>
            <c:numRef>
              <c:f>'データ(Q13～Q17）'!$G$5:$G$8</c:f>
              <c:numCache>
                <c:formatCode>0.0</c:formatCode>
                <c:ptCount val="4"/>
                <c:pt idx="0">
                  <c:v>90.299999999999983</c:v>
                </c:pt>
                <c:pt idx="1">
                  <c:v>67.599999999999994</c:v>
                </c:pt>
                <c:pt idx="2">
                  <c:v>34.299999999999997</c:v>
                </c:pt>
                <c:pt idx="3">
                  <c:v>3</c:v>
                </c:pt>
              </c:numCache>
            </c:numRef>
          </c:val>
          <c:extLst>
            <c:ext xmlns:c16="http://schemas.microsoft.com/office/drawing/2014/chart" uri="{C3380CC4-5D6E-409C-BE32-E72D297353CC}">
              <c16:uniqueId val="{00000001-4D24-46B2-B113-95EFCAD8B6B6}"/>
            </c:ext>
          </c:extLst>
        </c:ser>
        <c:ser>
          <c:idx val="0"/>
          <c:order val="1"/>
          <c:tx>
            <c:strRef>
              <c:f>'データ(Q13～Q17）'!$H$4</c:f>
              <c:strCache>
                <c:ptCount val="1"/>
                <c:pt idx="0">
                  <c:v>参加していない</c:v>
                </c:pt>
              </c:strCache>
            </c:strRef>
          </c:tx>
          <c:spPr>
            <a:pattFill prst="divot">
              <a:fgClr>
                <a:srgbClr val="00B050"/>
              </a:fgClr>
              <a:bgClr>
                <a:schemeClr val="bg1"/>
              </a:bgClr>
            </a:pattFill>
            <a:ln w="12700">
              <a:solidFill>
                <a:srgbClr val="000000"/>
              </a:solidFill>
              <a:prstDash val="solid"/>
            </a:ln>
          </c:spPr>
          <c:invertIfNegative val="0"/>
          <c:dLbls>
            <c:dLbl>
              <c:idx val="0"/>
              <c:layout>
                <c:manualLayout>
                  <c:x val="3.2490420216980064E-3"/>
                  <c:y val="2.5706874792517636E-7"/>
                </c:manualLayout>
              </c:layout>
              <c:tx>
                <c:rich>
                  <a:bodyPr/>
                  <a:lstStyle/>
                  <a:p>
                    <a:pPr>
                      <a:defRPr sz="1100" b="1" i="0" u="none" strike="noStrike" baseline="0">
                        <a:solidFill>
                          <a:srgbClr val="000000"/>
                        </a:solidFill>
                        <a:latin typeface="ＭＳ Ｐゴシック"/>
                        <a:ea typeface="ＭＳ Ｐゴシック"/>
                        <a:cs typeface="ＭＳ Ｐゴシック"/>
                      </a:defRPr>
                    </a:pPr>
                    <a:fld id="{8BC6FCA5-1AA3-474F-B860-7427D8DB8A49}" type="VALUE">
                      <a:rPr lang="en-US" altLang="ja-JP" sz="1000"/>
                      <a:pPr>
                        <a:defRPr sz="1100" b="1" i="0" u="none" strike="noStrike" baseline="0">
                          <a:solidFill>
                            <a:srgbClr val="000000"/>
                          </a:solidFill>
                          <a:latin typeface="ＭＳ Ｐゴシック"/>
                          <a:ea typeface="ＭＳ Ｐゴシック"/>
                          <a:cs typeface="ＭＳ Ｐゴシック"/>
                        </a:defRPr>
                      </a:pPr>
                      <a:t>[値]</a:t>
                    </a:fld>
                    <a:endParaRPr lang="ja-JP" altLang="en-US"/>
                  </a:p>
                </c:rich>
              </c:tx>
              <c:spPr>
                <a:noFill/>
                <a:ln w="25400">
                  <a:noFill/>
                </a:ln>
              </c:sp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4D24-46B2-B113-95EFCAD8B6B6}"/>
                </c:ext>
              </c:extLst>
            </c:dLbl>
            <c:dLbl>
              <c:idx val="3"/>
              <c:layout>
                <c:manualLayout>
                  <c:x val="3.1829018047573295E-3"/>
                  <c:y val="7.7843264144510307E-7"/>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D24-46B2-B113-95EFCAD8B6B6}"/>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'データ(Q13～Q17）'!$F$5:$F$8</c:f>
              <c:strCache>
                <c:ptCount val="4"/>
                <c:pt idx="0">
                  <c:v>地域の伝統的行事や祭り</c:v>
                </c:pt>
                <c:pt idx="1">
                  <c:v>地域の伝統芸能の支援活動（活動の手伝いや寄付などを含む）</c:v>
                </c:pt>
                <c:pt idx="2">
                  <c:v>地域の伝統芸能の担い手として活動</c:v>
                </c:pt>
                <c:pt idx="3">
                  <c:v>その他</c:v>
                </c:pt>
              </c:strCache>
            </c:strRef>
          </c:cat>
          <c:val>
            <c:numRef>
              <c:f>'データ(Q13～Q17）'!$H$5:$H$8</c:f>
              <c:numCache>
                <c:formatCode>0.0</c:formatCode>
                <c:ptCount val="4"/>
                <c:pt idx="0">
                  <c:v>5.5</c:v>
                </c:pt>
                <c:pt idx="1">
                  <c:v>23.5</c:v>
                </c:pt>
                <c:pt idx="2">
                  <c:v>49.400000000000006</c:v>
                </c:pt>
                <c:pt idx="3">
                  <c:v>7.2</c:v>
                </c:pt>
              </c:numCache>
            </c:numRef>
          </c:val>
          <c:extLst>
            <c:ext xmlns:c16="http://schemas.microsoft.com/office/drawing/2014/chart" uri="{C3380CC4-5D6E-409C-BE32-E72D297353CC}">
              <c16:uniqueId val="{00000004-4D24-46B2-B113-95EFCAD8B6B6}"/>
            </c:ext>
          </c:extLst>
        </c:ser>
        <c:ser>
          <c:idx val="1"/>
          <c:order val="2"/>
          <c:tx>
            <c:strRef>
              <c:f>'データ(Q13～Q17）'!$I$4</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4.6332046332046448E-2"/>
                  <c:y val="2.569010031984174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D24-46B2-B113-95EFCAD8B6B6}"/>
                </c:ext>
              </c:extLst>
            </c:dLbl>
            <c:spPr>
              <a:noFill/>
              <a:ln w="25400">
                <a:noFill/>
              </a:ln>
            </c:spPr>
            <c:txPr>
              <a:bodyPr/>
              <a:lstStyle/>
              <a:p>
                <a:pPr>
                  <a:defRPr sz="11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'データ(Q13～Q17）'!$F$5:$F$8</c:f>
              <c:strCache>
                <c:ptCount val="4"/>
                <c:pt idx="0">
                  <c:v>地域の伝統的行事や祭り</c:v>
                </c:pt>
                <c:pt idx="1">
                  <c:v>地域の伝統芸能の支援活動（活動の手伝いや寄付などを含む）</c:v>
                </c:pt>
                <c:pt idx="2">
                  <c:v>地域の伝統芸能の担い手として活動</c:v>
                </c:pt>
                <c:pt idx="3">
                  <c:v>その他</c:v>
                </c:pt>
              </c:strCache>
            </c:strRef>
          </c:cat>
          <c:val>
            <c:numRef>
              <c:f>'データ(Q13～Q17）'!$I$5:$I$8</c:f>
              <c:numCache>
                <c:formatCode>0.0</c:formatCode>
                <c:ptCount val="4"/>
                <c:pt idx="0">
                  <c:v>4.2</c:v>
                </c:pt>
                <c:pt idx="1">
                  <c:v>8.9</c:v>
                </c:pt>
                <c:pt idx="2">
                  <c:v>16.3</c:v>
                </c:pt>
                <c:pt idx="3">
                  <c:v>89.8</c:v>
                </c:pt>
              </c:numCache>
            </c:numRef>
          </c:val>
          <c:extLst>
            <c:ext xmlns:c16="http://schemas.microsoft.com/office/drawing/2014/chart" uri="{C3380CC4-5D6E-409C-BE32-E72D297353CC}">
              <c16:uniqueId val="{00000006-4D24-46B2-B113-95EFCAD8B6B6}"/>
            </c:ext>
          </c:extLst>
        </c:ser>
        <c:dLbls>
          <c:showLegendKey val="0"/>
          <c:showVal val="0"/>
          <c:showCatName val="0"/>
          <c:showSerName val="0"/>
          <c:showPercent val="0"/>
          <c:showBubbleSize val="0"/>
        </c:dLbls>
        <c:gapWidth val="80"/>
        <c:overlap val="100"/>
        <c:axId val="35462879"/>
        <c:axId val="1"/>
      </c:barChart>
      <c:lineChart>
        <c:grouping val="standard"/>
        <c:varyColors val="0"/>
        <c:ser>
          <c:idx val="2"/>
          <c:order val="3"/>
          <c:spPr>
            <a:ln>
              <a:solidFill>
                <a:sysClr val="window" lastClr="FFFFFF"/>
              </a:solidFill>
            </a:ln>
          </c:spPr>
          <c:marker>
            <c:symbol val="none"/>
          </c:marker>
          <c:val>
            <c:numRef>
              <c:f>'データ(Q13～Q17）'!$J$5:$J$8</c:f>
              <c:numCache>
                <c:formatCode>General</c:formatCode>
                <c:ptCount val="4"/>
              </c:numCache>
            </c:numRef>
          </c:val>
          <c:smooth val="0"/>
          <c:extLst>
            <c:ext xmlns:c16="http://schemas.microsoft.com/office/drawing/2014/chart" uri="{C3380CC4-5D6E-409C-BE32-E72D297353CC}">
              <c16:uniqueId val="{00000007-4D24-46B2-B113-95EFCAD8B6B6}"/>
            </c:ext>
          </c:extLst>
        </c:ser>
        <c:dLbls>
          <c:showLegendKey val="0"/>
          <c:showVal val="0"/>
          <c:showCatName val="0"/>
          <c:showSerName val="0"/>
          <c:showPercent val="0"/>
          <c:showBubbleSize val="0"/>
        </c:dLbls>
        <c:marker val="1"/>
        <c:smooth val="0"/>
        <c:axId val="3"/>
        <c:axId val="4"/>
      </c:lineChart>
      <c:catAx>
        <c:axId val="35462879"/>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5462879"/>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00000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14087784061634326"/>
          <c:y val="0.9"/>
          <c:w val="0.78291090057160861"/>
          <c:h val="4.8780487804878092E-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行動の内容</a:t>
            </a:r>
          </a:p>
        </c:rich>
      </c:tx>
      <c:layout>
        <c:manualLayout>
          <c:xMode val="edge"/>
          <c:yMode val="edge"/>
          <c:x val="0.39938050468864605"/>
          <c:y val="3.897425443178826E-3"/>
        </c:manualLayout>
      </c:layout>
      <c:overlay val="0"/>
      <c:spPr>
        <a:noFill/>
        <a:ln w="25400">
          <a:noFill/>
        </a:ln>
      </c:spPr>
    </c:title>
    <c:autoTitleDeleted val="0"/>
    <c:plotArea>
      <c:layout>
        <c:manualLayout>
          <c:layoutTarget val="inner"/>
          <c:xMode val="edge"/>
          <c:yMode val="edge"/>
          <c:x val="5.7028260925845765E-2"/>
          <c:y val="7.7011807820706504E-2"/>
          <c:w val="0.89370309080879906"/>
          <c:h val="0.87657195763150964"/>
        </c:manualLayout>
      </c:layout>
      <c:barChart>
        <c:barDir val="bar"/>
        <c:grouping val="stacked"/>
        <c:varyColors val="0"/>
        <c:ser>
          <c:idx val="3"/>
          <c:order val="0"/>
          <c:tx>
            <c:strRef>
              <c:f>'データ(Q13～Q17）'!$G$38</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'データ(Q13～Q17）'!$F$39:$F$46</c:f>
              <c:strCache>
                <c:ptCount val="8"/>
                <c:pt idx="0">
                  <c:v>食事は残さず食べるなど生ごみを減らす</c:v>
                </c:pt>
                <c:pt idx="1">
                  <c:v>不要なときはテレビや照明などのスイッチを切る</c:v>
                </c:pt>
                <c:pt idx="2">
                  <c:v>詰め替え用洗剤や古紙を再利用した紙製品など環境に配慮した商品を利用する</c:v>
                </c:pt>
                <c:pt idx="3">
                  <c:v>洗顔や食器洗いのときに水を流したままにしない</c:v>
                </c:pt>
                <c:pt idx="4">
                  <c:v>火力調節を行うなど省エネを心がけて調理する</c:v>
                </c:pt>
                <c:pt idx="5">
                  <c:v>冷暖房時の室温は適切な温度に設定している（冷房時28℃以上、暖房時20℃以下）</c:v>
                </c:pt>
                <c:pt idx="6">
                  <c:v>自動車を運転するときに、少しゆるやかな発進や、加減速の少ない運転など燃費向上を心がけている</c:v>
                </c:pt>
                <c:pt idx="7">
                  <c:v>外出はできるだけ自動車の利用を控え、自転車や公共交通機関を利用する</c:v>
                </c:pt>
              </c:strCache>
            </c:strRef>
          </c:cat>
          <c:val>
            <c:numRef>
              <c:f>'データ(Q13～Q17）'!$G$39:$G$46</c:f>
              <c:numCache>
                <c:formatCode>0.0</c:formatCode>
                <c:ptCount val="8"/>
                <c:pt idx="0">
                  <c:v>95.800000000000011</c:v>
                </c:pt>
                <c:pt idx="1">
                  <c:v>94.600000000000009</c:v>
                </c:pt>
                <c:pt idx="2">
                  <c:v>90.8</c:v>
                </c:pt>
                <c:pt idx="3">
                  <c:v>88.6</c:v>
                </c:pt>
                <c:pt idx="4">
                  <c:v>87.8</c:v>
                </c:pt>
                <c:pt idx="5">
                  <c:v>81.300000000000011</c:v>
                </c:pt>
                <c:pt idx="6">
                  <c:v>72.8</c:v>
                </c:pt>
                <c:pt idx="7">
                  <c:v>23.200000000000003</c:v>
                </c:pt>
              </c:numCache>
            </c:numRef>
          </c:val>
          <c:extLst>
            <c:ext xmlns:c16="http://schemas.microsoft.com/office/drawing/2014/chart" uri="{C3380CC4-5D6E-409C-BE32-E72D297353CC}">
              <c16:uniqueId val="{00000000-E2E4-4A15-9128-DB91EE520A73}"/>
            </c:ext>
          </c:extLst>
        </c:ser>
        <c:ser>
          <c:idx val="0"/>
          <c:order val="1"/>
          <c:tx>
            <c:strRef>
              <c:f>'データ(Q13～Q17）'!$H$38</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dLbl>
              <c:idx val="0"/>
              <c:layout>
                <c:manualLayout>
                  <c:x val="-3.9060452316439662E-2"/>
                  <c:y val="0"/>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E4-4A15-9128-DB91EE520A73}"/>
                </c:ext>
              </c:extLst>
            </c:dLbl>
            <c:dLbl>
              <c:idx val="1"/>
              <c:layout>
                <c:manualLayout>
                  <c:x val="-4.3110327144441817E-2"/>
                  <c:y val="2.7187980812743237E-4"/>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2E4-4A15-9128-DB91EE520A73}"/>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'データ(Q13～Q17）'!$F$39:$F$46</c:f>
              <c:strCache>
                <c:ptCount val="8"/>
                <c:pt idx="0">
                  <c:v>食事は残さず食べるなど生ごみを減らす</c:v>
                </c:pt>
                <c:pt idx="1">
                  <c:v>不要なときはテレビや照明などのスイッチを切る</c:v>
                </c:pt>
                <c:pt idx="2">
                  <c:v>詰め替え用洗剤や古紙を再利用した紙製品など環境に配慮した商品を利用する</c:v>
                </c:pt>
                <c:pt idx="3">
                  <c:v>洗顔や食器洗いのときに水を流したままにしない</c:v>
                </c:pt>
                <c:pt idx="4">
                  <c:v>火力調節を行うなど省エネを心がけて調理する</c:v>
                </c:pt>
                <c:pt idx="5">
                  <c:v>冷暖房時の室温は適切な温度に設定している（冷房時28℃以上、暖房時20℃以下）</c:v>
                </c:pt>
                <c:pt idx="6">
                  <c:v>自動車を運転するときに、少しゆるやかな発進や、加減速の少ない運転など燃費向上を心がけている</c:v>
                </c:pt>
                <c:pt idx="7">
                  <c:v>外出はできるだけ自動車の利用を控え、自転車や公共交通機関を利用する</c:v>
                </c:pt>
              </c:strCache>
            </c:strRef>
          </c:cat>
          <c:val>
            <c:numRef>
              <c:f>'データ(Q13～Q17）'!$H$39:$H$46</c:f>
              <c:numCache>
                <c:formatCode>0.0</c:formatCode>
                <c:ptCount val="8"/>
                <c:pt idx="0">
                  <c:v>1.9</c:v>
                </c:pt>
                <c:pt idx="1">
                  <c:v>3.4</c:v>
                </c:pt>
                <c:pt idx="2">
                  <c:v>6.5</c:v>
                </c:pt>
                <c:pt idx="3">
                  <c:v>9.1</c:v>
                </c:pt>
                <c:pt idx="4">
                  <c:v>8.9</c:v>
                </c:pt>
                <c:pt idx="5">
                  <c:v>15.2</c:v>
                </c:pt>
                <c:pt idx="6">
                  <c:v>7.2</c:v>
                </c:pt>
                <c:pt idx="7">
                  <c:v>72.5</c:v>
                </c:pt>
              </c:numCache>
            </c:numRef>
          </c:val>
          <c:extLst>
            <c:ext xmlns:c16="http://schemas.microsoft.com/office/drawing/2014/chart" uri="{C3380CC4-5D6E-409C-BE32-E72D297353CC}">
              <c16:uniqueId val="{00000003-E2E4-4A15-9128-DB91EE520A73}"/>
            </c:ext>
          </c:extLst>
        </c:ser>
        <c:ser>
          <c:idx val="1"/>
          <c:order val="2"/>
          <c:tx>
            <c:strRef>
              <c:f>'データ(Q13～Q17）'!$I$38</c:f>
              <c:strCache>
                <c:ptCount val="1"/>
                <c:pt idx="0">
                  <c:v>運転しない（７のみ）</c:v>
                </c:pt>
              </c:strCache>
            </c:strRef>
          </c:tx>
          <c:spPr>
            <a:pattFill prst="ltUpDiag">
              <a:fgClr>
                <a:srgbClr val="4F81BD"/>
              </a:fgClr>
              <a:bgClr>
                <a:sysClr val="window" lastClr="FFFFFF"/>
              </a:bgClr>
            </a:pattFill>
            <a:ln w="12700">
              <a:solidFill>
                <a:srgbClr val="000000"/>
              </a:solidFill>
              <a:prstDash val="solid"/>
            </a:ln>
          </c:spPr>
          <c:invertIfNegative val="0"/>
          <c:dLbls>
            <c:spPr>
              <a:noFill/>
              <a:ln w="25400">
                <a:noFill/>
              </a:ln>
            </c:spPr>
            <c:txPr>
              <a:bodyPr/>
              <a:lstStyle/>
              <a:p>
                <a:pPr>
                  <a:defRPr sz="10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'データ(Q13～Q17）'!$F$39:$F$46</c:f>
              <c:strCache>
                <c:ptCount val="8"/>
                <c:pt idx="0">
                  <c:v>食事は残さず食べるなど生ごみを減らす</c:v>
                </c:pt>
                <c:pt idx="1">
                  <c:v>不要なときはテレビや照明などのスイッチを切る</c:v>
                </c:pt>
                <c:pt idx="2">
                  <c:v>詰め替え用洗剤や古紙を再利用した紙製品など環境に配慮した商品を利用する</c:v>
                </c:pt>
                <c:pt idx="3">
                  <c:v>洗顔や食器洗いのときに水を流したままにしない</c:v>
                </c:pt>
                <c:pt idx="4">
                  <c:v>火力調節を行うなど省エネを心がけて調理する</c:v>
                </c:pt>
                <c:pt idx="5">
                  <c:v>冷暖房時の室温は適切な温度に設定している（冷房時28℃以上、暖房時20℃以下）</c:v>
                </c:pt>
                <c:pt idx="6">
                  <c:v>自動車を運転するときに、少しゆるやかな発進や、加減速の少ない運転など燃費向上を心がけている</c:v>
                </c:pt>
                <c:pt idx="7">
                  <c:v>外出はできるだけ自動車の利用を控え、自転車や公共交通機関を利用する</c:v>
                </c:pt>
              </c:strCache>
            </c:strRef>
          </c:cat>
          <c:val>
            <c:numRef>
              <c:f>'データ(Q13～Q17）'!$I$39:$I$46</c:f>
              <c:numCache>
                <c:formatCode>0.0</c:formatCode>
                <c:ptCount val="8"/>
                <c:pt idx="6">
                  <c:v>17.399999999999999</c:v>
                </c:pt>
              </c:numCache>
            </c:numRef>
          </c:val>
          <c:extLst>
            <c:ext xmlns:c16="http://schemas.microsoft.com/office/drawing/2014/chart" uri="{C3380CC4-5D6E-409C-BE32-E72D297353CC}">
              <c16:uniqueId val="{00000004-E2E4-4A15-9128-DB91EE520A73}"/>
            </c:ext>
          </c:extLst>
        </c:ser>
        <c:ser>
          <c:idx val="2"/>
          <c:order val="3"/>
          <c:tx>
            <c:strRef>
              <c:f>'データ(Q13～Q17）'!$J$38</c:f>
              <c:strCache>
                <c:ptCount val="1"/>
                <c:pt idx="0">
                  <c:v>不明</c:v>
                </c:pt>
              </c:strCache>
            </c:strRef>
          </c:tx>
          <c:spPr>
            <a:pattFill prst="pct25">
              <a:fgClr>
                <a:srgbClr val="8064A2">
                  <a:lumMod val="60000"/>
                  <a:lumOff val="40000"/>
                </a:srgbClr>
              </a:fgClr>
              <a:bgClr>
                <a:sysClr val="window" lastClr="FFFFFF"/>
              </a:bgClr>
            </a:pattFill>
            <a:ln w="12700">
              <a:solidFill>
                <a:srgbClr val="000000"/>
              </a:solidFill>
              <a:prstDash val="solid"/>
            </a:ln>
          </c:spPr>
          <c:invertIfNegative val="0"/>
          <c:dLbls>
            <c:dLbl>
              <c:idx val="0"/>
              <c:layout>
                <c:manualLayout>
                  <c:x val="4.0030792917628948E-2"/>
                  <c:y val="1.8101185627658613E-7"/>
                </c:manualLayout>
              </c:layout>
              <c:spPr/>
              <c:txPr>
                <a:bodyPr/>
                <a:lstStyle/>
                <a:p>
                  <a:pPr algn="ctr">
                    <a:defRPr lang="ja-JP" altLang="en-US" sz="900" b="1" i="0" u="none" strike="noStrike" kern="1200"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2E4-4A15-9128-DB91EE520A73}"/>
                </c:ext>
              </c:extLst>
            </c:dLbl>
            <c:dLbl>
              <c:idx val="1"/>
              <c:layout>
                <c:manualLayout>
                  <c:x val="4.3110084680523478E-2"/>
                  <c:y val="0"/>
                </c:manualLayout>
              </c:layout>
              <c:spPr/>
              <c:txPr>
                <a:bodyPr/>
                <a:lstStyle/>
                <a:p>
                  <a:pPr algn="ctr">
                    <a:defRPr lang="ja-JP" altLang="en-US" sz="900" b="1" i="0" u="none" strike="noStrike" kern="1200"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2E4-4A15-9128-DB91EE520A73}"/>
                </c:ext>
              </c:extLst>
            </c:dLbl>
            <c:dLbl>
              <c:idx val="2"/>
              <c:layout>
                <c:manualLayout>
                  <c:x val="3.7637633591488952E-2"/>
                  <c:y val="5.1363442587362034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3A-4EB1-9B2A-B2F6B58DDD39}"/>
                </c:ext>
              </c:extLst>
            </c:dLbl>
            <c:dLbl>
              <c:idx val="3"/>
              <c:layout>
                <c:manualLayout>
                  <c:x val="3.4558359876473349E-2"/>
                  <c:y val="2.17489937045540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3A-4EB1-9B2A-B2F6B58DDD39}"/>
                </c:ext>
              </c:extLst>
            </c:dLbl>
            <c:dLbl>
              <c:idx val="4"/>
              <c:layout>
                <c:manualLayout>
                  <c:x val="4.0716907306504554E-2"/>
                  <c:y val="-2.173872101603737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3A-4EB1-9B2A-B2F6B58DDD39}"/>
                </c:ext>
              </c:extLst>
            </c:dLbl>
            <c:dLbl>
              <c:idx val="5"/>
              <c:layout>
                <c:manualLayout>
                  <c:x val="4.1059947075403953E-2"/>
                  <c:y val="2.17507058193068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3A-4EB1-9B2A-B2F6B58DDD39}"/>
                </c:ext>
              </c:extLst>
            </c:dLbl>
            <c:dLbl>
              <c:idx val="6"/>
              <c:layout>
                <c:manualLayout>
                  <c:x val="3.4215320107573693E-2"/>
                  <c:y val="-2.173872101603737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3A-4EB1-9B2A-B2F6B58DDD39}"/>
                </c:ext>
              </c:extLst>
            </c:dLbl>
            <c:dLbl>
              <c:idx val="7"/>
              <c:layout>
                <c:manualLayout>
                  <c:x val="4.3796181021520025E-2"/>
                  <c:y val="5.1363442583375707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3A-4EB1-9B2A-B2F6B58DDD39}"/>
                </c:ext>
              </c:extLst>
            </c:dLbl>
            <c:spPr>
              <a:noFill/>
              <a:ln w="25400">
                <a:noFill/>
              </a:ln>
            </c:spPr>
            <c:txPr>
              <a:bodyPr/>
              <a:lstStyle/>
              <a:p>
                <a:pPr algn="ctr">
                  <a:defRPr lang="ja-JP" altLang="en-US" sz="900" b="1" i="0" u="none" strike="noStrike" kern="1200"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'データ(Q13～Q17）'!$F$39:$F$46</c:f>
              <c:strCache>
                <c:ptCount val="8"/>
                <c:pt idx="0">
                  <c:v>食事は残さず食べるなど生ごみを減らす</c:v>
                </c:pt>
                <c:pt idx="1">
                  <c:v>不要なときはテレビや照明などのスイッチを切る</c:v>
                </c:pt>
                <c:pt idx="2">
                  <c:v>詰め替え用洗剤や古紙を再利用した紙製品など環境に配慮した商品を利用する</c:v>
                </c:pt>
                <c:pt idx="3">
                  <c:v>洗顔や食器洗いのときに水を流したままにしない</c:v>
                </c:pt>
                <c:pt idx="4">
                  <c:v>火力調節を行うなど省エネを心がけて調理する</c:v>
                </c:pt>
                <c:pt idx="5">
                  <c:v>冷暖房時の室温は適切な温度に設定している（冷房時28℃以上、暖房時20℃以下）</c:v>
                </c:pt>
                <c:pt idx="6">
                  <c:v>自動車を運転するときに、少しゆるやかな発進や、加減速の少ない運転など燃費向上を心がけている</c:v>
                </c:pt>
                <c:pt idx="7">
                  <c:v>外出はできるだけ自動車の利用を控え、自転車や公共交通機関を利用する</c:v>
                </c:pt>
              </c:strCache>
            </c:strRef>
          </c:cat>
          <c:val>
            <c:numRef>
              <c:f>'データ(Q13～Q17）'!$J$39:$J$46</c:f>
              <c:numCache>
                <c:formatCode>0.0</c:formatCode>
                <c:ptCount val="8"/>
                <c:pt idx="0">
                  <c:v>2.2000000000000002</c:v>
                </c:pt>
                <c:pt idx="1">
                  <c:v>2</c:v>
                </c:pt>
                <c:pt idx="2">
                  <c:v>2.7</c:v>
                </c:pt>
                <c:pt idx="3">
                  <c:v>2.2000000000000002</c:v>
                </c:pt>
                <c:pt idx="4">
                  <c:v>3.2</c:v>
                </c:pt>
                <c:pt idx="5">
                  <c:v>3.4</c:v>
                </c:pt>
                <c:pt idx="6">
                  <c:v>2.6</c:v>
                </c:pt>
                <c:pt idx="7">
                  <c:v>4.2</c:v>
                </c:pt>
              </c:numCache>
            </c:numRef>
          </c:val>
          <c:extLst>
            <c:ext xmlns:c16="http://schemas.microsoft.com/office/drawing/2014/chart" uri="{C3380CC4-5D6E-409C-BE32-E72D297353CC}">
              <c16:uniqueId val="{00000007-E2E4-4A15-9128-DB91EE520A73}"/>
            </c:ext>
          </c:extLst>
        </c:ser>
        <c:dLbls>
          <c:showLegendKey val="0"/>
          <c:showVal val="0"/>
          <c:showCatName val="0"/>
          <c:showSerName val="0"/>
          <c:showPercent val="0"/>
          <c:showBubbleSize val="0"/>
        </c:dLbls>
        <c:gapWidth val="80"/>
        <c:overlap val="100"/>
        <c:axId val="38971455"/>
        <c:axId val="1"/>
      </c:barChart>
      <c:lineChart>
        <c:grouping val="standard"/>
        <c:varyColors val="0"/>
        <c:ser>
          <c:idx val="4"/>
          <c:order val="4"/>
          <c:spPr>
            <a:ln>
              <a:solidFill>
                <a:sysClr val="window" lastClr="FFFFFF"/>
              </a:solidFill>
            </a:ln>
          </c:spPr>
          <c:marker>
            <c:symbol val="none"/>
          </c:marker>
          <c:val>
            <c:numRef>
              <c:f>'データ(Q13～Q17）'!$K$39:$K$46</c:f>
              <c:numCache>
                <c:formatCode>General</c:formatCode>
                <c:ptCount val="8"/>
              </c:numCache>
            </c:numRef>
          </c:val>
          <c:smooth val="0"/>
          <c:extLst>
            <c:ext xmlns:c16="http://schemas.microsoft.com/office/drawing/2014/chart" uri="{C3380CC4-5D6E-409C-BE32-E72D297353CC}">
              <c16:uniqueId val="{00000008-E2E4-4A15-9128-DB91EE520A73}"/>
            </c:ext>
          </c:extLst>
        </c:ser>
        <c:dLbls>
          <c:showLegendKey val="0"/>
          <c:showVal val="0"/>
          <c:showCatName val="0"/>
          <c:showSerName val="0"/>
          <c:showPercent val="0"/>
          <c:showBubbleSize val="0"/>
        </c:dLbls>
        <c:marker val="1"/>
        <c:smooth val="0"/>
        <c:axId val="3"/>
        <c:axId val="4"/>
      </c:lineChart>
      <c:catAx>
        <c:axId val="38971455"/>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8971455"/>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000000"/>
          </a:solidFill>
          <a:prstDash val="solid"/>
        </a:ln>
      </c:spPr>
    </c:plotArea>
    <c:legend>
      <c:legendPos val="r"/>
      <c:legendEntry>
        <c:idx val="4"/>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5.2347959969207082E-2"/>
          <c:y val="0.94336722472797696"/>
          <c:w val="0.89376540403581184"/>
          <c:h val="5.1779935275080957E-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41234836626655E-2"/>
          <c:y val="0.10456761453368718"/>
          <c:w val="0.87173372299571761"/>
          <c:h val="0.73918486135882333"/>
        </c:manualLayout>
      </c:layout>
      <c:barChart>
        <c:barDir val="bar"/>
        <c:grouping val="percentStacked"/>
        <c:varyColors val="0"/>
        <c:ser>
          <c:idx val="0"/>
          <c:order val="0"/>
          <c:tx>
            <c:strRef>
              <c:f>'データ（居住地等別）'!$C$62</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'データ（居住地等別）'!$B$63:$B$67</c:f>
              <c:strCache>
                <c:ptCount val="5"/>
                <c:pt idx="0">
                  <c:v>県計</c:v>
                </c:pt>
                <c:pt idx="1">
                  <c:v>県央</c:v>
                </c:pt>
                <c:pt idx="2">
                  <c:v>県南</c:v>
                </c:pt>
                <c:pt idx="3">
                  <c:v>沿岸</c:v>
                </c:pt>
                <c:pt idx="4">
                  <c:v>県北</c:v>
                </c:pt>
              </c:strCache>
            </c:strRef>
          </c:cat>
          <c:val>
            <c:numRef>
              <c:f>'データ（居住地等別）'!$C$63:$C$67</c:f>
              <c:numCache>
                <c:formatCode>0.0</c:formatCode>
                <c:ptCount val="5"/>
                <c:pt idx="0">
                  <c:v>81.099999999999994</c:v>
                </c:pt>
                <c:pt idx="1">
                  <c:v>83.199999999999989</c:v>
                </c:pt>
                <c:pt idx="2">
                  <c:v>80</c:v>
                </c:pt>
                <c:pt idx="3">
                  <c:v>80.2</c:v>
                </c:pt>
                <c:pt idx="4">
                  <c:v>79.3</c:v>
                </c:pt>
              </c:numCache>
            </c:numRef>
          </c:val>
          <c:extLst>
            <c:ext xmlns:c16="http://schemas.microsoft.com/office/drawing/2014/chart" uri="{C3380CC4-5D6E-409C-BE32-E72D297353CC}">
              <c16:uniqueId val="{00000000-1AF0-41A3-959D-8B10453D8A04}"/>
            </c:ext>
          </c:extLst>
        </c:ser>
        <c:ser>
          <c:idx val="1"/>
          <c:order val="1"/>
          <c:tx>
            <c:strRef>
              <c:f>'データ（居住地等別）'!$D$62</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'データ（居住地等別）'!$B$63:$B$67</c:f>
              <c:strCache>
                <c:ptCount val="5"/>
                <c:pt idx="0">
                  <c:v>県計</c:v>
                </c:pt>
                <c:pt idx="1">
                  <c:v>県央</c:v>
                </c:pt>
                <c:pt idx="2">
                  <c:v>県南</c:v>
                </c:pt>
                <c:pt idx="3">
                  <c:v>沿岸</c:v>
                </c:pt>
                <c:pt idx="4">
                  <c:v>県北</c:v>
                </c:pt>
              </c:strCache>
            </c:strRef>
          </c:cat>
          <c:val>
            <c:numRef>
              <c:f>'データ（居住地等別）'!$D$63:$D$67</c:f>
              <c:numCache>
                <c:formatCode>0.0</c:formatCode>
                <c:ptCount val="5"/>
                <c:pt idx="0">
                  <c:v>16</c:v>
                </c:pt>
                <c:pt idx="1">
                  <c:v>14.6</c:v>
                </c:pt>
                <c:pt idx="2">
                  <c:v>17.399999999999999</c:v>
                </c:pt>
                <c:pt idx="3">
                  <c:v>15.6</c:v>
                </c:pt>
                <c:pt idx="4">
                  <c:v>16.3</c:v>
                </c:pt>
              </c:numCache>
            </c:numRef>
          </c:val>
          <c:extLst>
            <c:ext xmlns:c16="http://schemas.microsoft.com/office/drawing/2014/chart" uri="{C3380CC4-5D6E-409C-BE32-E72D297353CC}">
              <c16:uniqueId val="{00000001-1AF0-41A3-959D-8B10453D8A04}"/>
            </c:ext>
          </c:extLst>
        </c:ser>
        <c:ser>
          <c:idx val="2"/>
          <c:order val="2"/>
          <c:tx>
            <c:strRef>
              <c:f>'データ（居住地等別）'!$E$62</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1"/>
              <c:layout>
                <c:manualLayout>
                  <c:x val="2.8776978417266189E-2"/>
                  <c:y val="4.42829022887651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8F-4A2B-9FDB-0D51F68CD4C3}"/>
                </c:ext>
              </c:extLst>
            </c:dLbl>
            <c:numFmt formatCode="0.0_ "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'データ（居住地等別）'!$B$63:$B$67</c:f>
              <c:strCache>
                <c:ptCount val="5"/>
                <c:pt idx="0">
                  <c:v>県計</c:v>
                </c:pt>
                <c:pt idx="1">
                  <c:v>県央</c:v>
                </c:pt>
                <c:pt idx="2">
                  <c:v>県南</c:v>
                </c:pt>
                <c:pt idx="3">
                  <c:v>沿岸</c:v>
                </c:pt>
                <c:pt idx="4">
                  <c:v>県北</c:v>
                </c:pt>
              </c:strCache>
            </c:strRef>
          </c:cat>
          <c:val>
            <c:numRef>
              <c:f>'データ（居住地等別）'!$E$63:$E$67</c:f>
              <c:numCache>
                <c:formatCode>0.0</c:formatCode>
                <c:ptCount val="5"/>
                <c:pt idx="0">
                  <c:v>2.9</c:v>
                </c:pt>
                <c:pt idx="1">
                  <c:v>2.2999999999999998</c:v>
                </c:pt>
                <c:pt idx="2">
                  <c:v>2.7</c:v>
                </c:pt>
                <c:pt idx="3">
                  <c:v>4.2</c:v>
                </c:pt>
                <c:pt idx="4">
                  <c:v>4.3</c:v>
                </c:pt>
              </c:numCache>
            </c:numRef>
          </c:val>
          <c:extLst>
            <c:ext xmlns:c16="http://schemas.microsoft.com/office/drawing/2014/chart" uri="{C3380CC4-5D6E-409C-BE32-E72D297353CC}">
              <c16:uniqueId val="{00000002-1AF0-41A3-959D-8B10453D8A04}"/>
            </c:ext>
          </c:extLst>
        </c:ser>
        <c:dLbls>
          <c:showLegendKey val="0"/>
          <c:showVal val="0"/>
          <c:showCatName val="0"/>
          <c:showSerName val="0"/>
          <c:showPercent val="0"/>
          <c:showBubbleSize val="0"/>
        </c:dLbls>
        <c:gapWidth val="40"/>
        <c:overlap val="100"/>
        <c:axId val="38972895"/>
        <c:axId val="1"/>
      </c:barChart>
      <c:lineChart>
        <c:grouping val="standard"/>
        <c:varyColors val="0"/>
        <c:ser>
          <c:idx val="3"/>
          <c:order val="3"/>
          <c:tx>
            <c:strRef>
              <c:f>'データ（居住地等別）'!$F$62</c:f>
              <c:strCache>
                <c:ptCount val="1"/>
              </c:strCache>
            </c:strRef>
          </c:tx>
          <c:spPr>
            <a:ln>
              <a:solidFill>
                <a:schemeClr val="bg1"/>
              </a:solidFill>
            </a:ln>
          </c:spPr>
          <c:marker>
            <c:symbol val="none"/>
          </c:marker>
          <c:val>
            <c:numRef>
              <c:f>'データ（居住地等別）'!$F$63:$F$67</c:f>
              <c:numCache>
                <c:formatCode>0.0</c:formatCode>
                <c:ptCount val="5"/>
              </c:numCache>
            </c:numRef>
          </c:val>
          <c:smooth val="0"/>
          <c:extLst>
            <c:ext xmlns:c16="http://schemas.microsoft.com/office/drawing/2014/chart" uri="{C3380CC4-5D6E-409C-BE32-E72D297353CC}">
              <c16:uniqueId val="{00000003-1AF0-41A3-959D-8B10453D8A04}"/>
            </c:ext>
          </c:extLst>
        </c:ser>
        <c:dLbls>
          <c:showLegendKey val="0"/>
          <c:showVal val="0"/>
          <c:showCatName val="0"/>
          <c:showSerName val="0"/>
          <c:showPercent val="0"/>
          <c:showBubbleSize val="0"/>
        </c:dLbls>
        <c:marker val="1"/>
        <c:smooth val="0"/>
        <c:axId val="3"/>
        <c:axId val="4"/>
      </c:lineChart>
      <c:catAx>
        <c:axId val="3897289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3897289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7913669064748203"/>
          <c:y val="0.85507550686598954"/>
          <c:w val="0.55971223021582739"/>
          <c:h val="0.13043516299592983"/>
        </c:manualLayout>
      </c:layout>
      <c:overlay val="0"/>
      <c:spPr>
        <a:solidFill>
          <a:srgbClr val="FFFFFF"/>
        </a:solid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72317926207509E-2"/>
          <c:y val="0.10139877451440689"/>
          <c:w val="0.87299332301645405"/>
          <c:h val="0.74475651626098882"/>
        </c:manualLayout>
      </c:layout>
      <c:barChart>
        <c:barDir val="bar"/>
        <c:grouping val="percentStacked"/>
        <c:varyColors val="0"/>
        <c:ser>
          <c:idx val="0"/>
          <c:order val="0"/>
          <c:tx>
            <c:strRef>
              <c:f>'データ（居住地等別）'!$C$68</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'データ（居住地等別）'!$B$69:$B$71</c:f>
              <c:strCache>
                <c:ptCount val="3"/>
                <c:pt idx="0">
                  <c:v>県計</c:v>
                </c:pt>
                <c:pt idx="1">
                  <c:v>男</c:v>
                </c:pt>
                <c:pt idx="2">
                  <c:v>女</c:v>
                </c:pt>
              </c:strCache>
            </c:strRef>
          </c:cat>
          <c:val>
            <c:numRef>
              <c:f>'データ（居住地等別）'!$C$69:$C$71</c:f>
              <c:numCache>
                <c:formatCode>0.0</c:formatCode>
                <c:ptCount val="3"/>
                <c:pt idx="0">
                  <c:v>81.099999999999994</c:v>
                </c:pt>
                <c:pt idx="1">
                  <c:v>80.7</c:v>
                </c:pt>
                <c:pt idx="2">
                  <c:v>81.599999999999994</c:v>
                </c:pt>
              </c:numCache>
            </c:numRef>
          </c:val>
          <c:extLst>
            <c:ext xmlns:c16="http://schemas.microsoft.com/office/drawing/2014/chart" uri="{C3380CC4-5D6E-409C-BE32-E72D297353CC}">
              <c16:uniqueId val="{00000000-BC7C-4E2F-BAAF-80BC1056941D}"/>
            </c:ext>
          </c:extLst>
        </c:ser>
        <c:ser>
          <c:idx val="1"/>
          <c:order val="1"/>
          <c:tx>
            <c:strRef>
              <c:f>'データ（居住地等別）'!$D$68</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'データ（居住地等別）'!$B$69:$B$71</c:f>
              <c:strCache>
                <c:ptCount val="3"/>
                <c:pt idx="0">
                  <c:v>県計</c:v>
                </c:pt>
                <c:pt idx="1">
                  <c:v>男</c:v>
                </c:pt>
                <c:pt idx="2">
                  <c:v>女</c:v>
                </c:pt>
              </c:strCache>
            </c:strRef>
          </c:cat>
          <c:val>
            <c:numRef>
              <c:f>'データ（居住地等別）'!$D$69:$D$71</c:f>
              <c:numCache>
                <c:formatCode>0.0</c:formatCode>
                <c:ptCount val="3"/>
                <c:pt idx="0">
                  <c:v>16</c:v>
                </c:pt>
                <c:pt idx="1">
                  <c:v>17.2</c:v>
                </c:pt>
                <c:pt idx="2">
                  <c:v>15</c:v>
                </c:pt>
              </c:numCache>
            </c:numRef>
          </c:val>
          <c:extLst>
            <c:ext xmlns:c16="http://schemas.microsoft.com/office/drawing/2014/chart" uri="{C3380CC4-5D6E-409C-BE32-E72D297353CC}">
              <c16:uniqueId val="{00000001-BC7C-4E2F-BAAF-80BC1056941D}"/>
            </c:ext>
          </c:extLst>
        </c:ser>
        <c:ser>
          <c:idx val="2"/>
          <c:order val="2"/>
          <c:tx>
            <c:strRef>
              <c:f>'データ（居住地等別）'!$E$68</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1"/>
              <c:layout>
                <c:manualLayout>
                  <c:x val="2.7053140096618359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20A-4370-8489-CE18C23094A4}"/>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'データ（居住地等別）'!$B$69:$B$71</c:f>
              <c:strCache>
                <c:ptCount val="3"/>
                <c:pt idx="0">
                  <c:v>県計</c:v>
                </c:pt>
                <c:pt idx="1">
                  <c:v>男</c:v>
                </c:pt>
                <c:pt idx="2">
                  <c:v>女</c:v>
                </c:pt>
              </c:strCache>
            </c:strRef>
          </c:cat>
          <c:val>
            <c:numRef>
              <c:f>'データ（居住地等別）'!$E$69:$E$71</c:f>
              <c:numCache>
                <c:formatCode>0.0</c:formatCode>
                <c:ptCount val="3"/>
                <c:pt idx="0">
                  <c:v>2.9</c:v>
                </c:pt>
                <c:pt idx="1">
                  <c:v>2.1</c:v>
                </c:pt>
                <c:pt idx="2">
                  <c:v>3.5</c:v>
                </c:pt>
              </c:numCache>
            </c:numRef>
          </c:val>
          <c:extLst>
            <c:ext xmlns:c16="http://schemas.microsoft.com/office/drawing/2014/chart" uri="{C3380CC4-5D6E-409C-BE32-E72D297353CC}">
              <c16:uniqueId val="{00000002-BC7C-4E2F-BAAF-80BC1056941D}"/>
            </c:ext>
          </c:extLst>
        </c:ser>
        <c:dLbls>
          <c:showLegendKey val="0"/>
          <c:showVal val="0"/>
          <c:showCatName val="0"/>
          <c:showSerName val="0"/>
          <c:showPercent val="0"/>
          <c:showBubbleSize val="0"/>
        </c:dLbls>
        <c:gapWidth val="40"/>
        <c:overlap val="100"/>
        <c:axId val="38979135"/>
        <c:axId val="1"/>
      </c:barChart>
      <c:lineChart>
        <c:grouping val="standard"/>
        <c:varyColors val="0"/>
        <c:ser>
          <c:idx val="3"/>
          <c:order val="3"/>
          <c:tx>
            <c:strRef>
              <c:f>'データ（居住地等別）'!$F$68</c:f>
              <c:strCache>
                <c:ptCount val="1"/>
              </c:strCache>
            </c:strRef>
          </c:tx>
          <c:spPr>
            <a:ln>
              <a:solidFill>
                <a:schemeClr val="bg1"/>
              </a:solidFill>
            </a:ln>
          </c:spPr>
          <c:marker>
            <c:symbol val="none"/>
          </c:marker>
          <c:val>
            <c:numRef>
              <c:f>'データ（居住地等別）'!$F$69:$F$71</c:f>
              <c:numCache>
                <c:formatCode>0.0</c:formatCode>
                <c:ptCount val="3"/>
              </c:numCache>
            </c:numRef>
          </c:val>
          <c:smooth val="0"/>
          <c:extLst>
            <c:ext xmlns:c16="http://schemas.microsoft.com/office/drawing/2014/chart" uri="{C3380CC4-5D6E-409C-BE32-E72D297353CC}">
              <c16:uniqueId val="{00000003-BC7C-4E2F-BAAF-80BC1056941D}"/>
            </c:ext>
          </c:extLst>
        </c:ser>
        <c:dLbls>
          <c:showLegendKey val="0"/>
          <c:showVal val="0"/>
          <c:showCatName val="0"/>
          <c:showSerName val="0"/>
          <c:showPercent val="0"/>
          <c:showBubbleSize val="0"/>
        </c:dLbls>
        <c:marker val="1"/>
        <c:smooth val="0"/>
        <c:axId val="3"/>
        <c:axId val="4"/>
      </c:lineChart>
      <c:catAx>
        <c:axId val="3897913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3897913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6086986952717867"/>
          <c:y val="0.87681463730077214"/>
          <c:w val="0.59565308684240548"/>
          <c:h val="0.1050728441553501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036326980866519E-2"/>
          <c:y val="0.1017547346310809"/>
          <c:w val="0.85311103503366426"/>
          <c:h val="0.74386219799272868"/>
        </c:manualLayout>
      </c:layout>
      <c:barChart>
        <c:barDir val="bar"/>
        <c:grouping val="percentStacked"/>
        <c:varyColors val="0"/>
        <c:ser>
          <c:idx val="0"/>
          <c:order val="0"/>
          <c:tx>
            <c:strRef>
              <c:f>'データ（居住地等別）'!$C$72</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'データ（居住地等別）'!$B$73:$B$80</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'データ（居住地等別）'!$C$73:$C$80</c:f>
              <c:numCache>
                <c:formatCode>0.0</c:formatCode>
                <c:ptCount val="8"/>
                <c:pt idx="0">
                  <c:v>81.099999999999994</c:v>
                </c:pt>
                <c:pt idx="1">
                  <c:v>78.099999999999994</c:v>
                </c:pt>
                <c:pt idx="2">
                  <c:v>80</c:v>
                </c:pt>
                <c:pt idx="3">
                  <c:v>78.5</c:v>
                </c:pt>
                <c:pt idx="4">
                  <c:v>80.599999999999994</c:v>
                </c:pt>
                <c:pt idx="5">
                  <c:v>82.4</c:v>
                </c:pt>
                <c:pt idx="6">
                  <c:v>83</c:v>
                </c:pt>
                <c:pt idx="7">
                  <c:v>80.7</c:v>
                </c:pt>
              </c:numCache>
            </c:numRef>
          </c:val>
          <c:extLst>
            <c:ext xmlns:c16="http://schemas.microsoft.com/office/drawing/2014/chart" uri="{C3380CC4-5D6E-409C-BE32-E72D297353CC}">
              <c16:uniqueId val="{00000000-EF1A-4BD1-9ED8-744C964EEE1A}"/>
            </c:ext>
          </c:extLst>
        </c:ser>
        <c:ser>
          <c:idx val="1"/>
          <c:order val="1"/>
          <c:tx>
            <c:strRef>
              <c:f>'データ（居住地等別）'!$D$72</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'データ（居住地等別）'!$B$73:$B$80</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'データ（居住地等別）'!$D$73:$D$80</c:f>
              <c:numCache>
                <c:formatCode>0.0</c:formatCode>
                <c:ptCount val="8"/>
                <c:pt idx="0">
                  <c:v>16</c:v>
                </c:pt>
                <c:pt idx="1">
                  <c:v>22</c:v>
                </c:pt>
                <c:pt idx="2">
                  <c:v>19.399999999999999</c:v>
                </c:pt>
                <c:pt idx="3">
                  <c:v>21</c:v>
                </c:pt>
                <c:pt idx="4">
                  <c:v>19.100000000000001</c:v>
                </c:pt>
                <c:pt idx="5">
                  <c:v>16.600000000000001</c:v>
                </c:pt>
                <c:pt idx="6">
                  <c:v>15.2</c:v>
                </c:pt>
                <c:pt idx="7">
                  <c:v>13</c:v>
                </c:pt>
              </c:numCache>
            </c:numRef>
          </c:val>
          <c:extLst>
            <c:ext xmlns:c16="http://schemas.microsoft.com/office/drawing/2014/chart" uri="{C3380CC4-5D6E-409C-BE32-E72D297353CC}">
              <c16:uniqueId val="{00000001-EF1A-4BD1-9ED8-744C964EEE1A}"/>
            </c:ext>
          </c:extLst>
        </c:ser>
        <c:ser>
          <c:idx val="2"/>
          <c:order val="2"/>
          <c:tx>
            <c:strRef>
              <c:f>'データ（居住地等別）'!$E$72</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1"/>
              <c:layout>
                <c:manualLayout>
                  <c:x val="2.270147542236832E-2"/>
                  <c:y val="1.4998125234345707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1A-4BD1-9ED8-744C964EEE1A}"/>
                </c:ext>
              </c:extLst>
            </c:dLbl>
            <c:dLbl>
              <c:idx val="2"/>
              <c:layout>
                <c:manualLayout>
                  <c:x val="2.2785195328844765E-2"/>
                  <c:y val="1.9019361710221005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F1A-4BD1-9ED8-744C964EEE1A}"/>
                </c:ext>
              </c:extLst>
            </c:dLbl>
            <c:dLbl>
              <c:idx val="3"/>
              <c:layout>
                <c:manualLayout>
                  <c:x val="2.3197767754758812E-2"/>
                  <c:y val="1.1248593925759281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F1A-4BD1-9ED8-744C964EEE1A}"/>
                </c:ext>
              </c:extLst>
            </c:dLbl>
            <c:dLbl>
              <c:idx val="4"/>
              <c:layout>
                <c:manualLayout>
                  <c:x val="2.3017047626328262E-2"/>
                  <c:y val="1.1248593925759281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F1A-4BD1-9ED8-744C964EEE1A}"/>
                </c:ext>
              </c:extLst>
            </c:dLbl>
            <c:dLbl>
              <c:idx val="5"/>
              <c:layout>
                <c:manualLayout>
                  <c:x val="2.5148841831664246E-2"/>
                  <c:y val="-4.8305211848518933E-3"/>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F1A-4BD1-9ED8-744C964EEE1A}"/>
                </c:ext>
              </c:extLst>
            </c:dLbl>
            <c:dLbl>
              <c:idx val="6"/>
              <c:layout>
                <c:manualLayout>
                  <c:x val="2.318840579710145E-2"/>
                  <c:y val="1.7713160915506076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53-454C-9AD7-0671BCF338A2}"/>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'データ（居住地等別）'!$B$73:$B$80</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'データ（居住地等別）'!$E$73:$E$80</c:f>
              <c:numCache>
                <c:formatCode>0.0</c:formatCode>
                <c:ptCount val="8"/>
                <c:pt idx="0">
                  <c:v>2.9</c:v>
                </c:pt>
                <c:pt idx="1">
                  <c:v>0</c:v>
                </c:pt>
                <c:pt idx="2">
                  <c:v>0.6</c:v>
                </c:pt>
                <c:pt idx="3">
                  <c:v>0.6</c:v>
                </c:pt>
                <c:pt idx="4">
                  <c:v>0.3</c:v>
                </c:pt>
                <c:pt idx="5">
                  <c:v>1</c:v>
                </c:pt>
                <c:pt idx="6">
                  <c:v>1.8</c:v>
                </c:pt>
                <c:pt idx="7">
                  <c:v>6.3</c:v>
                </c:pt>
              </c:numCache>
            </c:numRef>
          </c:val>
          <c:extLst>
            <c:ext xmlns:c16="http://schemas.microsoft.com/office/drawing/2014/chart" uri="{C3380CC4-5D6E-409C-BE32-E72D297353CC}">
              <c16:uniqueId val="{00000007-EF1A-4BD1-9ED8-744C964EEE1A}"/>
            </c:ext>
          </c:extLst>
        </c:ser>
        <c:dLbls>
          <c:showLegendKey val="0"/>
          <c:showVal val="0"/>
          <c:showCatName val="0"/>
          <c:showSerName val="0"/>
          <c:showPercent val="0"/>
          <c:showBubbleSize val="0"/>
        </c:dLbls>
        <c:gapWidth val="40"/>
        <c:overlap val="100"/>
        <c:axId val="38978655"/>
        <c:axId val="1"/>
      </c:barChart>
      <c:lineChart>
        <c:grouping val="standard"/>
        <c:varyColors val="0"/>
        <c:ser>
          <c:idx val="3"/>
          <c:order val="3"/>
          <c:tx>
            <c:strRef>
              <c:f>'データ（居住地等別）'!$F$72</c:f>
              <c:strCache>
                <c:ptCount val="1"/>
              </c:strCache>
            </c:strRef>
          </c:tx>
          <c:spPr>
            <a:ln>
              <a:solidFill>
                <a:schemeClr val="bg1"/>
              </a:solidFill>
            </a:ln>
          </c:spPr>
          <c:marker>
            <c:symbol val="none"/>
          </c:marker>
          <c:val>
            <c:numRef>
              <c:f>'データ（居住地等別）'!$F$73:$F$80</c:f>
              <c:numCache>
                <c:formatCode>0.0</c:formatCode>
                <c:ptCount val="8"/>
              </c:numCache>
            </c:numRef>
          </c:val>
          <c:smooth val="0"/>
          <c:extLst>
            <c:ext xmlns:c16="http://schemas.microsoft.com/office/drawing/2014/chart" uri="{C3380CC4-5D6E-409C-BE32-E72D297353CC}">
              <c16:uniqueId val="{00000008-EF1A-4BD1-9ED8-744C964EEE1A}"/>
            </c:ext>
          </c:extLst>
        </c:ser>
        <c:dLbls>
          <c:showLegendKey val="0"/>
          <c:showVal val="0"/>
          <c:showCatName val="0"/>
          <c:showSerName val="0"/>
          <c:showPercent val="0"/>
          <c:showBubbleSize val="0"/>
        </c:dLbls>
        <c:marker val="1"/>
        <c:smooth val="0"/>
        <c:axId val="3"/>
        <c:axId val="4"/>
      </c:lineChart>
      <c:catAx>
        <c:axId val="3897865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3897865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7536277530526071"/>
          <c:y val="0.88406101411236637"/>
          <c:w val="0.61884149263950694"/>
          <c:h val="0.101449655749553"/>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参加した人の割合</a:t>
            </a:r>
          </a:p>
        </c:rich>
      </c:tx>
      <c:layout>
        <c:manualLayout>
          <c:xMode val="edge"/>
          <c:yMode val="edge"/>
          <c:x val="9.5531524550748079E-2"/>
          <c:y val="5.1724701079031786E-2"/>
        </c:manualLayout>
      </c:layout>
      <c:overlay val="0"/>
      <c:spPr>
        <a:noFill/>
        <a:ln w="25400">
          <a:noFill/>
        </a:ln>
      </c:spPr>
    </c:title>
    <c:autoTitleDeleted val="0"/>
    <c:plotArea>
      <c:layout>
        <c:manualLayout>
          <c:layoutTarget val="inner"/>
          <c:xMode val="edge"/>
          <c:yMode val="edge"/>
          <c:x val="9.7774536504210488E-2"/>
          <c:y val="0.37880081656459602"/>
          <c:w val="0.87365242925747377"/>
          <c:h val="0.53448575838361168"/>
        </c:manualLayout>
      </c:layout>
      <c:barChart>
        <c:barDir val="bar"/>
        <c:grouping val="stacked"/>
        <c:varyColors val="0"/>
        <c:ser>
          <c:idx val="1"/>
          <c:order val="0"/>
          <c:tx>
            <c:strRef>
              <c:f>'データ(Q13～Q17）'!$B$49</c:f>
              <c:strCache>
                <c:ptCount val="1"/>
                <c:pt idx="0">
                  <c:v>参加している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'データ(Q13～Q17）'!$A$50:$A$51</c:f>
              <c:strCache>
                <c:ptCount val="2"/>
                <c:pt idx="0">
                  <c:v>令和８年</c:v>
                </c:pt>
                <c:pt idx="1">
                  <c:v>令和６年</c:v>
                </c:pt>
              </c:strCache>
            </c:strRef>
          </c:cat>
          <c:val>
            <c:numRef>
              <c:f>'データ(Q13～Q17）'!$B$50:$B$51</c:f>
              <c:numCache>
                <c:formatCode>0.0</c:formatCode>
                <c:ptCount val="2"/>
                <c:pt idx="0">
                  <c:v>19.700000000000003</c:v>
                </c:pt>
                <c:pt idx="1">
                  <c:v>21.3</c:v>
                </c:pt>
              </c:numCache>
            </c:numRef>
          </c:val>
          <c:extLst>
            <c:ext xmlns:c16="http://schemas.microsoft.com/office/drawing/2014/chart" uri="{C3380CC4-5D6E-409C-BE32-E72D297353CC}">
              <c16:uniqueId val="{00000000-FD1D-4FEC-98EA-E7658AE4834F}"/>
            </c:ext>
          </c:extLst>
        </c:ser>
        <c:ser>
          <c:idx val="0"/>
          <c:order val="1"/>
          <c:tx>
            <c:strRef>
              <c:f>'データ(Q13～Q17）'!$C$49</c:f>
              <c:strCache>
                <c:ptCount val="1"/>
                <c:pt idx="0">
                  <c:v>参加していない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'データ(Q13～Q17）'!$A$50:$A$51</c:f>
              <c:strCache>
                <c:ptCount val="2"/>
                <c:pt idx="0">
                  <c:v>令和８年</c:v>
                </c:pt>
                <c:pt idx="1">
                  <c:v>令和６年</c:v>
                </c:pt>
              </c:strCache>
            </c:strRef>
          </c:cat>
          <c:val>
            <c:numRef>
              <c:f>'データ(Q13～Q17）'!$C$50:$C$51</c:f>
              <c:numCache>
                <c:formatCode>0.0</c:formatCode>
                <c:ptCount val="2"/>
                <c:pt idx="0">
                  <c:v>74.2</c:v>
                </c:pt>
                <c:pt idx="1">
                  <c:v>71.2</c:v>
                </c:pt>
              </c:numCache>
            </c:numRef>
          </c:val>
          <c:extLst>
            <c:ext xmlns:c16="http://schemas.microsoft.com/office/drawing/2014/chart" uri="{C3380CC4-5D6E-409C-BE32-E72D297353CC}">
              <c16:uniqueId val="{00000001-FD1D-4FEC-98EA-E7658AE4834F}"/>
            </c:ext>
          </c:extLst>
        </c:ser>
        <c:ser>
          <c:idx val="2"/>
          <c:order val="2"/>
          <c:tx>
            <c:strRef>
              <c:f>'データ(Q13～Q17）'!$D$49</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'データ(Q13～Q17）'!$A$50:$A$51</c:f>
              <c:strCache>
                <c:ptCount val="2"/>
                <c:pt idx="0">
                  <c:v>令和８年</c:v>
                </c:pt>
                <c:pt idx="1">
                  <c:v>令和６年</c:v>
                </c:pt>
              </c:strCache>
            </c:strRef>
          </c:cat>
          <c:val>
            <c:numRef>
              <c:f>'データ(Q13～Q17）'!$D$50:$D$51</c:f>
              <c:numCache>
                <c:formatCode>0.0</c:formatCode>
                <c:ptCount val="2"/>
                <c:pt idx="0">
                  <c:v>6</c:v>
                </c:pt>
                <c:pt idx="1">
                  <c:v>7.6</c:v>
                </c:pt>
              </c:numCache>
            </c:numRef>
          </c:val>
          <c:extLst>
            <c:ext xmlns:c16="http://schemas.microsoft.com/office/drawing/2014/chart" uri="{C3380CC4-5D6E-409C-BE32-E72D297353CC}">
              <c16:uniqueId val="{00000002-FD1D-4FEC-98EA-E7658AE4834F}"/>
            </c:ext>
          </c:extLst>
        </c:ser>
        <c:dLbls>
          <c:showLegendKey val="0"/>
          <c:showVal val="0"/>
          <c:showCatName val="0"/>
          <c:showSerName val="0"/>
          <c:showPercent val="0"/>
          <c:showBubbleSize val="0"/>
        </c:dLbls>
        <c:gapWidth val="150"/>
        <c:overlap val="100"/>
        <c:axId val="38868255"/>
        <c:axId val="1"/>
      </c:barChart>
      <c:lineChart>
        <c:grouping val="standard"/>
        <c:varyColors val="0"/>
        <c:ser>
          <c:idx val="3"/>
          <c:order val="3"/>
          <c:spPr>
            <a:ln>
              <a:solidFill>
                <a:sysClr val="window" lastClr="FFFFFF"/>
              </a:solidFill>
            </a:ln>
          </c:spPr>
          <c:marker>
            <c:symbol val="none"/>
          </c:marker>
          <c:val>
            <c:numLit>
              <c:formatCode>General</c:formatCode>
              <c:ptCount val="2"/>
            </c:numLit>
          </c:val>
          <c:smooth val="0"/>
          <c:extLst>
            <c:ext xmlns:c16="http://schemas.microsoft.com/office/drawing/2014/chart" uri="{C3380CC4-5D6E-409C-BE32-E72D297353CC}">
              <c16:uniqueId val="{00000003-FD1D-4FEC-98EA-E7658AE4834F}"/>
            </c:ext>
          </c:extLst>
        </c:ser>
        <c:dLbls>
          <c:showLegendKey val="0"/>
          <c:showVal val="0"/>
          <c:showCatName val="0"/>
          <c:showSerName val="0"/>
          <c:showPercent val="0"/>
          <c:showBubbleSize val="0"/>
        </c:dLbls>
        <c:marker val="1"/>
        <c:smooth val="0"/>
        <c:axId val="3"/>
        <c:axId val="4"/>
      </c:lineChart>
      <c:catAx>
        <c:axId val="38868255"/>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8868255"/>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40955167868849968"/>
          <c:y val="3.3333333333333333E-2"/>
          <c:w val="0.55137527490684524"/>
          <c:h val="0.20000116652085156"/>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活動の内容</a:t>
            </a:r>
          </a:p>
        </c:rich>
      </c:tx>
      <c:layout>
        <c:manualLayout>
          <c:xMode val="edge"/>
          <c:yMode val="edge"/>
          <c:x val="0.40245979645154056"/>
          <c:y val="1.9283972902596661E-2"/>
        </c:manualLayout>
      </c:layout>
      <c:overlay val="0"/>
      <c:spPr>
        <a:noFill/>
        <a:ln w="25400">
          <a:noFill/>
        </a:ln>
      </c:spPr>
    </c:title>
    <c:autoTitleDeleted val="0"/>
    <c:plotArea>
      <c:layout>
        <c:manualLayout>
          <c:layoutTarget val="inner"/>
          <c:xMode val="edge"/>
          <c:yMode val="edge"/>
          <c:x val="8.2191964076689411E-2"/>
          <c:y val="0.166966688452481"/>
          <c:w val="0.87214806325820393"/>
          <c:h val="0.66633967196788146"/>
        </c:manualLayout>
      </c:layout>
      <c:barChart>
        <c:barDir val="bar"/>
        <c:grouping val="stacked"/>
        <c:varyColors val="0"/>
        <c:ser>
          <c:idx val="3"/>
          <c:order val="0"/>
          <c:tx>
            <c:v>参加している</c:v>
          </c:tx>
          <c:spPr>
            <a:pattFill prst="openDmnd">
              <a:fgClr>
                <a:srgbClr val="FF0000"/>
              </a:fgClr>
              <a:bgClr>
                <a:schemeClr val="bg1"/>
              </a:bgClr>
            </a:pattFill>
            <a:ln w="12700">
              <a:solidFill>
                <a:srgbClr val="000000"/>
              </a:solidFill>
              <a:prstDash val="solid"/>
            </a:ln>
          </c:spPr>
          <c:invertIfNegative val="0"/>
          <c:dLbls>
            <c:dLbl>
              <c:idx val="6"/>
              <c:layout>
                <c:manualLayout>
                  <c:x val="-3.695150115473441E-2"/>
                  <c:y val="2.0748394592968369E-7"/>
                </c:manualLayout>
              </c:layout>
              <c:spPr>
                <a:noFill/>
                <a:ln w="25400">
                  <a:noFill/>
                </a:ln>
              </c:spPr>
              <c:txPr>
                <a:bodyPr/>
                <a:lstStyle/>
                <a:p>
                  <a:pPr>
                    <a:defRPr sz="105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E2-4054-92FC-4CEEB3A0495B}"/>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地域づくりのための活動</c:v>
              </c:pt>
              <c:pt idx="1">
                <c:v>学術、文化、芸術、スポーツに関係した活動</c:v>
              </c:pt>
              <c:pt idx="2">
                <c:v>防災、防犯、交通安全の活動</c:v>
              </c:pt>
              <c:pt idx="3">
                <c:v>自然や環境を守る活動</c:v>
              </c:pt>
              <c:pt idx="4">
                <c:v>健康、医療、福祉に関係した活動</c:v>
              </c:pt>
              <c:pt idx="5">
                <c:v>青少年の健全育成を目的とした活動</c:v>
              </c:pt>
              <c:pt idx="6">
                <c:v>その他</c:v>
              </c:pt>
            </c:strLit>
          </c:cat>
          <c:val>
            <c:numRef>
              <c:f>'データ(Q13～Q17）'!$G$51:$G$57</c:f>
              <c:numCache>
                <c:formatCode>0.0</c:formatCode>
                <c:ptCount val="7"/>
                <c:pt idx="0">
                  <c:v>29.9</c:v>
                </c:pt>
                <c:pt idx="1">
                  <c:v>22.2</c:v>
                </c:pt>
                <c:pt idx="2">
                  <c:v>20.8</c:v>
                </c:pt>
                <c:pt idx="3">
                  <c:v>18.7</c:v>
                </c:pt>
                <c:pt idx="4">
                  <c:v>18.299999999999997</c:v>
                </c:pt>
                <c:pt idx="5">
                  <c:v>8.6</c:v>
                </c:pt>
                <c:pt idx="6">
                  <c:v>1.2000000000000002</c:v>
                </c:pt>
              </c:numCache>
            </c:numRef>
          </c:val>
          <c:extLst>
            <c:ext xmlns:c16="http://schemas.microsoft.com/office/drawing/2014/chart" uri="{C3380CC4-5D6E-409C-BE32-E72D297353CC}">
              <c16:uniqueId val="{00000001-81E2-4054-92FC-4CEEB3A0495B}"/>
            </c:ext>
          </c:extLst>
        </c:ser>
        <c:ser>
          <c:idx val="0"/>
          <c:order val="1"/>
          <c:tx>
            <c:v>参加していない</c:v>
          </c:tx>
          <c:spPr>
            <a:pattFill prst="divot">
              <a:fgClr>
                <a:srgbClr val="00B050"/>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地域づくりのための活動</c:v>
              </c:pt>
              <c:pt idx="1">
                <c:v>学術、文化、芸術、スポーツに関係した活動</c:v>
              </c:pt>
              <c:pt idx="2">
                <c:v>防災、防犯、交通安全の活動</c:v>
              </c:pt>
              <c:pt idx="3">
                <c:v>自然や環境を守る活動</c:v>
              </c:pt>
              <c:pt idx="4">
                <c:v>健康、医療、福祉に関係した活動</c:v>
              </c:pt>
              <c:pt idx="5">
                <c:v>青少年の健全育成を目的とした活動</c:v>
              </c:pt>
              <c:pt idx="6">
                <c:v>その他</c:v>
              </c:pt>
            </c:strLit>
          </c:cat>
          <c:val>
            <c:numRef>
              <c:f>'データ(Q13～Q17）'!$H$51:$H$57</c:f>
              <c:numCache>
                <c:formatCode>0.0</c:formatCode>
                <c:ptCount val="7"/>
                <c:pt idx="0">
                  <c:v>64.7</c:v>
                </c:pt>
                <c:pt idx="1">
                  <c:v>72.099999999999994</c:v>
                </c:pt>
                <c:pt idx="2">
                  <c:v>73.3</c:v>
                </c:pt>
                <c:pt idx="3">
                  <c:v>75.2</c:v>
                </c:pt>
                <c:pt idx="4">
                  <c:v>75.3</c:v>
                </c:pt>
                <c:pt idx="5">
                  <c:v>84.9</c:v>
                </c:pt>
                <c:pt idx="6">
                  <c:v>18.399999999999999</c:v>
                </c:pt>
              </c:numCache>
            </c:numRef>
          </c:val>
          <c:extLst>
            <c:ext xmlns:c16="http://schemas.microsoft.com/office/drawing/2014/chart" uri="{C3380CC4-5D6E-409C-BE32-E72D297353CC}">
              <c16:uniqueId val="{00000002-81E2-4054-92FC-4CEEB3A0495B}"/>
            </c:ext>
          </c:extLst>
        </c:ser>
        <c:ser>
          <c:idx val="1"/>
          <c:order val="2"/>
          <c:tx>
            <c:v>不明</c:v>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numFmt formatCode="#,##0.0_);[Red]\(#,##0.0\)" sourceLinked="0"/>
              <c:spPr>
                <a:noFill/>
                <a:ln w="25400">
                  <a:noFill/>
                </a:ln>
              </c:spPr>
              <c:txPr>
                <a:bodyPr/>
                <a:lstStyle/>
                <a:p>
                  <a:pPr>
                    <a:defRPr sz="9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3-81E2-4054-92FC-4CEEB3A0495B}"/>
                </c:ext>
              </c:extLst>
            </c:dLbl>
            <c:dLbl>
              <c:idx val="1"/>
              <c:spPr>
                <a:noFill/>
                <a:ln w="25400">
                  <a:noFill/>
                </a:ln>
              </c:spPr>
              <c:txPr>
                <a:bodyPr/>
                <a:lstStyle/>
                <a:p>
                  <a:pPr>
                    <a:defRPr sz="9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0-1892-4E7B-8054-EBB00A3A6C0D}"/>
                </c:ext>
              </c:extLst>
            </c:dLbl>
            <c:dLbl>
              <c:idx val="2"/>
              <c:spPr>
                <a:noFill/>
                <a:ln w="25400">
                  <a:noFill/>
                </a:ln>
              </c:spPr>
              <c:txPr>
                <a:bodyPr/>
                <a:lstStyle/>
                <a:p>
                  <a:pPr>
                    <a:defRPr sz="9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1-1892-4E7B-8054-EBB00A3A6C0D}"/>
                </c:ext>
              </c:extLst>
            </c:dLbl>
            <c:dLbl>
              <c:idx val="3"/>
              <c:spPr>
                <a:noFill/>
                <a:ln w="25400">
                  <a:noFill/>
                </a:ln>
              </c:spPr>
              <c:txPr>
                <a:bodyPr/>
                <a:lstStyle/>
                <a:p>
                  <a:pPr>
                    <a:defRPr sz="9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2-1892-4E7B-8054-EBB00A3A6C0D}"/>
                </c:ext>
              </c:extLst>
            </c:dLbl>
            <c:dLbl>
              <c:idx val="4"/>
              <c:spPr>
                <a:noFill/>
                <a:ln w="25400">
                  <a:noFill/>
                </a:ln>
              </c:spPr>
              <c:txPr>
                <a:bodyPr/>
                <a:lstStyle/>
                <a:p>
                  <a:pPr>
                    <a:defRPr sz="9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3-1892-4E7B-8054-EBB00A3A6C0D}"/>
                </c:ext>
              </c:extLst>
            </c:dLbl>
            <c:dLbl>
              <c:idx val="5"/>
              <c:spPr>
                <a:noFill/>
                <a:ln w="25400">
                  <a:noFill/>
                </a:ln>
              </c:spPr>
              <c:txPr>
                <a:bodyPr/>
                <a:lstStyle/>
                <a:p>
                  <a:pPr>
                    <a:defRPr sz="9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4-1892-4E7B-8054-EBB00A3A6C0D}"/>
                </c:ext>
              </c:extLst>
            </c:dLbl>
            <c:spPr>
              <a:noFill/>
              <a:ln w="25400">
                <a:noFill/>
              </a:ln>
            </c:spPr>
            <c:txPr>
              <a:bodyPr/>
              <a:lstStyle/>
              <a:p>
                <a:pPr>
                  <a:defRPr sz="11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地域づくりのための活動</c:v>
              </c:pt>
              <c:pt idx="1">
                <c:v>学術、文化、芸術、スポーツに関係した活動</c:v>
              </c:pt>
              <c:pt idx="2">
                <c:v>防災、防犯、交通安全の活動</c:v>
              </c:pt>
              <c:pt idx="3">
                <c:v>自然や環境を守る活動</c:v>
              </c:pt>
              <c:pt idx="4">
                <c:v>健康、医療、福祉に関係した活動</c:v>
              </c:pt>
              <c:pt idx="5">
                <c:v>青少年の健全育成を目的とした活動</c:v>
              </c:pt>
              <c:pt idx="6">
                <c:v>その他</c:v>
              </c:pt>
            </c:strLit>
          </c:cat>
          <c:val>
            <c:numRef>
              <c:f>'データ(Q13～Q17）'!$I$51:$I$57</c:f>
              <c:numCache>
                <c:formatCode>0.0</c:formatCode>
                <c:ptCount val="7"/>
                <c:pt idx="0">
                  <c:v>5.5</c:v>
                </c:pt>
                <c:pt idx="1">
                  <c:v>5.7</c:v>
                </c:pt>
                <c:pt idx="2">
                  <c:v>6</c:v>
                </c:pt>
                <c:pt idx="3">
                  <c:v>6.1</c:v>
                </c:pt>
                <c:pt idx="4">
                  <c:v>6.3</c:v>
                </c:pt>
                <c:pt idx="5">
                  <c:v>6.5</c:v>
                </c:pt>
                <c:pt idx="6">
                  <c:v>80.400000000000006</c:v>
                </c:pt>
              </c:numCache>
            </c:numRef>
          </c:val>
          <c:extLst>
            <c:ext xmlns:c16="http://schemas.microsoft.com/office/drawing/2014/chart" uri="{C3380CC4-5D6E-409C-BE32-E72D297353CC}">
              <c16:uniqueId val="{00000004-81E2-4054-92FC-4CEEB3A0495B}"/>
            </c:ext>
          </c:extLst>
        </c:ser>
        <c:dLbls>
          <c:showLegendKey val="0"/>
          <c:showVal val="0"/>
          <c:showCatName val="0"/>
          <c:showSerName val="0"/>
          <c:showPercent val="0"/>
          <c:showBubbleSize val="0"/>
        </c:dLbls>
        <c:gapWidth val="80"/>
        <c:overlap val="100"/>
        <c:axId val="38866335"/>
        <c:axId val="1"/>
      </c:barChart>
      <c:lineChart>
        <c:grouping val="standard"/>
        <c:varyColors val="0"/>
        <c:ser>
          <c:idx val="2"/>
          <c:order val="3"/>
          <c:spPr>
            <a:ln>
              <a:solidFill>
                <a:sysClr val="window" lastClr="FFFFFF"/>
              </a:solidFill>
            </a:ln>
          </c:spPr>
          <c:marker>
            <c:symbol val="none"/>
          </c:marker>
          <c:val>
            <c:numLit>
              <c:formatCode>General</c:formatCode>
              <c:ptCount val="7"/>
            </c:numLit>
          </c:val>
          <c:smooth val="0"/>
          <c:extLst>
            <c:ext xmlns:c16="http://schemas.microsoft.com/office/drawing/2014/chart" uri="{C3380CC4-5D6E-409C-BE32-E72D297353CC}">
              <c16:uniqueId val="{00000005-81E2-4054-92FC-4CEEB3A0495B}"/>
            </c:ext>
          </c:extLst>
        </c:ser>
        <c:dLbls>
          <c:showLegendKey val="0"/>
          <c:showVal val="0"/>
          <c:showCatName val="0"/>
          <c:showSerName val="0"/>
          <c:showPercent val="0"/>
          <c:showBubbleSize val="0"/>
        </c:dLbls>
        <c:marker val="1"/>
        <c:smooth val="0"/>
        <c:axId val="3"/>
        <c:axId val="4"/>
      </c:lineChart>
      <c:catAx>
        <c:axId val="38866335"/>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8866335"/>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00000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15540655297370048"/>
          <c:y val="0.87549402829809098"/>
          <c:w val="0.7759824941050959"/>
          <c:h val="5.9288537549407105E-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今後参加したいかどうか</a:t>
            </a:r>
          </a:p>
        </c:rich>
      </c:tx>
      <c:layout>
        <c:manualLayout>
          <c:xMode val="edge"/>
          <c:yMode val="edge"/>
          <c:x val="6.12153094597081E-2"/>
          <c:y val="5.1723731162818136E-2"/>
        </c:manualLayout>
      </c:layout>
      <c:overlay val="0"/>
      <c:spPr>
        <a:noFill/>
        <a:ln w="25400">
          <a:noFill/>
        </a:ln>
      </c:spPr>
    </c:title>
    <c:autoTitleDeleted val="0"/>
    <c:plotArea>
      <c:layout>
        <c:manualLayout>
          <c:layoutTarget val="inner"/>
          <c:xMode val="edge"/>
          <c:yMode val="edge"/>
          <c:x val="0.11953636628108581"/>
          <c:y val="0.3593079838303686"/>
          <c:w val="0.83318413939237845"/>
          <c:h val="0.53448575838361168"/>
        </c:manualLayout>
      </c:layout>
      <c:barChart>
        <c:barDir val="bar"/>
        <c:grouping val="stacked"/>
        <c:varyColors val="0"/>
        <c:ser>
          <c:idx val="1"/>
          <c:order val="0"/>
          <c:tx>
            <c:strRef>
              <c:f>'データ(Q13～Q17）'!$L$50</c:f>
              <c:strCache>
                <c:ptCount val="1"/>
                <c:pt idx="0">
                  <c:v>参加したいと思う</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'データ(Q13～Q17）'!$K$51:$K$52</c:f>
              <c:strCache>
                <c:ptCount val="2"/>
                <c:pt idx="0">
                  <c:v>令和８年</c:v>
                </c:pt>
                <c:pt idx="1">
                  <c:v>令和６年</c:v>
                </c:pt>
              </c:strCache>
            </c:strRef>
          </c:cat>
          <c:val>
            <c:numRef>
              <c:f>'データ(Q13～Q17）'!$L$51:$L$52</c:f>
              <c:numCache>
                <c:formatCode>0.0</c:formatCode>
                <c:ptCount val="2"/>
                <c:pt idx="0">
                  <c:v>12.8</c:v>
                </c:pt>
                <c:pt idx="1">
                  <c:v>14.6</c:v>
                </c:pt>
              </c:numCache>
            </c:numRef>
          </c:val>
          <c:extLst>
            <c:ext xmlns:c16="http://schemas.microsoft.com/office/drawing/2014/chart" uri="{C3380CC4-5D6E-409C-BE32-E72D297353CC}">
              <c16:uniqueId val="{00000000-A14B-428B-9BD5-26835675AD1C}"/>
            </c:ext>
          </c:extLst>
        </c:ser>
        <c:ser>
          <c:idx val="0"/>
          <c:order val="1"/>
          <c:tx>
            <c:strRef>
              <c:f>'データ(Q13～Q17）'!$M$50</c:f>
              <c:strCache>
                <c:ptCount val="1"/>
                <c:pt idx="0">
                  <c:v>特に参加したいとは思わない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'データ(Q13～Q17）'!$K$51:$K$52</c:f>
              <c:strCache>
                <c:ptCount val="2"/>
                <c:pt idx="0">
                  <c:v>令和８年</c:v>
                </c:pt>
                <c:pt idx="1">
                  <c:v>令和６年</c:v>
                </c:pt>
              </c:strCache>
            </c:strRef>
          </c:cat>
          <c:val>
            <c:numRef>
              <c:f>'データ(Q13～Q17）'!$M$51:$M$52</c:f>
              <c:numCache>
                <c:formatCode>0.0</c:formatCode>
                <c:ptCount val="2"/>
                <c:pt idx="0">
                  <c:v>85.9</c:v>
                </c:pt>
                <c:pt idx="1">
                  <c:v>84.4</c:v>
                </c:pt>
              </c:numCache>
            </c:numRef>
          </c:val>
          <c:extLst>
            <c:ext xmlns:c16="http://schemas.microsoft.com/office/drawing/2014/chart" uri="{C3380CC4-5D6E-409C-BE32-E72D297353CC}">
              <c16:uniqueId val="{00000001-A14B-428B-9BD5-26835675AD1C}"/>
            </c:ext>
          </c:extLst>
        </c:ser>
        <c:ser>
          <c:idx val="2"/>
          <c:order val="2"/>
          <c:tx>
            <c:strRef>
              <c:f>'データ(Q13～Q17）'!$N$50</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0"/>
              <c:layout>
                <c:manualLayout>
                  <c:x val="2.8375144094112698E-2"/>
                  <c:y val="-1.1796278274204489E-6"/>
                </c:manualLayout>
              </c:layout>
              <c:spPr/>
              <c:txPr>
                <a:bodyPr/>
                <a:lstStyle/>
                <a:p>
                  <a:pPr>
                    <a:defRPr sz="120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4B-428B-9BD5-26835675AD1C}"/>
                </c:ext>
              </c:extLst>
            </c:dLbl>
            <c:dLbl>
              <c:idx val="1"/>
              <c:layout>
                <c:manualLayout>
                  <c:x val="2.8330998687883004E-2"/>
                  <c:y val="0"/>
                </c:manualLayout>
              </c:layout>
              <c:spPr/>
              <c:txPr>
                <a:bodyPr/>
                <a:lstStyle/>
                <a:p>
                  <a:pPr>
                    <a:defRPr sz="120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4B-428B-9BD5-26835675AD1C}"/>
                </c:ext>
              </c:extLst>
            </c:dLbl>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'データ(Q13～Q17）'!$K$51:$K$52</c:f>
              <c:strCache>
                <c:ptCount val="2"/>
                <c:pt idx="0">
                  <c:v>令和８年</c:v>
                </c:pt>
                <c:pt idx="1">
                  <c:v>令和６年</c:v>
                </c:pt>
              </c:strCache>
            </c:strRef>
          </c:cat>
          <c:val>
            <c:numRef>
              <c:f>'データ(Q13～Q17）'!$N$51:$N$52</c:f>
              <c:numCache>
                <c:formatCode>0.0</c:formatCode>
                <c:ptCount val="2"/>
                <c:pt idx="0">
                  <c:v>1.3</c:v>
                </c:pt>
                <c:pt idx="1">
                  <c:v>1</c:v>
                </c:pt>
              </c:numCache>
            </c:numRef>
          </c:val>
          <c:extLst>
            <c:ext xmlns:c16="http://schemas.microsoft.com/office/drawing/2014/chart" uri="{C3380CC4-5D6E-409C-BE32-E72D297353CC}">
              <c16:uniqueId val="{00000004-A14B-428B-9BD5-26835675AD1C}"/>
            </c:ext>
          </c:extLst>
        </c:ser>
        <c:dLbls>
          <c:showLegendKey val="0"/>
          <c:showVal val="0"/>
          <c:showCatName val="0"/>
          <c:showSerName val="0"/>
          <c:showPercent val="0"/>
          <c:showBubbleSize val="0"/>
        </c:dLbls>
        <c:gapWidth val="150"/>
        <c:overlap val="100"/>
        <c:axId val="38874015"/>
        <c:axId val="1"/>
      </c:barChart>
      <c:lineChart>
        <c:grouping val="standard"/>
        <c:varyColors val="0"/>
        <c:ser>
          <c:idx val="3"/>
          <c:order val="3"/>
          <c:spPr>
            <a:ln>
              <a:solidFill>
                <a:sysClr val="window" lastClr="FFFFFF"/>
              </a:solidFill>
            </a:ln>
          </c:spPr>
          <c:marker>
            <c:symbol val="none"/>
          </c:marker>
          <c:val>
            <c:numLit>
              <c:formatCode>General</c:formatCode>
              <c:ptCount val="2"/>
            </c:numLit>
          </c:val>
          <c:smooth val="0"/>
          <c:extLst>
            <c:ext xmlns:c16="http://schemas.microsoft.com/office/drawing/2014/chart" uri="{C3380CC4-5D6E-409C-BE32-E72D297353CC}">
              <c16:uniqueId val="{00000005-A14B-428B-9BD5-26835675AD1C}"/>
            </c:ext>
          </c:extLst>
        </c:ser>
        <c:dLbls>
          <c:showLegendKey val="0"/>
          <c:showVal val="0"/>
          <c:showCatName val="0"/>
          <c:showSerName val="0"/>
          <c:showPercent val="0"/>
          <c:showBubbleSize val="0"/>
        </c:dLbls>
        <c:marker val="1"/>
        <c:smooth val="0"/>
        <c:axId val="3"/>
        <c:axId val="4"/>
      </c:lineChart>
      <c:catAx>
        <c:axId val="38874015"/>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8874015"/>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32761147345852154"/>
          <c:y val="5.6179775280898875E-2"/>
          <c:w val="0.62231834754561266"/>
          <c:h val="0.14606800554425078"/>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403346501717382E-2"/>
          <c:y val="8.5372363738462395E-2"/>
          <c:w val="0.83597883597883615"/>
          <c:h val="0.88109886264216974"/>
        </c:manualLayout>
      </c:layout>
      <c:barChart>
        <c:barDir val="bar"/>
        <c:grouping val="clustered"/>
        <c:varyColors val="0"/>
        <c:ser>
          <c:idx val="1"/>
          <c:order val="0"/>
          <c:spPr>
            <a:pattFill prst="openDmnd">
              <a:fgClr>
                <a:srgbClr val="FF0000"/>
              </a:fgClr>
              <a:bgClr>
                <a:schemeClr val="bg1"/>
              </a:bgClr>
            </a:pattFill>
            <a:ln w="9525">
              <a:solidFill>
                <a:srgbClr val="000000"/>
              </a:solidFill>
              <a:prstDash val="solid"/>
            </a:ln>
          </c:spPr>
          <c:invertIfNegative val="0"/>
          <c:dPt>
            <c:idx val="0"/>
            <c:invertIfNegative val="0"/>
            <c:bubble3D val="0"/>
            <c:extLst>
              <c:ext xmlns:c16="http://schemas.microsoft.com/office/drawing/2014/chart" uri="{C3380CC4-5D6E-409C-BE32-E72D297353CC}">
                <c16:uniqueId val="{00000000-5A25-4003-BCF1-63566FAC8624}"/>
              </c:ext>
            </c:extLst>
          </c:dPt>
          <c:dLbls>
            <c:dLbl>
              <c:idx val="0"/>
              <c:layout>
                <c:manualLayout>
                  <c:x val="-3.8261085785329468E-2"/>
                  <c:y val="1.110403752722412E-3"/>
                </c:manualLayout>
              </c:layout>
              <c:numFmt formatCode="0.0" sourceLinked="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25-4003-BCF1-63566FAC8624}"/>
                </c:ext>
              </c:extLst>
            </c:dLbl>
            <c:dLbl>
              <c:idx val="1"/>
              <c:layout>
                <c:manualLayout>
                  <c:x val="-3.2915560572082808E-2"/>
                  <c:y val="-1.4304478532127692E-3"/>
                </c:manualLayout>
              </c:layout>
              <c:numFmt formatCode="0.0" sourceLinked="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25-4003-BCF1-63566FAC8624}"/>
                </c:ext>
              </c:extLst>
            </c:dLbl>
            <c:dLbl>
              <c:idx val="2"/>
              <c:layout>
                <c:manualLayout>
                  <c:x val="-3.1954689874292161E-2"/>
                  <c:y val="1.3402579997169443E-6"/>
                </c:manualLayout>
              </c:layout>
              <c:numFmt formatCode="0.0" sourceLinked="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25-4003-BCF1-63566FAC8624}"/>
                </c:ext>
              </c:extLst>
            </c:dLbl>
            <c:dLbl>
              <c:idx val="3"/>
              <c:layout>
                <c:manualLayout>
                  <c:x val="-3.0262743472855368E-2"/>
                  <c:y val="-5.7229016585692224E-3"/>
                </c:manualLayout>
              </c:layout>
              <c:numFmt formatCode="0.0" sourceLinked="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25-4003-BCF1-63566FAC8624}"/>
                </c:ext>
              </c:extLst>
            </c:dLbl>
            <c:dLbl>
              <c:idx val="4"/>
              <c:layout>
                <c:manualLayout>
                  <c:x val="-3.3165906893217294E-2"/>
                  <c:y val="1.3402579996649356E-6"/>
                </c:manualLayout>
              </c:layout>
              <c:numFmt formatCode="0.0" sourceLinked="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25-4003-BCF1-63566FAC8624}"/>
                </c:ext>
              </c:extLst>
            </c:dLbl>
            <c:dLbl>
              <c:idx val="5"/>
              <c:layout>
                <c:manualLayout>
                  <c:x val="-2.0904544826633543E-2"/>
                  <c:y val="1.1168816663874463E-6"/>
                </c:manualLayout>
              </c:layout>
              <c:numFmt formatCode="0.0" sourceLinked="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25-4003-BCF1-63566FAC8624}"/>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'データ(Q13～Q17）'!$P$50:$W$50</c:f>
              <c:strCache>
                <c:ptCount val="8"/>
                <c:pt idx="0">
                  <c:v>学術、文化、芸術、スポーツに関係した活動</c:v>
                </c:pt>
                <c:pt idx="1">
                  <c:v>健康、医療、福祉に関係した活動</c:v>
                </c:pt>
                <c:pt idx="2">
                  <c:v>自然や環境を守る活動</c:v>
                </c:pt>
                <c:pt idx="3">
                  <c:v>地域づくりのための活動　　　　　　　　</c:v>
                </c:pt>
                <c:pt idx="4">
                  <c:v>防災、防犯、交通安全の活動</c:v>
                </c:pt>
                <c:pt idx="5">
                  <c:v>青少年の健全育成を目的とした活動</c:v>
                </c:pt>
                <c:pt idx="6">
                  <c:v>その他</c:v>
                </c:pt>
                <c:pt idx="7">
                  <c:v>不明</c:v>
                </c:pt>
              </c:strCache>
            </c:strRef>
          </c:cat>
          <c:val>
            <c:numRef>
              <c:f>'データ(Q13～Q17）'!$P$51:$W$51</c:f>
              <c:numCache>
                <c:formatCode>0.0</c:formatCode>
                <c:ptCount val="8"/>
                <c:pt idx="0">
                  <c:v>48.093629430639702</c:v>
                </c:pt>
                <c:pt idx="1">
                  <c:v>46.022268280689261</c:v>
                </c:pt>
                <c:pt idx="2">
                  <c:v>42.893616073997983</c:v>
                </c:pt>
                <c:pt idx="3">
                  <c:v>23.403595225408736</c:v>
                </c:pt>
                <c:pt idx="4">
                  <c:v>19.324552125313314</c:v>
                </c:pt>
                <c:pt idx="5">
                  <c:v>10.972575146394208</c:v>
                </c:pt>
                <c:pt idx="6">
                  <c:v>2.5391101121848716</c:v>
                </c:pt>
                <c:pt idx="7">
                  <c:v>1.038212379694228</c:v>
                </c:pt>
              </c:numCache>
            </c:numRef>
          </c:val>
          <c:extLst>
            <c:ext xmlns:c16="http://schemas.microsoft.com/office/drawing/2014/chart" uri="{C3380CC4-5D6E-409C-BE32-E72D297353CC}">
              <c16:uniqueId val="{00000006-5A25-4003-BCF1-63566FAC8624}"/>
            </c:ext>
          </c:extLst>
        </c:ser>
        <c:dLbls>
          <c:showLegendKey val="0"/>
          <c:showVal val="0"/>
          <c:showCatName val="0"/>
          <c:showSerName val="0"/>
          <c:showPercent val="0"/>
          <c:showBubbleSize val="0"/>
        </c:dLbls>
        <c:gapWidth val="80"/>
        <c:axId val="38877855"/>
        <c:axId val="1"/>
      </c:barChart>
      <c:catAx>
        <c:axId val="38877855"/>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38877855"/>
        <c:crosses val="autoZero"/>
        <c:crossBetween val="between"/>
      </c:valAx>
      <c:spPr>
        <a:solidFill>
          <a:srgbClr val="FFFFFF"/>
        </a:solid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174250991633963E-2"/>
          <c:y val="8.8179885475243608E-2"/>
          <c:w val="0.84183673469387799"/>
          <c:h val="0.88471943132553243"/>
        </c:manualLayout>
      </c:layout>
      <c:barChart>
        <c:barDir val="bar"/>
        <c:grouping val="clustered"/>
        <c:varyColors val="0"/>
        <c:ser>
          <c:idx val="1"/>
          <c:order val="0"/>
          <c:spPr>
            <a:pattFill prst="openDmnd">
              <a:fgClr>
                <a:srgbClr val="FF0000"/>
              </a:fgClr>
              <a:bgClr>
                <a:schemeClr val="bg1"/>
              </a:bgClr>
            </a:pattFill>
            <a:ln w="9525">
              <a:solidFill>
                <a:srgbClr val="000000"/>
              </a:solidFill>
              <a:prstDash val="solid"/>
            </a:ln>
          </c:spPr>
          <c:invertIfNegative val="0"/>
          <c:dPt>
            <c:idx val="0"/>
            <c:invertIfNegative val="0"/>
            <c:bubble3D val="0"/>
            <c:extLst>
              <c:ext xmlns:c16="http://schemas.microsoft.com/office/drawing/2014/chart" uri="{C3380CC4-5D6E-409C-BE32-E72D297353CC}">
                <c16:uniqueId val="{00000000-2153-4825-93D8-678A72FE8D4D}"/>
              </c:ext>
            </c:extLst>
          </c:dPt>
          <c:dLbls>
            <c:dLbl>
              <c:idx val="0"/>
              <c:layout>
                <c:manualLayout>
                  <c:x val="-2.6106923800300365E-2"/>
                  <c:y val="-5.1303141247471453E-3"/>
                </c:manualLayout>
              </c:layout>
              <c:numFmt formatCode="0.0_ " sourceLinked="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153-4825-93D8-678A72FE8D4D}"/>
                </c:ext>
              </c:extLst>
            </c:dLbl>
            <c:dLbl>
              <c:idx val="1"/>
              <c:layout>
                <c:manualLayout>
                  <c:x val="-3.1082852611338023E-2"/>
                  <c:y val="-2.4563808504826022E-4"/>
                </c:manualLayout>
              </c:layout>
              <c:numFmt formatCode="0.0_ " sourceLinked="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53-4825-93D8-678A72FE8D4D}"/>
                </c:ext>
              </c:extLst>
            </c:dLbl>
            <c:dLbl>
              <c:idx val="3"/>
              <c:layout>
                <c:manualLayout>
                  <c:x val="-3.3161255912529684E-2"/>
                  <c:y val="3.9339986960229738E-3"/>
                </c:manualLayout>
              </c:layout>
              <c:numFmt formatCode="0.0_ " sourceLinked="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53-4825-93D8-678A72FE8D4D}"/>
                </c:ext>
              </c:extLst>
            </c:dLbl>
            <c:dLbl>
              <c:idx val="4"/>
              <c:layout>
                <c:manualLayout>
                  <c:x val="-3.2159669880837086E-2"/>
                  <c:y val="-1.4247900541094784E-3"/>
                </c:manualLayout>
              </c:layout>
              <c:numFmt formatCode="0.0_ " sourceLinked="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53-4825-93D8-678A72FE8D4D}"/>
                </c:ext>
              </c:extLst>
            </c:dLbl>
            <c:dLbl>
              <c:idx val="5"/>
              <c:layout>
                <c:manualLayout>
                  <c:x val="-2.9188035987480175E-2"/>
                  <c:y val="8.7823416977336429E-4"/>
                </c:manualLayout>
              </c:layout>
              <c:numFmt formatCode="0.0_ " sourceLinked="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53-4825-93D8-678A72FE8D4D}"/>
                </c:ext>
              </c:extLst>
            </c:dLbl>
            <c:dLbl>
              <c:idx val="6"/>
              <c:layout>
                <c:manualLayout>
                  <c:x val="-3.4358218591660029E-2"/>
                  <c:y val="4.2794969100201094E-3"/>
                </c:manualLayout>
              </c:layout>
              <c:numFmt formatCode="0.0_ " sourceLinked="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53-4825-93D8-678A72FE8D4D}"/>
                </c:ext>
              </c:extLst>
            </c:dLbl>
            <c:dLbl>
              <c:idx val="7"/>
              <c:layout>
                <c:manualLayout>
                  <c:x val="3.1378040823251151E-2"/>
                  <c:y val="3.9327977227040095E-3"/>
                </c:manualLayout>
              </c:layout>
              <c:numFmt formatCode="0.0_ " sourceLinked="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153-4825-93D8-678A72FE8D4D}"/>
                </c:ext>
              </c:extLst>
            </c:dLbl>
            <c:numFmt formatCode="0.0_ " sourceLinked="0"/>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'データ(Q13～Q17）'!$P$55:$W$55</c:f>
              <c:strCache>
                <c:ptCount val="8"/>
                <c:pt idx="0">
                  <c:v>忙しくて活動に参加する時間がないから</c:v>
                </c:pt>
                <c:pt idx="1">
                  <c:v>活動にはあまり関心がないから</c:v>
                </c:pt>
                <c:pt idx="2">
                  <c:v>どのようにして活動に参加すればよいのかわからないから</c:v>
                </c:pt>
                <c:pt idx="3">
                  <c:v>一緒に参加する仲間がいないから</c:v>
                </c:pt>
                <c:pt idx="4">
                  <c:v>活動に関する情報が不十分だから</c:v>
                </c:pt>
                <c:pt idx="5">
                  <c:v>近くに活動している団体がないから</c:v>
                </c:pt>
                <c:pt idx="6">
                  <c:v>その他</c:v>
                </c:pt>
                <c:pt idx="7">
                  <c:v>不明</c:v>
                </c:pt>
              </c:strCache>
            </c:strRef>
          </c:cat>
          <c:val>
            <c:numRef>
              <c:f>'データ(Q13～Q17）'!$P$56:$W$56</c:f>
              <c:numCache>
                <c:formatCode>0.0</c:formatCode>
                <c:ptCount val="8"/>
                <c:pt idx="0">
                  <c:v>46.33371881815097</c:v>
                </c:pt>
                <c:pt idx="1">
                  <c:v>41.837920948462596</c:v>
                </c:pt>
                <c:pt idx="2">
                  <c:v>17.180449372768546</c:v>
                </c:pt>
                <c:pt idx="3">
                  <c:v>15.832376397300999</c:v>
                </c:pt>
                <c:pt idx="4">
                  <c:v>15.512118845403894</c:v>
                </c:pt>
                <c:pt idx="5">
                  <c:v>6.8588188612502181</c:v>
                </c:pt>
                <c:pt idx="6">
                  <c:v>15.107488298416856</c:v>
                </c:pt>
                <c:pt idx="7">
                  <c:v>3.5950279421583722</c:v>
                </c:pt>
              </c:numCache>
            </c:numRef>
          </c:val>
          <c:extLst>
            <c:ext xmlns:c16="http://schemas.microsoft.com/office/drawing/2014/chart" uri="{C3380CC4-5D6E-409C-BE32-E72D297353CC}">
              <c16:uniqueId val="{00000007-2153-4825-93D8-678A72FE8D4D}"/>
            </c:ext>
          </c:extLst>
        </c:ser>
        <c:dLbls>
          <c:showLegendKey val="0"/>
          <c:showVal val="0"/>
          <c:showCatName val="0"/>
          <c:showSerName val="0"/>
          <c:showPercent val="0"/>
          <c:showBubbleSize val="0"/>
        </c:dLbls>
        <c:gapWidth val="80"/>
        <c:axId val="38878335"/>
        <c:axId val="1"/>
      </c:barChart>
      <c:catAx>
        <c:axId val="38878335"/>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38878335"/>
        <c:crosses val="autoZero"/>
        <c:crossBetween val="between"/>
      </c:valAx>
      <c:spPr>
        <a:solidFill>
          <a:srgbClr val="FFFFFF"/>
        </a:solid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参加した高齢者の割合</a:t>
            </a:r>
          </a:p>
        </c:rich>
      </c:tx>
      <c:layout>
        <c:manualLayout>
          <c:xMode val="edge"/>
          <c:yMode val="edge"/>
          <c:x val="0.12440109241048199"/>
          <c:y val="6.6724409448818897E-2"/>
        </c:manualLayout>
      </c:layout>
      <c:overlay val="0"/>
      <c:spPr>
        <a:noFill/>
        <a:ln w="25400">
          <a:noFill/>
        </a:ln>
      </c:spPr>
    </c:title>
    <c:autoTitleDeleted val="0"/>
    <c:plotArea>
      <c:layout>
        <c:manualLayout>
          <c:layoutTarget val="inner"/>
          <c:xMode val="edge"/>
          <c:yMode val="edge"/>
          <c:x val="0.11869444745850248"/>
          <c:y val="0.34287526434552446"/>
          <c:w val="0.87365242925747377"/>
          <c:h val="0.53448575838361168"/>
        </c:manualLayout>
      </c:layout>
      <c:barChart>
        <c:barDir val="bar"/>
        <c:grouping val="stacked"/>
        <c:varyColors val="0"/>
        <c:ser>
          <c:idx val="1"/>
          <c:order val="0"/>
          <c:tx>
            <c:strRef>
              <c:f>'データ(Q13～Q17）'!$B$60</c:f>
              <c:strCache>
                <c:ptCount val="1"/>
                <c:pt idx="0">
                  <c:v>参加している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'データ(Q13～Q17）'!$A$61:$A$63</c:f>
              <c:strCache>
                <c:ptCount val="3"/>
                <c:pt idx="0">
                  <c:v>令和８年</c:v>
                </c:pt>
                <c:pt idx="1">
                  <c:v>令和７年※</c:v>
                </c:pt>
                <c:pt idx="2">
                  <c:v>令和６年</c:v>
                </c:pt>
              </c:strCache>
            </c:strRef>
          </c:cat>
          <c:val>
            <c:numRef>
              <c:f>'データ(Q13～Q17）'!$B$61:$B$63</c:f>
              <c:numCache>
                <c:formatCode>0.0</c:formatCode>
                <c:ptCount val="3"/>
                <c:pt idx="0">
                  <c:v>24.3</c:v>
                </c:pt>
                <c:pt idx="1">
                  <c:v>26.1</c:v>
                </c:pt>
                <c:pt idx="2">
                  <c:v>27.9</c:v>
                </c:pt>
              </c:numCache>
            </c:numRef>
          </c:val>
          <c:extLst>
            <c:ext xmlns:c16="http://schemas.microsoft.com/office/drawing/2014/chart" uri="{C3380CC4-5D6E-409C-BE32-E72D297353CC}">
              <c16:uniqueId val="{00000000-AE1C-44EF-826E-DA0B1ED3C205}"/>
            </c:ext>
          </c:extLst>
        </c:ser>
        <c:ser>
          <c:idx val="0"/>
          <c:order val="1"/>
          <c:tx>
            <c:strRef>
              <c:f>'データ(Q13～Q17）'!$C$60</c:f>
              <c:strCache>
                <c:ptCount val="1"/>
                <c:pt idx="0">
                  <c:v>参加していない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'データ(Q13～Q17）'!$A$61:$A$63</c:f>
              <c:strCache>
                <c:ptCount val="3"/>
                <c:pt idx="0">
                  <c:v>令和８年</c:v>
                </c:pt>
                <c:pt idx="1">
                  <c:v>令和７年※</c:v>
                </c:pt>
                <c:pt idx="2">
                  <c:v>令和６年</c:v>
                </c:pt>
              </c:strCache>
            </c:strRef>
          </c:cat>
          <c:val>
            <c:numRef>
              <c:f>'データ(Q13～Q17）'!$C$61:$C$63</c:f>
              <c:numCache>
                <c:formatCode>0.0</c:formatCode>
                <c:ptCount val="3"/>
                <c:pt idx="0">
                  <c:v>66.8</c:v>
                </c:pt>
                <c:pt idx="1">
                  <c:v>66.099999999999994</c:v>
                </c:pt>
                <c:pt idx="2">
                  <c:v>62.6</c:v>
                </c:pt>
              </c:numCache>
            </c:numRef>
          </c:val>
          <c:extLst>
            <c:ext xmlns:c16="http://schemas.microsoft.com/office/drawing/2014/chart" uri="{C3380CC4-5D6E-409C-BE32-E72D297353CC}">
              <c16:uniqueId val="{00000001-AE1C-44EF-826E-DA0B1ED3C205}"/>
            </c:ext>
          </c:extLst>
        </c:ser>
        <c:ser>
          <c:idx val="2"/>
          <c:order val="2"/>
          <c:tx>
            <c:strRef>
              <c:f>'データ(Q13～Q17）'!$D$60</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'データ(Q13～Q17）'!$A$61:$A$63</c:f>
              <c:strCache>
                <c:ptCount val="3"/>
                <c:pt idx="0">
                  <c:v>令和８年</c:v>
                </c:pt>
                <c:pt idx="1">
                  <c:v>令和７年※</c:v>
                </c:pt>
                <c:pt idx="2">
                  <c:v>令和６年</c:v>
                </c:pt>
              </c:strCache>
            </c:strRef>
          </c:cat>
          <c:val>
            <c:numRef>
              <c:f>'データ(Q13～Q17）'!$D$61:$D$63</c:f>
              <c:numCache>
                <c:formatCode>0.0</c:formatCode>
                <c:ptCount val="3"/>
                <c:pt idx="0">
                  <c:v>8.9</c:v>
                </c:pt>
                <c:pt idx="1">
                  <c:v>7.8</c:v>
                </c:pt>
                <c:pt idx="2">
                  <c:v>9.5</c:v>
                </c:pt>
              </c:numCache>
            </c:numRef>
          </c:val>
          <c:extLst>
            <c:ext xmlns:c16="http://schemas.microsoft.com/office/drawing/2014/chart" uri="{C3380CC4-5D6E-409C-BE32-E72D297353CC}">
              <c16:uniqueId val="{00000002-AE1C-44EF-826E-DA0B1ED3C205}"/>
            </c:ext>
          </c:extLst>
        </c:ser>
        <c:dLbls>
          <c:showLegendKey val="0"/>
          <c:showVal val="0"/>
          <c:showCatName val="0"/>
          <c:showSerName val="0"/>
          <c:showPercent val="0"/>
          <c:showBubbleSize val="0"/>
        </c:dLbls>
        <c:gapWidth val="150"/>
        <c:overlap val="100"/>
        <c:axId val="38898495"/>
        <c:axId val="1"/>
      </c:barChart>
      <c:lineChart>
        <c:grouping val="standard"/>
        <c:varyColors val="0"/>
        <c:ser>
          <c:idx val="3"/>
          <c:order val="3"/>
          <c:spPr>
            <a:ln>
              <a:solidFill>
                <a:sysClr val="window" lastClr="FFFFFF">
                  <a:alpha val="1000"/>
                </a:sysClr>
              </a:solidFill>
            </a:ln>
          </c:spPr>
          <c:marker>
            <c:symbol val="none"/>
          </c:marker>
          <c:cat>
            <c:strRef>
              <c:f>'データ(Q13～Q17）'!$A$61:$A$63</c:f>
              <c:strCache>
                <c:ptCount val="3"/>
                <c:pt idx="0">
                  <c:v>令和８年</c:v>
                </c:pt>
                <c:pt idx="1">
                  <c:v>令和７年※</c:v>
                </c:pt>
                <c:pt idx="2">
                  <c:v>令和６年</c:v>
                </c:pt>
              </c:strCache>
            </c:strRef>
          </c:cat>
          <c:val>
            <c:numLit>
              <c:formatCode>General</c:formatCode>
              <c:ptCount val="1"/>
              <c:pt idx="0">
                <c:v>1</c:v>
              </c:pt>
            </c:numLit>
          </c:val>
          <c:smooth val="0"/>
          <c:extLst>
            <c:ext xmlns:c16="http://schemas.microsoft.com/office/drawing/2014/chart" uri="{C3380CC4-5D6E-409C-BE32-E72D297353CC}">
              <c16:uniqueId val="{00000003-AE1C-44EF-826E-DA0B1ED3C205}"/>
            </c:ext>
          </c:extLst>
        </c:ser>
        <c:dLbls>
          <c:showLegendKey val="0"/>
          <c:showVal val="0"/>
          <c:showCatName val="0"/>
          <c:showSerName val="0"/>
          <c:showPercent val="0"/>
          <c:showBubbleSize val="0"/>
        </c:dLbls>
        <c:marker val="1"/>
        <c:smooth val="0"/>
        <c:axId val="3"/>
        <c:axId val="4"/>
      </c:lineChart>
      <c:catAx>
        <c:axId val="38898495"/>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8898495"/>
        <c:crosses val="autoZero"/>
        <c:crossBetween val="between"/>
        <c:majorUnit val="2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49541757352689814"/>
          <c:y val="3.3333333333333333E-2"/>
          <c:w val="0.46840358413953681"/>
          <c:h val="0.1257972928539366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誇りや愛着を持っている人の割合</a:t>
            </a:r>
          </a:p>
        </c:rich>
      </c:tx>
      <c:layout>
        <c:manualLayout>
          <c:xMode val="edge"/>
          <c:yMode val="edge"/>
          <c:x val="7.0447105833912574E-2"/>
          <c:y val="5.66618061631185E-2"/>
        </c:manualLayout>
      </c:layout>
      <c:overlay val="0"/>
      <c:spPr>
        <a:noFill/>
        <a:ln w="25400">
          <a:noFill/>
        </a:ln>
      </c:spPr>
    </c:title>
    <c:autoTitleDeleted val="0"/>
    <c:plotArea>
      <c:layout>
        <c:manualLayout>
          <c:layoutTarget val="inner"/>
          <c:xMode val="edge"/>
          <c:yMode val="edge"/>
          <c:x val="9.7774536504210488E-2"/>
          <c:y val="0.36151686594731219"/>
          <c:w val="0.87365242925747377"/>
          <c:h val="0.53448575838361168"/>
        </c:manualLayout>
      </c:layout>
      <c:barChart>
        <c:barDir val="bar"/>
        <c:grouping val="stacked"/>
        <c:varyColors val="0"/>
        <c:ser>
          <c:idx val="1"/>
          <c:order val="0"/>
          <c:tx>
            <c:strRef>
              <c:f>'データ(Q13～Q17）'!$U$4</c:f>
              <c:strCache>
                <c:ptCount val="1"/>
                <c:pt idx="0">
                  <c:v>誇りや愛着を持っている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'データ(Q13～Q17）'!$T$5:$T$6</c:f>
              <c:strCache>
                <c:ptCount val="2"/>
                <c:pt idx="0">
                  <c:v>令和８年</c:v>
                </c:pt>
                <c:pt idx="1">
                  <c:v>令和６年</c:v>
                </c:pt>
              </c:strCache>
            </c:strRef>
          </c:cat>
          <c:val>
            <c:numRef>
              <c:f>'データ(Q13～Q17）'!$U$5:$U$6</c:f>
              <c:numCache>
                <c:formatCode>0.0</c:formatCode>
                <c:ptCount val="2"/>
                <c:pt idx="0">
                  <c:v>54</c:v>
                </c:pt>
                <c:pt idx="1">
                  <c:v>55.9</c:v>
                </c:pt>
              </c:numCache>
            </c:numRef>
          </c:val>
          <c:extLst>
            <c:ext xmlns:c16="http://schemas.microsoft.com/office/drawing/2014/chart" uri="{C3380CC4-5D6E-409C-BE32-E72D297353CC}">
              <c16:uniqueId val="{00000000-313F-462E-818A-02621939C36A}"/>
            </c:ext>
          </c:extLst>
        </c:ser>
        <c:ser>
          <c:idx val="0"/>
          <c:order val="1"/>
          <c:tx>
            <c:strRef>
              <c:f>'データ(Q13～Q17）'!$V$4</c:f>
              <c:strCache>
                <c:ptCount val="1"/>
                <c:pt idx="0">
                  <c:v>特に誇りや愛着は持っていない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'データ(Q13～Q17）'!$T$5:$T$6</c:f>
              <c:strCache>
                <c:ptCount val="2"/>
                <c:pt idx="0">
                  <c:v>令和８年</c:v>
                </c:pt>
                <c:pt idx="1">
                  <c:v>令和６年</c:v>
                </c:pt>
              </c:strCache>
            </c:strRef>
          </c:cat>
          <c:val>
            <c:numRef>
              <c:f>'データ(Q13～Q17）'!$V$5:$V$6</c:f>
              <c:numCache>
                <c:formatCode>0.0</c:formatCode>
                <c:ptCount val="2"/>
                <c:pt idx="0">
                  <c:v>40.200000000000003</c:v>
                </c:pt>
                <c:pt idx="1">
                  <c:v>36.1</c:v>
                </c:pt>
              </c:numCache>
            </c:numRef>
          </c:val>
          <c:extLst>
            <c:ext xmlns:c16="http://schemas.microsoft.com/office/drawing/2014/chart" uri="{C3380CC4-5D6E-409C-BE32-E72D297353CC}">
              <c16:uniqueId val="{00000001-313F-462E-818A-02621939C36A}"/>
            </c:ext>
          </c:extLst>
        </c:ser>
        <c:ser>
          <c:idx val="2"/>
          <c:order val="2"/>
          <c:tx>
            <c:strRef>
              <c:f>'データ(Q13～Q17）'!$W$4</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'データ(Q13～Q17）'!$T$5:$T$6</c:f>
              <c:strCache>
                <c:ptCount val="2"/>
                <c:pt idx="0">
                  <c:v>令和８年</c:v>
                </c:pt>
                <c:pt idx="1">
                  <c:v>令和６年</c:v>
                </c:pt>
              </c:strCache>
            </c:strRef>
          </c:cat>
          <c:val>
            <c:numRef>
              <c:f>'データ(Q13～Q17）'!$W$5:$W$6</c:f>
              <c:numCache>
                <c:formatCode>0.0</c:formatCode>
                <c:ptCount val="2"/>
                <c:pt idx="0">
                  <c:v>5.8</c:v>
                </c:pt>
                <c:pt idx="1">
                  <c:v>8</c:v>
                </c:pt>
              </c:numCache>
            </c:numRef>
          </c:val>
          <c:extLst>
            <c:ext xmlns:c16="http://schemas.microsoft.com/office/drawing/2014/chart" uri="{C3380CC4-5D6E-409C-BE32-E72D297353CC}">
              <c16:uniqueId val="{00000002-313F-462E-818A-02621939C36A}"/>
            </c:ext>
          </c:extLst>
        </c:ser>
        <c:dLbls>
          <c:showLegendKey val="0"/>
          <c:showVal val="0"/>
          <c:showCatName val="0"/>
          <c:showSerName val="0"/>
          <c:showPercent val="0"/>
          <c:showBubbleSize val="0"/>
        </c:dLbls>
        <c:gapWidth val="150"/>
        <c:overlap val="100"/>
        <c:axId val="35474879"/>
        <c:axId val="1"/>
      </c:barChart>
      <c:lineChart>
        <c:grouping val="standard"/>
        <c:varyColors val="0"/>
        <c:ser>
          <c:idx val="3"/>
          <c:order val="3"/>
          <c:spPr>
            <a:ln>
              <a:solidFill>
                <a:sysClr val="window" lastClr="FFFFFF"/>
              </a:solidFill>
            </a:ln>
          </c:spPr>
          <c:marker>
            <c:symbol val="none"/>
          </c:marker>
          <c:val>
            <c:numRef>
              <c:f>'データ(Q13～Q17）'!$X$5:$X$6</c:f>
              <c:numCache>
                <c:formatCode>General</c:formatCode>
                <c:ptCount val="2"/>
              </c:numCache>
            </c:numRef>
          </c:val>
          <c:smooth val="0"/>
          <c:extLst>
            <c:ext xmlns:c16="http://schemas.microsoft.com/office/drawing/2014/chart" uri="{C3380CC4-5D6E-409C-BE32-E72D297353CC}">
              <c16:uniqueId val="{00000003-313F-462E-818A-02621939C36A}"/>
            </c:ext>
          </c:extLst>
        </c:ser>
        <c:dLbls>
          <c:showLegendKey val="0"/>
          <c:showVal val="0"/>
          <c:showCatName val="0"/>
          <c:showSerName val="0"/>
          <c:showPercent val="0"/>
          <c:showBubbleSize val="0"/>
        </c:dLbls>
        <c:marker val="1"/>
        <c:smooth val="0"/>
        <c:axId val="3"/>
        <c:axId val="4"/>
      </c:lineChart>
      <c:catAx>
        <c:axId val="35474879"/>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5474879"/>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24602041242673897"/>
          <c:y val="0.15555594439583942"/>
          <c:w val="0.70622332121654119"/>
          <c:h val="7.407446291435793E-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41234836626655E-2"/>
          <c:y val="0.10456761453368718"/>
          <c:w val="0.87173372299571761"/>
          <c:h val="0.73918486135882333"/>
        </c:manualLayout>
      </c:layout>
      <c:barChart>
        <c:barDir val="bar"/>
        <c:grouping val="percentStacked"/>
        <c:varyColors val="0"/>
        <c:ser>
          <c:idx val="0"/>
          <c:order val="0"/>
          <c:tx>
            <c:strRef>
              <c:f>'データ（居住地等別）'!$C$82</c:f>
              <c:strCache>
                <c:ptCount val="1"/>
                <c:pt idx="0">
                  <c:v>参加している</c:v>
                </c:pt>
              </c:strCache>
            </c:strRef>
          </c:tx>
          <c:spPr>
            <a:pattFill prst="openDmnd">
              <a:fgClr>
                <a:srgbClr val="FF0000"/>
              </a:fgClr>
              <a:bgClr>
                <a:schemeClr val="bg1"/>
              </a:bgClr>
            </a:pattFill>
            <a:ln w="12700">
              <a:solidFill>
                <a:srgbClr val="000000"/>
              </a:solidFill>
              <a:prstDash val="solid"/>
            </a:ln>
          </c:spPr>
          <c:invertIfNegative val="0"/>
          <c:dLbls>
            <c:numFmt formatCode="0.0" sourceLinked="0"/>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県計</c:v>
              </c:pt>
              <c:pt idx="1">
                <c:v>県央</c:v>
              </c:pt>
              <c:pt idx="2">
                <c:v>県南</c:v>
              </c:pt>
              <c:pt idx="3">
                <c:v>沿岸</c:v>
              </c:pt>
              <c:pt idx="4">
                <c:v>県北</c:v>
              </c:pt>
            </c:strLit>
          </c:cat>
          <c:val>
            <c:numRef>
              <c:f>'データ（居住地等別）'!$C$83:$C$87</c:f>
              <c:numCache>
                <c:formatCode>0.0</c:formatCode>
                <c:ptCount val="5"/>
                <c:pt idx="0">
                  <c:v>19.700000000000003</c:v>
                </c:pt>
                <c:pt idx="1">
                  <c:v>15.8</c:v>
                </c:pt>
                <c:pt idx="2">
                  <c:v>23.3</c:v>
                </c:pt>
                <c:pt idx="3">
                  <c:v>20</c:v>
                </c:pt>
                <c:pt idx="4">
                  <c:v>20.700000000000003</c:v>
                </c:pt>
              </c:numCache>
            </c:numRef>
          </c:val>
          <c:extLst>
            <c:ext xmlns:c16="http://schemas.microsoft.com/office/drawing/2014/chart" uri="{C3380CC4-5D6E-409C-BE32-E72D297353CC}">
              <c16:uniqueId val="{00000000-1609-4CD5-88C8-0E0E7CA9296F}"/>
            </c:ext>
          </c:extLst>
        </c:ser>
        <c:ser>
          <c:idx val="1"/>
          <c:order val="1"/>
          <c:tx>
            <c:strRef>
              <c:f>'データ（居住地等別）'!$D$82</c:f>
              <c:strCache>
                <c:ptCount val="1"/>
                <c:pt idx="0">
                  <c:v>参加していない</c:v>
                </c:pt>
              </c:strCache>
            </c:strRef>
          </c:tx>
          <c:spPr>
            <a:pattFill prst="divot">
              <a:fgClr>
                <a:srgbClr val="00B050"/>
              </a:fgClr>
              <a:bgClr>
                <a:schemeClr val="bg1"/>
              </a:bgClr>
            </a:pattFill>
            <a:ln w="12700">
              <a:solidFill>
                <a:srgbClr val="000000"/>
              </a:solidFill>
              <a:prstDash val="solid"/>
            </a:ln>
          </c:spPr>
          <c:invertIfNegative val="0"/>
          <c:dLbls>
            <c:numFmt formatCode="0.0" sourceLinked="0"/>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県計</c:v>
              </c:pt>
              <c:pt idx="1">
                <c:v>県央</c:v>
              </c:pt>
              <c:pt idx="2">
                <c:v>県南</c:v>
              </c:pt>
              <c:pt idx="3">
                <c:v>沿岸</c:v>
              </c:pt>
              <c:pt idx="4">
                <c:v>県北</c:v>
              </c:pt>
            </c:strLit>
          </c:cat>
          <c:val>
            <c:numRef>
              <c:f>'データ（居住地等別）'!$D$83:$D$87</c:f>
              <c:numCache>
                <c:formatCode>0.0</c:formatCode>
                <c:ptCount val="5"/>
                <c:pt idx="0">
                  <c:v>74.2</c:v>
                </c:pt>
                <c:pt idx="1">
                  <c:v>78.7</c:v>
                </c:pt>
                <c:pt idx="2">
                  <c:v>71.099999999999994</c:v>
                </c:pt>
                <c:pt idx="3">
                  <c:v>72.099999999999994</c:v>
                </c:pt>
                <c:pt idx="4">
                  <c:v>71.5</c:v>
                </c:pt>
              </c:numCache>
            </c:numRef>
          </c:val>
          <c:extLst>
            <c:ext xmlns:c16="http://schemas.microsoft.com/office/drawing/2014/chart" uri="{C3380CC4-5D6E-409C-BE32-E72D297353CC}">
              <c16:uniqueId val="{00000001-1609-4CD5-88C8-0E0E7CA9296F}"/>
            </c:ext>
          </c:extLst>
        </c:ser>
        <c:ser>
          <c:idx val="2"/>
          <c:order val="2"/>
          <c:tx>
            <c:strRef>
              <c:f>'データ（居住地等別）'!$E$82</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numFmt formatCode="0.0_ "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県計</c:v>
              </c:pt>
              <c:pt idx="1">
                <c:v>県央</c:v>
              </c:pt>
              <c:pt idx="2">
                <c:v>県南</c:v>
              </c:pt>
              <c:pt idx="3">
                <c:v>沿岸</c:v>
              </c:pt>
              <c:pt idx="4">
                <c:v>県北</c:v>
              </c:pt>
            </c:strLit>
          </c:cat>
          <c:val>
            <c:numRef>
              <c:f>'データ（居住地等別）'!$E$83:$E$87</c:f>
              <c:numCache>
                <c:formatCode>0.0</c:formatCode>
                <c:ptCount val="5"/>
                <c:pt idx="0">
                  <c:v>6</c:v>
                </c:pt>
                <c:pt idx="1">
                  <c:v>5.5</c:v>
                </c:pt>
                <c:pt idx="2">
                  <c:v>5.5</c:v>
                </c:pt>
                <c:pt idx="3">
                  <c:v>7.8</c:v>
                </c:pt>
                <c:pt idx="4">
                  <c:v>7.8</c:v>
                </c:pt>
              </c:numCache>
            </c:numRef>
          </c:val>
          <c:extLst>
            <c:ext xmlns:c16="http://schemas.microsoft.com/office/drawing/2014/chart" uri="{C3380CC4-5D6E-409C-BE32-E72D297353CC}">
              <c16:uniqueId val="{00000002-1609-4CD5-88C8-0E0E7CA9296F}"/>
            </c:ext>
          </c:extLst>
        </c:ser>
        <c:dLbls>
          <c:showLegendKey val="0"/>
          <c:showVal val="0"/>
          <c:showCatName val="0"/>
          <c:showSerName val="0"/>
          <c:showPercent val="0"/>
          <c:showBubbleSize val="0"/>
        </c:dLbls>
        <c:gapWidth val="40"/>
        <c:overlap val="100"/>
        <c:axId val="38887935"/>
        <c:axId val="1"/>
      </c:barChart>
      <c:lineChart>
        <c:grouping val="standard"/>
        <c:varyColors val="0"/>
        <c:ser>
          <c:idx val="3"/>
          <c:order val="3"/>
          <c:tx>
            <c:strRef>
              <c:f>'データ（居住地等別）'!$F$82</c:f>
              <c:strCache>
                <c:ptCount val="1"/>
              </c:strCache>
            </c:strRef>
          </c:tx>
          <c:spPr>
            <a:ln>
              <a:solidFill>
                <a:schemeClr val="bg1"/>
              </a:solidFill>
            </a:ln>
          </c:spPr>
          <c:marker>
            <c:symbol val="none"/>
          </c:marker>
          <c:val>
            <c:numRef>
              <c:f>'データ（居住地等別）'!$F$83:$F$87</c:f>
              <c:numCache>
                <c:formatCode>0.0</c:formatCode>
                <c:ptCount val="5"/>
              </c:numCache>
            </c:numRef>
          </c:val>
          <c:smooth val="0"/>
          <c:extLst>
            <c:ext xmlns:c16="http://schemas.microsoft.com/office/drawing/2014/chart" uri="{C3380CC4-5D6E-409C-BE32-E72D297353CC}">
              <c16:uniqueId val="{00000003-1609-4CD5-88C8-0E0E7CA9296F}"/>
            </c:ext>
          </c:extLst>
        </c:ser>
        <c:dLbls>
          <c:showLegendKey val="0"/>
          <c:showVal val="0"/>
          <c:showCatName val="0"/>
          <c:showSerName val="0"/>
          <c:showPercent val="0"/>
          <c:showBubbleSize val="0"/>
        </c:dLbls>
        <c:marker val="1"/>
        <c:smooth val="0"/>
        <c:axId val="3"/>
        <c:axId val="4"/>
      </c:lineChart>
      <c:catAx>
        <c:axId val="3888793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3888793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7363896848137537"/>
          <c:y val="0.86232188367758378"/>
          <c:w val="0.57879656160458448"/>
          <c:h val="0.11956559777853859"/>
        </c:manualLayout>
      </c:layout>
      <c:overlay val="0"/>
      <c:spPr>
        <a:solidFill>
          <a:srgbClr val="FFFFFF"/>
        </a:solid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72317926207509E-2"/>
          <c:y val="0.10139877451440689"/>
          <c:w val="0.87299332301645405"/>
          <c:h val="0.74475651626098882"/>
        </c:manualLayout>
      </c:layout>
      <c:barChart>
        <c:barDir val="bar"/>
        <c:grouping val="percentStacked"/>
        <c:varyColors val="0"/>
        <c:ser>
          <c:idx val="0"/>
          <c:order val="0"/>
          <c:tx>
            <c:strRef>
              <c:f>'データ（居住地等別）'!$C$88</c:f>
              <c:strCache>
                <c:ptCount val="1"/>
                <c:pt idx="0">
                  <c:v>参加している</c:v>
                </c:pt>
              </c:strCache>
            </c:strRef>
          </c:tx>
          <c:spPr>
            <a:pattFill prst="openDmnd">
              <a:fgClr>
                <a:srgbClr val="FF0000"/>
              </a:fgClr>
              <a:bgClr>
                <a:schemeClr val="bg1"/>
              </a:bgClr>
            </a:pattFill>
            <a:ln w="12700">
              <a:solidFill>
                <a:srgbClr val="000000"/>
              </a:solidFill>
              <a:prstDash val="solid"/>
            </a:ln>
          </c:spPr>
          <c:invertIfNegative val="0"/>
          <c:dLbls>
            <c:numFmt formatCode="0.0" sourceLinked="0"/>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県計</c:v>
              </c:pt>
              <c:pt idx="1">
                <c:v>男</c:v>
              </c:pt>
              <c:pt idx="2">
                <c:v>女</c:v>
              </c:pt>
            </c:strLit>
          </c:cat>
          <c:val>
            <c:numRef>
              <c:f>'データ（居住地等別）'!$C$89:$C$91</c:f>
              <c:numCache>
                <c:formatCode>0.0</c:formatCode>
                <c:ptCount val="3"/>
                <c:pt idx="0">
                  <c:v>19.700000000000003</c:v>
                </c:pt>
                <c:pt idx="1">
                  <c:v>23.2</c:v>
                </c:pt>
                <c:pt idx="2">
                  <c:v>17</c:v>
                </c:pt>
              </c:numCache>
            </c:numRef>
          </c:val>
          <c:extLst>
            <c:ext xmlns:c16="http://schemas.microsoft.com/office/drawing/2014/chart" uri="{C3380CC4-5D6E-409C-BE32-E72D297353CC}">
              <c16:uniqueId val="{00000000-5944-4CCE-8438-C4F589D70D0F}"/>
            </c:ext>
          </c:extLst>
        </c:ser>
        <c:ser>
          <c:idx val="1"/>
          <c:order val="1"/>
          <c:tx>
            <c:strRef>
              <c:f>'データ（居住地等別）'!$D$88</c:f>
              <c:strCache>
                <c:ptCount val="1"/>
                <c:pt idx="0">
                  <c:v>参加していない</c:v>
                </c:pt>
              </c:strCache>
            </c:strRef>
          </c:tx>
          <c:spPr>
            <a:pattFill prst="divot">
              <a:fgClr>
                <a:srgbClr val="00B050"/>
              </a:fgClr>
              <a:bgClr>
                <a:schemeClr val="bg1"/>
              </a:bgClr>
            </a:pattFill>
            <a:ln w="12700">
              <a:solidFill>
                <a:srgbClr val="000000"/>
              </a:solidFill>
              <a:prstDash val="solid"/>
            </a:ln>
          </c:spPr>
          <c:invertIfNegative val="0"/>
          <c:dLbls>
            <c:numFmt formatCode="0.0" sourceLinked="0"/>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県計</c:v>
              </c:pt>
              <c:pt idx="1">
                <c:v>男</c:v>
              </c:pt>
              <c:pt idx="2">
                <c:v>女</c:v>
              </c:pt>
            </c:strLit>
          </c:cat>
          <c:val>
            <c:numRef>
              <c:f>'データ（居住地等別）'!$D$89:$D$91</c:f>
              <c:numCache>
                <c:formatCode>0.0</c:formatCode>
                <c:ptCount val="3"/>
                <c:pt idx="0">
                  <c:v>74.2</c:v>
                </c:pt>
                <c:pt idx="1">
                  <c:v>71.599999999999994</c:v>
                </c:pt>
                <c:pt idx="2">
                  <c:v>76.3</c:v>
                </c:pt>
              </c:numCache>
            </c:numRef>
          </c:val>
          <c:extLst>
            <c:ext xmlns:c16="http://schemas.microsoft.com/office/drawing/2014/chart" uri="{C3380CC4-5D6E-409C-BE32-E72D297353CC}">
              <c16:uniqueId val="{00000001-5944-4CCE-8438-C4F589D70D0F}"/>
            </c:ext>
          </c:extLst>
        </c:ser>
        <c:ser>
          <c:idx val="2"/>
          <c:order val="2"/>
          <c:tx>
            <c:strRef>
              <c:f>'データ（居住地等別）'!$E$88</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県計</c:v>
              </c:pt>
              <c:pt idx="1">
                <c:v>男</c:v>
              </c:pt>
              <c:pt idx="2">
                <c:v>女</c:v>
              </c:pt>
            </c:strLit>
          </c:cat>
          <c:val>
            <c:numRef>
              <c:f>'データ（居住地等別）'!$E$89:$E$91</c:f>
              <c:numCache>
                <c:formatCode>0.0</c:formatCode>
                <c:ptCount val="3"/>
                <c:pt idx="0">
                  <c:v>6</c:v>
                </c:pt>
                <c:pt idx="1">
                  <c:v>5.2</c:v>
                </c:pt>
                <c:pt idx="2">
                  <c:v>6.7</c:v>
                </c:pt>
              </c:numCache>
            </c:numRef>
          </c:val>
          <c:extLst>
            <c:ext xmlns:c16="http://schemas.microsoft.com/office/drawing/2014/chart" uri="{C3380CC4-5D6E-409C-BE32-E72D297353CC}">
              <c16:uniqueId val="{00000002-5944-4CCE-8438-C4F589D70D0F}"/>
            </c:ext>
          </c:extLst>
        </c:ser>
        <c:dLbls>
          <c:showLegendKey val="0"/>
          <c:showVal val="0"/>
          <c:showCatName val="0"/>
          <c:showSerName val="0"/>
          <c:showPercent val="0"/>
          <c:showBubbleSize val="0"/>
        </c:dLbls>
        <c:gapWidth val="40"/>
        <c:overlap val="100"/>
        <c:axId val="38886495"/>
        <c:axId val="1"/>
      </c:barChart>
      <c:lineChart>
        <c:grouping val="standard"/>
        <c:varyColors val="0"/>
        <c:ser>
          <c:idx val="3"/>
          <c:order val="3"/>
          <c:tx>
            <c:strRef>
              <c:f>'データ（居住地等別）'!$F$88</c:f>
              <c:strCache>
                <c:ptCount val="1"/>
              </c:strCache>
            </c:strRef>
          </c:tx>
          <c:spPr>
            <a:ln>
              <a:solidFill>
                <a:schemeClr val="bg1"/>
              </a:solidFill>
            </a:ln>
          </c:spPr>
          <c:marker>
            <c:symbol val="none"/>
          </c:marker>
          <c:val>
            <c:numRef>
              <c:f>'データ（居住地等別）'!$F$89:$F$91</c:f>
              <c:numCache>
                <c:formatCode>0.0</c:formatCode>
                <c:ptCount val="3"/>
              </c:numCache>
            </c:numRef>
          </c:val>
          <c:smooth val="0"/>
          <c:extLst>
            <c:ext xmlns:c16="http://schemas.microsoft.com/office/drawing/2014/chart" uri="{C3380CC4-5D6E-409C-BE32-E72D297353CC}">
              <c16:uniqueId val="{00000003-5944-4CCE-8438-C4F589D70D0F}"/>
            </c:ext>
          </c:extLst>
        </c:ser>
        <c:dLbls>
          <c:showLegendKey val="0"/>
          <c:showVal val="0"/>
          <c:showCatName val="0"/>
          <c:showSerName val="0"/>
          <c:showPercent val="0"/>
          <c:showBubbleSize val="0"/>
        </c:dLbls>
        <c:marker val="1"/>
        <c:smooth val="0"/>
        <c:axId val="3"/>
        <c:axId val="4"/>
      </c:lineChart>
      <c:catAx>
        <c:axId val="3888649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3888649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5362349271558443"/>
          <c:y val="0.88043782570656925"/>
          <c:w val="0.59565308684240548"/>
          <c:h val="0.1050728441553501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21516615969629"/>
          <c:y val="0.1017547346310809"/>
          <c:w val="0.80493207163024449"/>
          <c:h val="0.74386219799272868"/>
        </c:manualLayout>
      </c:layout>
      <c:barChart>
        <c:barDir val="bar"/>
        <c:grouping val="percentStacked"/>
        <c:varyColors val="0"/>
        <c:ser>
          <c:idx val="0"/>
          <c:order val="0"/>
          <c:tx>
            <c:strRef>
              <c:f>'データ（居住地等別）'!$C$92</c:f>
              <c:strCache>
                <c:ptCount val="1"/>
                <c:pt idx="0">
                  <c:v>参加している</c:v>
                </c:pt>
              </c:strCache>
            </c:strRef>
          </c:tx>
          <c:spPr>
            <a:pattFill prst="openDmnd">
              <a:fgClr>
                <a:srgbClr val="FF0000"/>
              </a:fgClr>
              <a:bgClr>
                <a:schemeClr val="bg1"/>
              </a:bgClr>
            </a:pattFill>
            <a:ln w="12700">
              <a:solidFill>
                <a:srgbClr val="000000"/>
              </a:solidFill>
              <a:prstDash val="solid"/>
            </a:ln>
          </c:spPr>
          <c:invertIfNegative val="0"/>
          <c:dLbls>
            <c:numFmt formatCode="0.0" sourceLinked="0"/>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'データ（居住地等別）'!$B$93:$B$100</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'データ（居住地等別）'!$C$93:$C$100</c:f>
              <c:numCache>
                <c:formatCode>0.0</c:formatCode>
                <c:ptCount val="8"/>
                <c:pt idx="0">
                  <c:v>19.700000000000003</c:v>
                </c:pt>
                <c:pt idx="1">
                  <c:v>12.9</c:v>
                </c:pt>
                <c:pt idx="2">
                  <c:v>11</c:v>
                </c:pt>
                <c:pt idx="3">
                  <c:v>10.9</c:v>
                </c:pt>
                <c:pt idx="4">
                  <c:v>15.6</c:v>
                </c:pt>
                <c:pt idx="5">
                  <c:v>18</c:v>
                </c:pt>
                <c:pt idx="6">
                  <c:v>22.4</c:v>
                </c:pt>
                <c:pt idx="7">
                  <c:v>24.1</c:v>
                </c:pt>
              </c:numCache>
            </c:numRef>
          </c:val>
          <c:extLst>
            <c:ext xmlns:c16="http://schemas.microsoft.com/office/drawing/2014/chart" uri="{C3380CC4-5D6E-409C-BE32-E72D297353CC}">
              <c16:uniqueId val="{00000000-A5DB-48F5-BB0A-0D9ED3FEFDF1}"/>
            </c:ext>
          </c:extLst>
        </c:ser>
        <c:ser>
          <c:idx val="1"/>
          <c:order val="1"/>
          <c:tx>
            <c:strRef>
              <c:f>'データ（居住地等別）'!$D$92</c:f>
              <c:strCache>
                <c:ptCount val="1"/>
                <c:pt idx="0">
                  <c:v>参加していない</c:v>
                </c:pt>
              </c:strCache>
            </c:strRef>
          </c:tx>
          <c:spPr>
            <a:pattFill prst="divot">
              <a:fgClr>
                <a:srgbClr val="00B050"/>
              </a:fgClr>
              <a:bgClr>
                <a:schemeClr val="bg1"/>
              </a:bgClr>
            </a:pattFill>
            <a:ln w="12700">
              <a:solidFill>
                <a:srgbClr val="000000"/>
              </a:solidFill>
              <a:prstDash val="solid"/>
            </a:ln>
          </c:spPr>
          <c:invertIfNegative val="0"/>
          <c:dLbls>
            <c:numFmt formatCode="0.0" sourceLinked="0"/>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'データ（居住地等別）'!$B$93:$B$100</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'データ（居住地等別）'!$D$93:$D$100</c:f>
              <c:numCache>
                <c:formatCode>0.0</c:formatCode>
                <c:ptCount val="8"/>
                <c:pt idx="0">
                  <c:v>74.2</c:v>
                </c:pt>
                <c:pt idx="1">
                  <c:v>87.1</c:v>
                </c:pt>
                <c:pt idx="2">
                  <c:v>88</c:v>
                </c:pt>
                <c:pt idx="3">
                  <c:v>88.4</c:v>
                </c:pt>
                <c:pt idx="4">
                  <c:v>82.9</c:v>
                </c:pt>
                <c:pt idx="5">
                  <c:v>80.7</c:v>
                </c:pt>
                <c:pt idx="6">
                  <c:v>73.3</c:v>
                </c:pt>
                <c:pt idx="7">
                  <c:v>63</c:v>
                </c:pt>
              </c:numCache>
            </c:numRef>
          </c:val>
          <c:extLst>
            <c:ext xmlns:c16="http://schemas.microsoft.com/office/drawing/2014/chart" uri="{C3380CC4-5D6E-409C-BE32-E72D297353CC}">
              <c16:uniqueId val="{00000001-A5DB-48F5-BB0A-0D9ED3FEFDF1}"/>
            </c:ext>
          </c:extLst>
        </c:ser>
        <c:ser>
          <c:idx val="2"/>
          <c:order val="2"/>
          <c:tx>
            <c:strRef>
              <c:f>'データ（居住地等別）'!$E$92</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1"/>
              <c:layout>
                <c:manualLayout>
                  <c:x val="1.8414136807055705E-2"/>
                  <c:y val="-5.1403875441495507E-3"/>
                </c:manualLayout>
              </c:layout>
              <c:numFmt formatCode="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DB-48F5-BB0A-0D9ED3FEFDF1}"/>
                </c:ext>
              </c:extLst>
            </c:dLbl>
            <c:dLbl>
              <c:idx val="2"/>
              <c:layout>
                <c:manualLayout>
                  <c:x val="2.1256020181943277E-2"/>
                  <c:y val="1.8747656542932133E-6"/>
                </c:manualLayout>
              </c:layout>
              <c:numFmt formatCode="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DB-48F5-BB0A-0D9ED3FEFDF1}"/>
                </c:ext>
              </c:extLst>
            </c:dLbl>
            <c:dLbl>
              <c:idx val="3"/>
              <c:layout>
                <c:manualLayout>
                  <c:x val="2.1407866664661671E-2"/>
                  <c:y val="1.2151258869947444E-6"/>
                </c:manualLayout>
              </c:layout>
              <c:numFmt formatCode="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DB-48F5-BB0A-0D9ED3FEFDF1}"/>
                </c:ext>
              </c:extLst>
            </c:dLbl>
            <c:dLbl>
              <c:idx val="4"/>
              <c:layout>
                <c:manualLayout>
                  <c:x val="2.3160308844889534E-2"/>
                  <c:y val="7.4990626171728535E-7"/>
                </c:manualLayout>
              </c:layout>
              <c:numFmt formatCode="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DB-48F5-BB0A-0D9ED3FEFDF1}"/>
                </c:ext>
              </c:extLst>
            </c:dLbl>
            <c:dLbl>
              <c:idx val="5"/>
              <c:layout>
                <c:manualLayout>
                  <c:x val="2.2809585148132739E-2"/>
                  <c:y val="1.6201678494835028E-6"/>
                </c:manualLayout>
              </c:layout>
              <c:numFmt formatCode="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5DB-48F5-BB0A-0D9ED3FEFDF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'データ（居住地等別）'!$B$93:$B$100</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'データ（居住地等別）'!$E$93:$E$100</c:f>
              <c:numCache>
                <c:formatCode>0.0</c:formatCode>
                <c:ptCount val="8"/>
                <c:pt idx="0">
                  <c:v>6</c:v>
                </c:pt>
                <c:pt idx="1">
                  <c:v>0</c:v>
                </c:pt>
                <c:pt idx="2">
                  <c:v>1</c:v>
                </c:pt>
                <c:pt idx="3">
                  <c:v>0.6</c:v>
                </c:pt>
                <c:pt idx="4">
                  <c:v>1.4</c:v>
                </c:pt>
                <c:pt idx="5">
                  <c:v>1.3</c:v>
                </c:pt>
                <c:pt idx="6">
                  <c:v>4.3</c:v>
                </c:pt>
                <c:pt idx="7">
                  <c:v>12.9</c:v>
                </c:pt>
              </c:numCache>
            </c:numRef>
          </c:val>
          <c:extLst>
            <c:ext xmlns:c16="http://schemas.microsoft.com/office/drawing/2014/chart" uri="{C3380CC4-5D6E-409C-BE32-E72D297353CC}">
              <c16:uniqueId val="{00000007-A5DB-48F5-BB0A-0D9ED3FEFDF1}"/>
            </c:ext>
          </c:extLst>
        </c:ser>
        <c:dLbls>
          <c:showLegendKey val="0"/>
          <c:showVal val="0"/>
          <c:showCatName val="0"/>
          <c:showSerName val="0"/>
          <c:showPercent val="0"/>
          <c:showBubbleSize val="0"/>
        </c:dLbls>
        <c:gapWidth val="40"/>
        <c:overlap val="100"/>
        <c:axId val="38897055"/>
        <c:axId val="1"/>
      </c:barChart>
      <c:lineChart>
        <c:grouping val="standard"/>
        <c:varyColors val="0"/>
        <c:ser>
          <c:idx val="3"/>
          <c:order val="3"/>
          <c:tx>
            <c:strRef>
              <c:f>'データ（居住地等別）'!$F$92</c:f>
              <c:strCache>
                <c:ptCount val="1"/>
              </c:strCache>
            </c:strRef>
          </c:tx>
          <c:spPr>
            <a:ln>
              <a:solidFill>
                <a:schemeClr val="bg1"/>
              </a:solidFill>
            </a:ln>
          </c:spPr>
          <c:marker>
            <c:symbol val="none"/>
          </c:marker>
          <c:val>
            <c:numRef>
              <c:f>'データ（居住地等別）'!$F$93:$F$100</c:f>
              <c:numCache>
                <c:formatCode>0.0</c:formatCode>
                <c:ptCount val="8"/>
              </c:numCache>
            </c:numRef>
          </c:val>
          <c:smooth val="0"/>
          <c:extLst>
            <c:ext xmlns:c16="http://schemas.microsoft.com/office/drawing/2014/chart" uri="{C3380CC4-5D6E-409C-BE32-E72D297353CC}">
              <c16:uniqueId val="{00000008-A5DB-48F5-BB0A-0D9ED3FEFDF1}"/>
            </c:ext>
          </c:extLst>
        </c:ser>
        <c:dLbls>
          <c:showLegendKey val="0"/>
          <c:showVal val="0"/>
          <c:showCatName val="0"/>
          <c:showSerName val="0"/>
          <c:showPercent val="0"/>
          <c:showBubbleSize val="0"/>
        </c:dLbls>
        <c:marker val="1"/>
        <c:smooth val="0"/>
        <c:axId val="3"/>
        <c:axId val="4"/>
      </c:lineChart>
      <c:catAx>
        <c:axId val="3889705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3889705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9842195837428498"/>
          <c:y val="0.86956826048917801"/>
          <c:w val="0.5810621448502582"/>
          <c:h val="0.11594240937274147"/>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参加しない理由（複数回答）</a:t>
            </a:r>
          </a:p>
        </c:rich>
      </c:tx>
      <c:layout>
        <c:manualLayout>
          <c:xMode val="edge"/>
          <c:yMode val="edge"/>
          <c:x val="0.25667488239870295"/>
          <c:y val="2.9891133173570696E-2"/>
        </c:manualLayout>
      </c:layout>
      <c:overlay val="0"/>
      <c:spPr>
        <a:noFill/>
        <a:ln w="25400">
          <a:noFill/>
        </a:ln>
      </c:spPr>
    </c:title>
    <c:autoTitleDeleted val="0"/>
    <c:plotArea>
      <c:layout>
        <c:manualLayout>
          <c:layoutTarget val="inner"/>
          <c:xMode val="edge"/>
          <c:yMode val="edge"/>
          <c:x val="9.302331668375248E-2"/>
          <c:y val="0.12601597626383659"/>
          <c:w val="0.81997338975287359"/>
          <c:h val="0.84243409791167423"/>
        </c:manualLayout>
      </c:layout>
      <c:barChart>
        <c:barDir val="bar"/>
        <c:grouping val="clustered"/>
        <c:varyColors val="0"/>
        <c:ser>
          <c:idx val="1"/>
          <c:order val="0"/>
          <c:spPr>
            <a:pattFill prst="openDmnd">
              <a:fgClr>
                <a:srgbClr val="FF0000"/>
              </a:fgClr>
              <a:bgClr>
                <a:schemeClr val="bg1"/>
              </a:bgClr>
            </a:pattFill>
            <a:ln w="9525">
              <a:solidFill>
                <a:srgbClr val="000000"/>
              </a:solidFill>
              <a:prstDash val="solid"/>
            </a:ln>
          </c:spPr>
          <c:invertIfNegative val="0"/>
          <c:dPt>
            <c:idx val="0"/>
            <c:invertIfNegative val="0"/>
            <c:bubble3D val="0"/>
            <c:extLst>
              <c:ext xmlns:c16="http://schemas.microsoft.com/office/drawing/2014/chart" uri="{C3380CC4-5D6E-409C-BE32-E72D297353CC}">
                <c16:uniqueId val="{00000000-1EFF-4657-B3FB-0457E7653E93}"/>
              </c:ext>
            </c:extLst>
          </c:dPt>
          <c:dLbls>
            <c:dLbl>
              <c:idx val="0"/>
              <c:layout>
                <c:manualLayout>
                  <c:x val="3.6934441366574329E-3"/>
                  <c:y val="-2.8412644071664954E-3"/>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FF-4657-B3FB-0457E7653E93}"/>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'データ(Q13～Q17）'!$K$4:$R$4</c:f>
              <c:strCache>
                <c:ptCount val="8"/>
                <c:pt idx="0">
                  <c:v>活動にはあまり関心がないから</c:v>
                </c:pt>
                <c:pt idx="1">
                  <c:v>忙しくて活動に参加する時間がないから</c:v>
                </c:pt>
                <c:pt idx="2">
                  <c:v>どのようにして活動に参加すればよいのかわからないから　　　　　　　　　　　　　　　　　　　</c:v>
                </c:pt>
                <c:pt idx="3">
                  <c:v>一緒に参加する仲間がいないから</c:v>
                </c:pt>
                <c:pt idx="4">
                  <c:v>近くに活動している団体がないから</c:v>
                </c:pt>
                <c:pt idx="5">
                  <c:v>活動に関する情報が不十分だから</c:v>
                </c:pt>
                <c:pt idx="6">
                  <c:v>その他</c:v>
                </c:pt>
                <c:pt idx="7">
                  <c:v>不明</c:v>
                </c:pt>
              </c:strCache>
            </c:strRef>
          </c:cat>
          <c:val>
            <c:numRef>
              <c:f>'データ(Q13～Q17）'!$K$5:$R$5</c:f>
              <c:numCache>
                <c:formatCode>0.0</c:formatCode>
                <c:ptCount val="8"/>
                <c:pt idx="0">
                  <c:v>49.380856312392623</c:v>
                </c:pt>
                <c:pt idx="1">
                  <c:v>34.470230904186785</c:v>
                </c:pt>
                <c:pt idx="2">
                  <c:v>16.666252178937494</c:v>
                </c:pt>
                <c:pt idx="3">
                  <c:v>15.530453646369638</c:v>
                </c:pt>
                <c:pt idx="4">
                  <c:v>14.670287105434813</c:v>
                </c:pt>
                <c:pt idx="5">
                  <c:v>14.263644114119378</c:v>
                </c:pt>
                <c:pt idx="6">
                  <c:v>10.486764995837383</c:v>
                </c:pt>
                <c:pt idx="7">
                  <c:v>2.5258588678910225</c:v>
                </c:pt>
              </c:numCache>
            </c:numRef>
          </c:val>
          <c:extLst>
            <c:ext xmlns:c16="http://schemas.microsoft.com/office/drawing/2014/chart" uri="{C3380CC4-5D6E-409C-BE32-E72D297353CC}">
              <c16:uniqueId val="{00000001-1EFF-4657-B3FB-0457E7653E93}"/>
            </c:ext>
          </c:extLst>
        </c:ser>
        <c:dLbls>
          <c:showLegendKey val="0"/>
          <c:showVal val="0"/>
          <c:showCatName val="0"/>
          <c:showSerName val="0"/>
          <c:showPercent val="0"/>
          <c:showBubbleSize val="0"/>
        </c:dLbls>
        <c:gapWidth val="80"/>
        <c:axId val="35479679"/>
        <c:axId val="1"/>
      </c:barChart>
      <c:catAx>
        <c:axId val="35479679"/>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5479679"/>
        <c:crosses val="autoZero"/>
        <c:crossBetween val="between"/>
      </c:valAx>
      <c:spPr>
        <a:solidFill>
          <a:srgbClr val="FFFFFF"/>
        </a:solid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41234836626655E-2"/>
          <c:y val="0.10456761453368718"/>
          <c:w val="0.87173372299571761"/>
          <c:h val="0.73918486135882333"/>
        </c:manualLayout>
      </c:layout>
      <c:barChart>
        <c:barDir val="bar"/>
        <c:grouping val="percentStacked"/>
        <c:varyColors val="0"/>
        <c:ser>
          <c:idx val="0"/>
          <c:order val="0"/>
          <c:tx>
            <c:strRef>
              <c:f>'データ（居住地等別）'!$C$2</c:f>
              <c:strCache>
                <c:ptCount val="1"/>
                <c:pt idx="0">
                  <c:v>参加している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'データ（居住地等別）'!$B$3:$B$7</c:f>
              <c:strCache>
                <c:ptCount val="5"/>
                <c:pt idx="0">
                  <c:v>県計</c:v>
                </c:pt>
                <c:pt idx="1">
                  <c:v>県央</c:v>
                </c:pt>
                <c:pt idx="2">
                  <c:v>県南</c:v>
                </c:pt>
                <c:pt idx="3">
                  <c:v>沿岸</c:v>
                </c:pt>
                <c:pt idx="4">
                  <c:v>県北</c:v>
                </c:pt>
              </c:strCache>
            </c:strRef>
          </c:cat>
          <c:val>
            <c:numRef>
              <c:f>'データ（居住地等別）'!$C$3:$C$7</c:f>
              <c:numCache>
                <c:formatCode>0.0</c:formatCode>
                <c:ptCount val="5"/>
                <c:pt idx="0">
                  <c:v>10.8</c:v>
                </c:pt>
                <c:pt idx="1">
                  <c:v>8</c:v>
                </c:pt>
                <c:pt idx="2">
                  <c:v>11.7</c:v>
                </c:pt>
                <c:pt idx="3">
                  <c:v>15.1</c:v>
                </c:pt>
                <c:pt idx="4">
                  <c:v>11.8</c:v>
                </c:pt>
              </c:numCache>
            </c:numRef>
          </c:val>
          <c:extLst>
            <c:ext xmlns:c16="http://schemas.microsoft.com/office/drawing/2014/chart" uri="{C3380CC4-5D6E-409C-BE32-E72D297353CC}">
              <c16:uniqueId val="{00000000-6C09-4D20-85E0-81A84AF30CE8}"/>
            </c:ext>
          </c:extLst>
        </c:ser>
        <c:ser>
          <c:idx val="1"/>
          <c:order val="1"/>
          <c:tx>
            <c:strRef>
              <c:f>'データ（居住地等別）'!$D$2</c:f>
              <c:strCache>
                <c:ptCount val="1"/>
                <c:pt idx="0">
                  <c:v>ほとんど参加していない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'データ（居住地等別）'!$B$3:$B$7</c:f>
              <c:strCache>
                <c:ptCount val="5"/>
                <c:pt idx="0">
                  <c:v>県計</c:v>
                </c:pt>
                <c:pt idx="1">
                  <c:v>県央</c:v>
                </c:pt>
                <c:pt idx="2">
                  <c:v>県南</c:v>
                </c:pt>
                <c:pt idx="3">
                  <c:v>沿岸</c:v>
                </c:pt>
                <c:pt idx="4">
                  <c:v>県北</c:v>
                </c:pt>
              </c:strCache>
            </c:strRef>
          </c:cat>
          <c:val>
            <c:numRef>
              <c:f>'データ（居住地等別）'!$D$3:$D$7</c:f>
              <c:numCache>
                <c:formatCode>0.0</c:formatCode>
                <c:ptCount val="5"/>
                <c:pt idx="0">
                  <c:v>87.5</c:v>
                </c:pt>
                <c:pt idx="1">
                  <c:v>90.7</c:v>
                </c:pt>
                <c:pt idx="2">
                  <c:v>86.399999999999991</c:v>
                </c:pt>
                <c:pt idx="3">
                  <c:v>82.600000000000009</c:v>
                </c:pt>
                <c:pt idx="4">
                  <c:v>87</c:v>
                </c:pt>
              </c:numCache>
            </c:numRef>
          </c:val>
          <c:extLst>
            <c:ext xmlns:c16="http://schemas.microsoft.com/office/drawing/2014/chart" uri="{C3380CC4-5D6E-409C-BE32-E72D297353CC}">
              <c16:uniqueId val="{00000001-6C09-4D20-85E0-81A84AF30CE8}"/>
            </c:ext>
          </c:extLst>
        </c:ser>
        <c:ser>
          <c:idx val="2"/>
          <c:order val="2"/>
          <c:tx>
            <c:strRef>
              <c:f>'データ（居住地等別）'!$E$2</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7441426281045012E-2"/>
                  <c:y val="4.050419623472991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91-4826-8E69-77C1BC0A1378}"/>
                </c:ext>
              </c:extLst>
            </c:dLbl>
            <c:dLbl>
              <c:idx val="1"/>
              <c:layout>
                <c:manualLayout>
                  <c:x val="2.4732530443263814E-2"/>
                  <c:y val="-4.8301254009915431E-3"/>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09-4D20-85E0-81A84AF30CE8}"/>
                </c:ext>
              </c:extLst>
            </c:dLbl>
            <c:dLbl>
              <c:idx val="2"/>
              <c:layout>
                <c:manualLayout>
                  <c:x val="2.7247359630285448E-2"/>
                  <c:y val="1.2151258870418974E-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91-4826-8E69-77C1BC0A1378}"/>
                </c:ext>
              </c:extLst>
            </c:dLbl>
            <c:dLbl>
              <c:idx val="3"/>
              <c:layout>
                <c:manualLayout>
                  <c:x val="2.9567954723362929E-2"/>
                  <c:y val="4.050419623472991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91-4826-8E69-77C1BC0A1378}"/>
                </c:ext>
              </c:extLst>
            </c:dLbl>
            <c:dLbl>
              <c:idx val="4"/>
              <c:layout>
                <c:manualLayout>
                  <c:x val="2.5509131932671094E-2"/>
                  <c:y val="4.050419623472991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91-4826-8E69-77C1BC0A1378}"/>
                </c:ext>
              </c:extLst>
            </c:dLbl>
            <c:numFmt formatCode="0.0_ "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'データ（居住地等別）'!$B$3:$B$7</c:f>
              <c:strCache>
                <c:ptCount val="5"/>
                <c:pt idx="0">
                  <c:v>県計</c:v>
                </c:pt>
                <c:pt idx="1">
                  <c:v>県央</c:v>
                </c:pt>
                <c:pt idx="2">
                  <c:v>県南</c:v>
                </c:pt>
                <c:pt idx="3">
                  <c:v>沿岸</c:v>
                </c:pt>
                <c:pt idx="4">
                  <c:v>県北</c:v>
                </c:pt>
              </c:strCache>
            </c:strRef>
          </c:cat>
          <c:val>
            <c:numRef>
              <c:f>'データ（居住地等別）'!$E$3:$E$7</c:f>
              <c:numCache>
                <c:formatCode>0.0</c:formatCode>
                <c:ptCount val="5"/>
                <c:pt idx="0">
                  <c:v>1.7</c:v>
                </c:pt>
                <c:pt idx="1">
                  <c:v>1.3</c:v>
                </c:pt>
                <c:pt idx="2">
                  <c:v>1.9</c:v>
                </c:pt>
                <c:pt idx="3">
                  <c:v>2.2999999999999998</c:v>
                </c:pt>
                <c:pt idx="4">
                  <c:v>1.2</c:v>
                </c:pt>
              </c:numCache>
            </c:numRef>
          </c:val>
          <c:extLst>
            <c:ext xmlns:c16="http://schemas.microsoft.com/office/drawing/2014/chart" uri="{C3380CC4-5D6E-409C-BE32-E72D297353CC}">
              <c16:uniqueId val="{00000003-6C09-4D20-85E0-81A84AF30CE8}"/>
            </c:ext>
          </c:extLst>
        </c:ser>
        <c:dLbls>
          <c:showLegendKey val="0"/>
          <c:showVal val="0"/>
          <c:showCatName val="0"/>
          <c:showSerName val="0"/>
          <c:showPercent val="0"/>
          <c:showBubbleSize val="0"/>
        </c:dLbls>
        <c:gapWidth val="40"/>
        <c:overlap val="100"/>
        <c:axId val="35482079"/>
        <c:axId val="1"/>
      </c:barChart>
      <c:lineChart>
        <c:grouping val="standard"/>
        <c:varyColors val="0"/>
        <c:ser>
          <c:idx val="3"/>
          <c:order val="3"/>
          <c:tx>
            <c:strRef>
              <c:f>'データ（居住地等別）'!$F$2</c:f>
              <c:strCache>
                <c:ptCount val="1"/>
              </c:strCache>
            </c:strRef>
          </c:tx>
          <c:spPr>
            <a:ln>
              <a:solidFill>
                <a:schemeClr val="bg1"/>
              </a:solidFill>
            </a:ln>
          </c:spPr>
          <c:marker>
            <c:symbol val="none"/>
          </c:marker>
          <c:val>
            <c:numRef>
              <c:f>'データ（居住地等別）'!$F$3:$F$7</c:f>
              <c:numCache>
                <c:formatCode>0.0</c:formatCode>
                <c:ptCount val="5"/>
              </c:numCache>
            </c:numRef>
          </c:val>
          <c:smooth val="0"/>
          <c:extLst>
            <c:ext xmlns:c16="http://schemas.microsoft.com/office/drawing/2014/chart" uri="{C3380CC4-5D6E-409C-BE32-E72D297353CC}">
              <c16:uniqueId val="{00000004-6C09-4D20-85E0-81A84AF30CE8}"/>
            </c:ext>
          </c:extLst>
        </c:ser>
        <c:dLbls>
          <c:showLegendKey val="0"/>
          <c:showVal val="0"/>
          <c:showCatName val="0"/>
          <c:showSerName val="0"/>
          <c:showPercent val="0"/>
          <c:showBubbleSize val="0"/>
        </c:dLbls>
        <c:marker val="1"/>
        <c:smooth val="0"/>
        <c:axId val="3"/>
        <c:axId val="4"/>
      </c:lineChart>
      <c:catAx>
        <c:axId val="3548207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3548207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3913073909239604"/>
          <c:y val="0.87319144889497513"/>
          <c:w val="0.61449366655255044"/>
          <c:h val="0.10869603256114724"/>
        </c:manualLayout>
      </c:layout>
      <c:overlay val="0"/>
      <c:spPr>
        <a:solidFill>
          <a:srgbClr val="FFFFFF"/>
        </a:solid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72317926207509E-2"/>
          <c:y val="0.10139877451440689"/>
          <c:w val="0.87299332301645405"/>
          <c:h val="0.74475651626098882"/>
        </c:manualLayout>
      </c:layout>
      <c:barChart>
        <c:barDir val="bar"/>
        <c:grouping val="percentStacked"/>
        <c:varyColors val="0"/>
        <c:ser>
          <c:idx val="0"/>
          <c:order val="0"/>
          <c:tx>
            <c:strRef>
              <c:f>'データ（居住地等別）'!$C$8</c:f>
              <c:strCache>
                <c:ptCount val="1"/>
                <c:pt idx="0">
                  <c:v>参加している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'データ（居住地等別）'!$B$9:$B$11</c:f>
              <c:strCache>
                <c:ptCount val="3"/>
                <c:pt idx="0">
                  <c:v>県計</c:v>
                </c:pt>
                <c:pt idx="1">
                  <c:v>男</c:v>
                </c:pt>
                <c:pt idx="2">
                  <c:v>女</c:v>
                </c:pt>
              </c:strCache>
            </c:strRef>
          </c:cat>
          <c:val>
            <c:numRef>
              <c:f>'データ（居住地等別）'!$C$9:$C$11</c:f>
              <c:numCache>
                <c:formatCode>0.0</c:formatCode>
                <c:ptCount val="3"/>
                <c:pt idx="0">
                  <c:v>10.8</c:v>
                </c:pt>
                <c:pt idx="1">
                  <c:v>11.4</c:v>
                </c:pt>
                <c:pt idx="2">
                  <c:v>10.3</c:v>
                </c:pt>
              </c:numCache>
            </c:numRef>
          </c:val>
          <c:extLst>
            <c:ext xmlns:c16="http://schemas.microsoft.com/office/drawing/2014/chart" uri="{C3380CC4-5D6E-409C-BE32-E72D297353CC}">
              <c16:uniqueId val="{00000000-40AE-453D-A34D-874A8EC517A1}"/>
            </c:ext>
          </c:extLst>
        </c:ser>
        <c:ser>
          <c:idx val="1"/>
          <c:order val="1"/>
          <c:tx>
            <c:strRef>
              <c:f>'データ（居住地等別）'!$D$8</c:f>
              <c:strCache>
                <c:ptCount val="1"/>
                <c:pt idx="0">
                  <c:v>ほとんど参加していない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'データ（居住地等別）'!$B$9:$B$11</c:f>
              <c:strCache>
                <c:ptCount val="3"/>
                <c:pt idx="0">
                  <c:v>県計</c:v>
                </c:pt>
                <c:pt idx="1">
                  <c:v>男</c:v>
                </c:pt>
                <c:pt idx="2">
                  <c:v>女</c:v>
                </c:pt>
              </c:strCache>
            </c:strRef>
          </c:cat>
          <c:val>
            <c:numRef>
              <c:f>'データ（居住地等別）'!$D$9:$D$11</c:f>
              <c:numCache>
                <c:formatCode>0.0</c:formatCode>
                <c:ptCount val="3"/>
                <c:pt idx="0">
                  <c:v>87.5</c:v>
                </c:pt>
                <c:pt idx="1">
                  <c:v>87.399999999999991</c:v>
                </c:pt>
                <c:pt idx="2">
                  <c:v>87.600000000000009</c:v>
                </c:pt>
              </c:numCache>
            </c:numRef>
          </c:val>
          <c:extLst>
            <c:ext xmlns:c16="http://schemas.microsoft.com/office/drawing/2014/chart" uri="{C3380CC4-5D6E-409C-BE32-E72D297353CC}">
              <c16:uniqueId val="{00000001-40AE-453D-A34D-874A8EC517A1}"/>
            </c:ext>
          </c:extLst>
        </c:ser>
        <c:ser>
          <c:idx val="2"/>
          <c:order val="2"/>
          <c:tx>
            <c:strRef>
              <c:f>'データ（居住地等別）'!$E$8</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318840579710145E-2"/>
                  <c:y val="2.214145114438259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A6-4C8C-996F-B82558B0A0DF}"/>
                </c:ext>
              </c:extLst>
            </c:dLbl>
            <c:dLbl>
              <c:idx val="1"/>
              <c:layout>
                <c:manualLayout>
                  <c:x val="2.2542245041534598E-2"/>
                  <c:y val="2.4302517741781014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AE-453D-A34D-874A8EC517A1}"/>
                </c:ext>
              </c:extLst>
            </c:dLbl>
            <c:dLbl>
              <c:idx val="2"/>
              <c:layout>
                <c:manualLayout>
                  <c:x val="2.9416281083421116E-2"/>
                  <c:y val="1.2151258870418974E-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A6-4C8C-996F-B82558B0A0DF}"/>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'データ（居住地等別）'!$B$9:$B$11</c:f>
              <c:strCache>
                <c:ptCount val="3"/>
                <c:pt idx="0">
                  <c:v>県計</c:v>
                </c:pt>
                <c:pt idx="1">
                  <c:v>男</c:v>
                </c:pt>
                <c:pt idx="2">
                  <c:v>女</c:v>
                </c:pt>
              </c:strCache>
            </c:strRef>
          </c:cat>
          <c:val>
            <c:numRef>
              <c:f>'データ（居住地等別）'!$E$9:$E$11</c:f>
              <c:numCache>
                <c:formatCode>0.0</c:formatCode>
                <c:ptCount val="3"/>
                <c:pt idx="0">
                  <c:v>1.7</c:v>
                </c:pt>
                <c:pt idx="1">
                  <c:v>1.2</c:v>
                </c:pt>
                <c:pt idx="2">
                  <c:v>2.1</c:v>
                </c:pt>
              </c:numCache>
            </c:numRef>
          </c:val>
          <c:extLst>
            <c:ext xmlns:c16="http://schemas.microsoft.com/office/drawing/2014/chart" uri="{C3380CC4-5D6E-409C-BE32-E72D297353CC}">
              <c16:uniqueId val="{00000003-40AE-453D-A34D-874A8EC517A1}"/>
            </c:ext>
          </c:extLst>
        </c:ser>
        <c:dLbls>
          <c:showLegendKey val="0"/>
          <c:showVal val="0"/>
          <c:showCatName val="0"/>
          <c:showSerName val="0"/>
          <c:showPercent val="0"/>
          <c:showBubbleSize val="0"/>
        </c:dLbls>
        <c:gapWidth val="40"/>
        <c:overlap val="100"/>
        <c:axId val="35501279"/>
        <c:axId val="1"/>
      </c:barChart>
      <c:lineChart>
        <c:grouping val="standard"/>
        <c:varyColors val="0"/>
        <c:ser>
          <c:idx val="3"/>
          <c:order val="3"/>
          <c:tx>
            <c:strRef>
              <c:f>'データ（居住地等別）'!$F$8</c:f>
              <c:strCache>
                <c:ptCount val="1"/>
              </c:strCache>
            </c:strRef>
          </c:tx>
          <c:spPr>
            <a:ln>
              <a:solidFill>
                <a:schemeClr val="bg1"/>
              </a:solidFill>
            </a:ln>
          </c:spPr>
          <c:marker>
            <c:symbol val="none"/>
          </c:marker>
          <c:val>
            <c:numRef>
              <c:f>'データ（居住地等別）'!$F$9:$F$11</c:f>
              <c:numCache>
                <c:formatCode>0.0</c:formatCode>
                <c:ptCount val="3"/>
              </c:numCache>
            </c:numRef>
          </c:val>
          <c:smooth val="0"/>
          <c:extLst>
            <c:ext xmlns:c16="http://schemas.microsoft.com/office/drawing/2014/chart" uri="{C3380CC4-5D6E-409C-BE32-E72D297353CC}">
              <c16:uniqueId val="{00000004-40AE-453D-A34D-874A8EC517A1}"/>
            </c:ext>
          </c:extLst>
        </c:ser>
        <c:dLbls>
          <c:showLegendKey val="0"/>
          <c:showVal val="0"/>
          <c:showCatName val="0"/>
          <c:showSerName val="0"/>
          <c:showPercent val="0"/>
          <c:showBubbleSize val="0"/>
        </c:dLbls>
        <c:marker val="1"/>
        <c:smooth val="0"/>
        <c:axId val="3"/>
        <c:axId val="4"/>
      </c:lineChart>
      <c:catAx>
        <c:axId val="3550127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3550127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5072494199094675"/>
          <c:y val="0.86956826048917801"/>
          <c:w val="0.60434873901631858"/>
          <c:h val="0.11594240937274147"/>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103959831108073E-2"/>
          <c:y val="0.1017547346310809"/>
          <c:w val="0.85504340218342267"/>
          <c:h val="0.74386219799272868"/>
        </c:manualLayout>
      </c:layout>
      <c:barChart>
        <c:barDir val="bar"/>
        <c:grouping val="percentStacked"/>
        <c:varyColors val="0"/>
        <c:ser>
          <c:idx val="0"/>
          <c:order val="0"/>
          <c:tx>
            <c:strRef>
              <c:f>'データ（居住地等別）'!$C$12</c:f>
              <c:strCache>
                <c:ptCount val="1"/>
                <c:pt idx="0">
                  <c:v>参加している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'データ（居住地等別）'!$B$13:$B$20</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'データ（居住地等別）'!$C$13:$C$20</c:f>
              <c:numCache>
                <c:formatCode>0.0</c:formatCode>
                <c:ptCount val="8"/>
                <c:pt idx="0">
                  <c:v>10.8</c:v>
                </c:pt>
                <c:pt idx="1">
                  <c:v>11.5</c:v>
                </c:pt>
                <c:pt idx="2">
                  <c:v>7.1</c:v>
                </c:pt>
                <c:pt idx="3">
                  <c:v>9.5</c:v>
                </c:pt>
                <c:pt idx="4">
                  <c:v>12</c:v>
                </c:pt>
                <c:pt idx="5">
                  <c:v>10.9</c:v>
                </c:pt>
                <c:pt idx="6">
                  <c:v>9.9</c:v>
                </c:pt>
                <c:pt idx="7">
                  <c:v>11.6</c:v>
                </c:pt>
              </c:numCache>
            </c:numRef>
          </c:val>
          <c:extLst>
            <c:ext xmlns:c16="http://schemas.microsoft.com/office/drawing/2014/chart" uri="{C3380CC4-5D6E-409C-BE32-E72D297353CC}">
              <c16:uniqueId val="{00000000-7B5C-4750-B957-3B581355A888}"/>
            </c:ext>
          </c:extLst>
        </c:ser>
        <c:ser>
          <c:idx val="1"/>
          <c:order val="1"/>
          <c:tx>
            <c:strRef>
              <c:f>'データ（居住地等別）'!$D$12</c:f>
              <c:strCache>
                <c:ptCount val="1"/>
                <c:pt idx="0">
                  <c:v>ほとんど参加していない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'データ（居住地等別）'!$B$13:$B$20</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'データ（居住地等別）'!$D$13:$D$20</c:f>
              <c:numCache>
                <c:formatCode>0.0</c:formatCode>
                <c:ptCount val="8"/>
                <c:pt idx="0">
                  <c:v>87.5</c:v>
                </c:pt>
                <c:pt idx="1">
                  <c:v>88.5</c:v>
                </c:pt>
                <c:pt idx="2">
                  <c:v>92.2</c:v>
                </c:pt>
                <c:pt idx="3">
                  <c:v>89.6</c:v>
                </c:pt>
                <c:pt idx="4">
                  <c:v>87.7</c:v>
                </c:pt>
                <c:pt idx="5">
                  <c:v>88.1</c:v>
                </c:pt>
                <c:pt idx="6">
                  <c:v>89.6</c:v>
                </c:pt>
                <c:pt idx="7">
                  <c:v>84.9</c:v>
                </c:pt>
              </c:numCache>
            </c:numRef>
          </c:val>
          <c:extLst>
            <c:ext xmlns:c16="http://schemas.microsoft.com/office/drawing/2014/chart" uri="{C3380CC4-5D6E-409C-BE32-E72D297353CC}">
              <c16:uniqueId val="{00000001-7B5C-4750-B957-3B581355A888}"/>
            </c:ext>
          </c:extLst>
        </c:ser>
        <c:ser>
          <c:idx val="2"/>
          <c:order val="2"/>
          <c:tx>
            <c:strRef>
              <c:f>'データ（居住地等別）'!$E$12</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5551654625646021E-2"/>
                  <c:y val="4.050419623472991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09F-4D2D-A7EC-B267AFE709EE}"/>
                </c:ext>
              </c:extLst>
            </c:dLbl>
            <c:dLbl>
              <c:idx val="1"/>
              <c:layout>
                <c:manualLayout>
                  <c:x val="1.8037516573314934E-2"/>
                  <c:y val="4.0504196234729918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5C-4750-B957-3B581355A888}"/>
                </c:ext>
              </c:extLst>
            </c:dLbl>
            <c:dLbl>
              <c:idx val="2"/>
              <c:layout>
                <c:manualLayout>
                  <c:x val="2.318840579710145E-2"/>
                  <c:y val="1.1411617026132603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5C-4750-B957-3B581355A888}"/>
                </c:ext>
              </c:extLst>
            </c:dLbl>
            <c:dLbl>
              <c:idx val="3"/>
              <c:layout>
                <c:manualLayout>
                  <c:x val="2.5748166788429797E-2"/>
                  <c:y val="1.6201678493891967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5C-4750-B957-3B581355A888}"/>
                </c:ext>
              </c:extLst>
            </c:dLbl>
            <c:dLbl>
              <c:idx val="4"/>
              <c:layout>
                <c:manualLayout>
                  <c:x val="2.2779909792829293E-2"/>
                  <c:y val="1.8770001783150168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5C-4750-B957-3B581355A888}"/>
                </c:ext>
              </c:extLst>
            </c:dLbl>
            <c:dLbl>
              <c:idx val="5"/>
              <c:layout>
                <c:manualLayout>
                  <c:x val="2.3592113807938957E-2"/>
                  <c:y val="2.4302517740837949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5C-4750-B957-3B581355A888}"/>
                </c:ext>
              </c:extLst>
            </c:dLbl>
            <c:dLbl>
              <c:idx val="6"/>
              <c:layout>
                <c:manualLayout>
                  <c:x val="2.2972982114349109E-2"/>
                  <c:y val="1.2151258871362038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5C-4750-B957-3B581355A888}"/>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'データ（居住地等別）'!$B$13:$B$20</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'データ（居住地等別）'!$E$13:$E$20</c:f>
              <c:numCache>
                <c:formatCode>0.0</c:formatCode>
                <c:ptCount val="8"/>
                <c:pt idx="0">
                  <c:v>1.7</c:v>
                </c:pt>
                <c:pt idx="1">
                  <c:v>0</c:v>
                </c:pt>
                <c:pt idx="2">
                  <c:v>0.7</c:v>
                </c:pt>
                <c:pt idx="3">
                  <c:v>0.9</c:v>
                </c:pt>
                <c:pt idx="4">
                  <c:v>0.3</c:v>
                </c:pt>
                <c:pt idx="5">
                  <c:v>1</c:v>
                </c:pt>
                <c:pt idx="6">
                  <c:v>0.5</c:v>
                </c:pt>
                <c:pt idx="7">
                  <c:v>3.5</c:v>
                </c:pt>
              </c:numCache>
            </c:numRef>
          </c:val>
          <c:extLst>
            <c:ext xmlns:c16="http://schemas.microsoft.com/office/drawing/2014/chart" uri="{C3380CC4-5D6E-409C-BE32-E72D297353CC}">
              <c16:uniqueId val="{00000008-7B5C-4750-B957-3B581355A888}"/>
            </c:ext>
          </c:extLst>
        </c:ser>
        <c:dLbls>
          <c:showLegendKey val="0"/>
          <c:showVal val="0"/>
          <c:showCatName val="0"/>
          <c:showSerName val="0"/>
          <c:showPercent val="0"/>
          <c:showBubbleSize val="0"/>
        </c:dLbls>
        <c:gapWidth val="40"/>
        <c:overlap val="100"/>
        <c:axId val="35494559"/>
        <c:axId val="1"/>
      </c:barChart>
      <c:lineChart>
        <c:grouping val="standard"/>
        <c:varyColors val="0"/>
        <c:ser>
          <c:idx val="3"/>
          <c:order val="3"/>
          <c:tx>
            <c:strRef>
              <c:f>'データ（居住地等別）'!$F$12</c:f>
              <c:strCache>
                <c:ptCount val="1"/>
              </c:strCache>
            </c:strRef>
          </c:tx>
          <c:spPr>
            <a:ln>
              <a:solidFill>
                <a:schemeClr val="bg1"/>
              </a:solidFill>
            </a:ln>
          </c:spPr>
          <c:marker>
            <c:symbol val="none"/>
          </c:marker>
          <c:val>
            <c:numRef>
              <c:f>'データ（居住地等別）'!$F$13:$F$20</c:f>
              <c:numCache>
                <c:formatCode>0.0</c:formatCode>
                <c:ptCount val="8"/>
              </c:numCache>
            </c:numRef>
          </c:val>
          <c:smooth val="0"/>
          <c:extLst>
            <c:ext xmlns:c16="http://schemas.microsoft.com/office/drawing/2014/chart" uri="{C3380CC4-5D6E-409C-BE32-E72D297353CC}">
              <c16:uniqueId val="{00000009-7B5C-4750-B957-3B581355A888}"/>
            </c:ext>
          </c:extLst>
        </c:ser>
        <c:dLbls>
          <c:showLegendKey val="0"/>
          <c:showVal val="0"/>
          <c:showCatName val="0"/>
          <c:showSerName val="0"/>
          <c:showPercent val="0"/>
          <c:showBubbleSize val="0"/>
        </c:dLbls>
        <c:marker val="1"/>
        <c:smooth val="0"/>
        <c:axId val="3"/>
        <c:axId val="4"/>
      </c:lineChart>
      <c:catAx>
        <c:axId val="3549455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3549455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5797131880254098"/>
          <c:y val="0.87681463730077214"/>
          <c:w val="0.60145018829168084"/>
          <c:h val="0.101449655749553"/>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聞いたことがある人の割合</a:t>
            </a:r>
          </a:p>
        </c:rich>
      </c:tx>
      <c:layout>
        <c:manualLayout>
          <c:xMode val="edge"/>
          <c:yMode val="edge"/>
          <c:x val="9.7171963490091953E-2"/>
          <c:y val="0.1055674909645879"/>
        </c:manualLayout>
      </c:layout>
      <c:overlay val="0"/>
      <c:spPr>
        <a:noFill/>
        <a:ln w="25400">
          <a:noFill/>
        </a:ln>
      </c:spPr>
    </c:title>
    <c:autoTitleDeleted val="0"/>
    <c:plotArea>
      <c:layout>
        <c:manualLayout>
          <c:layoutTarget val="inner"/>
          <c:xMode val="edge"/>
          <c:yMode val="edge"/>
          <c:x val="9.7445487583282864E-2"/>
          <c:y val="0.41237432270151403"/>
          <c:w val="0.87365242925747377"/>
          <c:h val="0.53448575838361168"/>
        </c:manualLayout>
      </c:layout>
      <c:barChart>
        <c:barDir val="bar"/>
        <c:grouping val="stacked"/>
        <c:varyColors val="0"/>
        <c:ser>
          <c:idx val="1"/>
          <c:order val="0"/>
          <c:tx>
            <c:strRef>
              <c:f>'データ(Q13～Q17）'!$B$14</c:f>
              <c:strCache>
                <c:ptCount val="1"/>
                <c:pt idx="0">
                  <c:v>聞いたことがある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'データ(Q13～Q17）'!$A$15:$A$16</c:f>
              <c:strCache>
                <c:ptCount val="2"/>
                <c:pt idx="0">
                  <c:v>令和８年</c:v>
                </c:pt>
                <c:pt idx="1">
                  <c:v>令和６年</c:v>
                </c:pt>
              </c:strCache>
            </c:strRef>
          </c:cat>
          <c:val>
            <c:numRef>
              <c:f>'データ(Q13～Q17）'!$B$15:$B$16</c:f>
              <c:numCache>
                <c:formatCode>0.0_ </c:formatCode>
                <c:ptCount val="2"/>
                <c:pt idx="0">
                  <c:v>66.7</c:v>
                </c:pt>
                <c:pt idx="1">
                  <c:v>68.8</c:v>
                </c:pt>
              </c:numCache>
            </c:numRef>
          </c:val>
          <c:extLst>
            <c:ext xmlns:c16="http://schemas.microsoft.com/office/drawing/2014/chart" uri="{C3380CC4-5D6E-409C-BE32-E72D297353CC}">
              <c16:uniqueId val="{00000000-8086-45D5-AC70-A15448716F0A}"/>
            </c:ext>
          </c:extLst>
        </c:ser>
        <c:ser>
          <c:idx val="0"/>
          <c:order val="1"/>
          <c:tx>
            <c:strRef>
              <c:f>'データ(Q13～Q17）'!$C$14</c:f>
              <c:strCache>
                <c:ptCount val="1"/>
                <c:pt idx="0">
                  <c:v>聞いたこともない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'データ(Q13～Q17）'!$A$15:$A$16</c:f>
              <c:strCache>
                <c:ptCount val="2"/>
                <c:pt idx="0">
                  <c:v>令和８年</c:v>
                </c:pt>
                <c:pt idx="1">
                  <c:v>令和６年</c:v>
                </c:pt>
              </c:strCache>
            </c:strRef>
          </c:cat>
          <c:val>
            <c:numRef>
              <c:f>'データ(Q13～Q17）'!$C$15:$C$16</c:f>
              <c:numCache>
                <c:formatCode>0.0_ </c:formatCode>
                <c:ptCount val="2"/>
                <c:pt idx="0">
                  <c:v>30</c:v>
                </c:pt>
                <c:pt idx="1">
                  <c:v>27.3</c:v>
                </c:pt>
              </c:numCache>
            </c:numRef>
          </c:val>
          <c:extLst>
            <c:ext xmlns:c16="http://schemas.microsoft.com/office/drawing/2014/chart" uri="{C3380CC4-5D6E-409C-BE32-E72D297353CC}">
              <c16:uniqueId val="{00000001-8086-45D5-AC70-A15448716F0A}"/>
            </c:ext>
          </c:extLst>
        </c:ser>
        <c:ser>
          <c:idx val="2"/>
          <c:order val="2"/>
          <c:tx>
            <c:strRef>
              <c:f>'データ(Q13～Q17）'!$D$14</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'データ(Q13～Q17）'!$A$15:$A$16</c:f>
              <c:strCache>
                <c:ptCount val="2"/>
                <c:pt idx="0">
                  <c:v>令和８年</c:v>
                </c:pt>
                <c:pt idx="1">
                  <c:v>令和６年</c:v>
                </c:pt>
              </c:strCache>
            </c:strRef>
          </c:cat>
          <c:val>
            <c:numRef>
              <c:f>'データ(Q13～Q17）'!$D$15:$D$16</c:f>
              <c:numCache>
                <c:formatCode>0.0_ </c:formatCode>
                <c:ptCount val="2"/>
                <c:pt idx="0">
                  <c:v>3.3</c:v>
                </c:pt>
                <c:pt idx="1">
                  <c:v>3.9</c:v>
                </c:pt>
              </c:numCache>
            </c:numRef>
          </c:val>
          <c:extLst>
            <c:ext xmlns:c16="http://schemas.microsoft.com/office/drawing/2014/chart" uri="{C3380CC4-5D6E-409C-BE32-E72D297353CC}">
              <c16:uniqueId val="{00000002-8086-45D5-AC70-A15448716F0A}"/>
            </c:ext>
          </c:extLst>
        </c:ser>
        <c:dLbls>
          <c:showLegendKey val="0"/>
          <c:showVal val="0"/>
          <c:showCatName val="0"/>
          <c:showSerName val="0"/>
          <c:showPercent val="0"/>
          <c:showBubbleSize val="0"/>
        </c:dLbls>
        <c:gapWidth val="150"/>
        <c:overlap val="100"/>
        <c:axId val="35489759"/>
        <c:axId val="1"/>
      </c:barChart>
      <c:lineChart>
        <c:grouping val="standard"/>
        <c:varyColors val="0"/>
        <c:ser>
          <c:idx val="3"/>
          <c:order val="3"/>
          <c:spPr>
            <a:ln>
              <a:solidFill>
                <a:sysClr val="window" lastClr="FFFFFF"/>
              </a:solidFill>
            </a:ln>
          </c:spPr>
          <c:marker>
            <c:symbol val="none"/>
          </c:marker>
          <c:val>
            <c:numRef>
              <c:f>'データ(Q13～Q17）'!$E$15</c:f>
              <c:numCache>
                <c:formatCode>General</c:formatCode>
                <c:ptCount val="1"/>
              </c:numCache>
            </c:numRef>
          </c:val>
          <c:smooth val="0"/>
          <c:extLst>
            <c:ext xmlns:c16="http://schemas.microsoft.com/office/drawing/2014/chart" uri="{C3380CC4-5D6E-409C-BE32-E72D297353CC}">
              <c16:uniqueId val="{00000003-8086-45D5-AC70-A15448716F0A}"/>
            </c:ext>
          </c:extLst>
        </c:ser>
        <c:dLbls>
          <c:showLegendKey val="0"/>
          <c:showVal val="0"/>
          <c:showCatName val="0"/>
          <c:showSerName val="0"/>
          <c:showPercent val="0"/>
          <c:showBubbleSize val="0"/>
        </c:dLbls>
        <c:marker val="1"/>
        <c:smooth val="0"/>
        <c:axId val="3"/>
        <c:axId val="4"/>
      </c:lineChart>
      <c:catAx>
        <c:axId val="35489759"/>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5489759"/>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43270652673480936"/>
          <c:y val="8.9456869009584661E-2"/>
          <c:w val="0.53111463093162559"/>
          <c:h val="0.12140608622005317"/>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行動している人の割合</a:t>
            </a:r>
          </a:p>
        </c:rich>
      </c:tx>
      <c:layout>
        <c:manualLayout>
          <c:xMode val="edge"/>
          <c:yMode val="edge"/>
          <c:x val="9.745775265790764E-2"/>
          <c:y val="8.5797997472538162E-2"/>
        </c:manualLayout>
      </c:layout>
      <c:overlay val="0"/>
      <c:spPr>
        <a:noFill/>
        <a:ln w="25400">
          <a:noFill/>
        </a:ln>
      </c:spPr>
    </c:title>
    <c:autoTitleDeleted val="0"/>
    <c:plotArea>
      <c:layout>
        <c:manualLayout>
          <c:layoutTarget val="inner"/>
          <c:xMode val="edge"/>
          <c:yMode val="edge"/>
          <c:x val="9.7445487583282864E-2"/>
          <c:y val="0.34287480314960633"/>
          <c:w val="0.87365242925747377"/>
          <c:h val="0.53448575838361168"/>
        </c:manualLayout>
      </c:layout>
      <c:barChart>
        <c:barDir val="bar"/>
        <c:grouping val="stacked"/>
        <c:varyColors val="0"/>
        <c:ser>
          <c:idx val="1"/>
          <c:order val="0"/>
          <c:tx>
            <c:strRef>
              <c:f>'データ(Q13～Q17）'!$G$14</c:f>
              <c:strCache>
                <c:ptCount val="1"/>
                <c:pt idx="0">
                  <c:v>行動している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'データ(Q13～Q17）'!$F$15:$F$16</c:f>
              <c:strCache>
                <c:ptCount val="2"/>
                <c:pt idx="0">
                  <c:v>令和８年</c:v>
                </c:pt>
                <c:pt idx="1">
                  <c:v>令和６年</c:v>
                </c:pt>
              </c:strCache>
            </c:strRef>
          </c:cat>
          <c:val>
            <c:numRef>
              <c:f>'データ(Q13～Q17）'!$G$15:$G$16</c:f>
              <c:numCache>
                <c:formatCode>0.0_ </c:formatCode>
                <c:ptCount val="2"/>
                <c:pt idx="0">
                  <c:v>37.1</c:v>
                </c:pt>
                <c:pt idx="1">
                  <c:v>39.1</c:v>
                </c:pt>
              </c:numCache>
            </c:numRef>
          </c:val>
          <c:extLst>
            <c:ext xmlns:c16="http://schemas.microsoft.com/office/drawing/2014/chart" uri="{C3380CC4-5D6E-409C-BE32-E72D297353CC}">
              <c16:uniqueId val="{00000000-34B5-4B29-8C37-9F0C29C5F2CA}"/>
            </c:ext>
          </c:extLst>
        </c:ser>
        <c:ser>
          <c:idx val="0"/>
          <c:order val="1"/>
          <c:tx>
            <c:strRef>
              <c:f>'データ(Q13～Q17）'!$H$14</c:f>
              <c:strCache>
                <c:ptCount val="1"/>
                <c:pt idx="0">
                  <c:v>ほとんど行動していない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'データ(Q13～Q17）'!$F$15:$F$16</c:f>
              <c:strCache>
                <c:ptCount val="2"/>
                <c:pt idx="0">
                  <c:v>令和８年</c:v>
                </c:pt>
                <c:pt idx="1">
                  <c:v>令和６年</c:v>
                </c:pt>
              </c:strCache>
            </c:strRef>
          </c:cat>
          <c:val>
            <c:numRef>
              <c:f>'データ(Q13～Q17）'!$H$15:$H$16</c:f>
              <c:numCache>
                <c:formatCode>0.0_ </c:formatCode>
                <c:ptCount val="2"/>
                <c:pt idx="0">
                  <c:v>51.3</c:v>
                </c:pt>
                <c:pt idx="1">
                  <c:v>47.6</c:v>
                </c:pt>
              </c:numCache>
            </c:numRef>
          </c:val>
          <c:extLst>
            <c:ext xmlns:c16="http://schemas.microsoft.com/office/drawing/2014/chart" uri="{C3380CC4-5D6E-409C-BE32-E72D297353CC}">
              <c16:uniqueId val="{00000001-34B5-4B29-8C37-9F0C29C5F2CA}"/>
            </c:ext>
          </c:extLst>
        </c:ser>
        <c:ser>
          <c:idx val="2"/>
          <c:order val="2"/>
          <c:tx>
            <c:strRef>
              <c:f>'データ(Q13～Q17）'!$I$14</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1"/>
              <c:spPr/>
              <c:txPr>
                <a:bodyPr/>
                <a:lstStyle/>
                <a:p>
                  <a:pPr>
                    <a:defRPr sz="1200" b="1"/>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2-34B5-4B29-8C37-9F0C29C5F2CA}"/>
                </c:ext>
              </c:extLst>
            </c:dLbl>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'データ(Q13～Q17）'!$F$15:$F$16</c:f>
              <c:strCache>
                <c:ptCount val="2"/>
                <c:pt idx="0">
                  <c:v>令和８年</c:v>
                </c:pt>
                <c:pt idx="1">
                  <c:v>令和６年</c:v>
                </c:pt>
              </c:strCache>
            </c:strRef>
          </c:cat>
          <c:val>
            <c:numRef>
              <c:f>'データ(Q13～Q17）'!$I$15:$I$16</c:f>
              <c:numCache>
                <c:formatCode>0.0_ </c:formatCode>
                <c:ptCount val="2"/>
                <c:pt idx="0">
                  <c:v>11.6</c:v>
                </c:pt>
                <c:pt idx="1">
                  <c:v>13.2</c:v>
                </c:pt>
              </c:numCache>
            </c:numRef>
          </c:val>
          <c:extLst>
            <c:ext xmlns:c16="http://schemas.microsoft.com/office/drawing/2014/chart" uri="{C3380CC4-5D6E-409C-BE32-E72D297353CC}">
              <c16:uniqueId val="{00000003-34B5-4B29-8C37-9F0C29C5F2CA}"/>
            </c:ext>
          </c:extLst>
        </c:ser>
        <c:dLbls>
          <c:showLegendKey val="0"/>
          <c:showVal val="0"/>
          <c:showCatName val="0"/>
          <c:showSerName val="0"/>
          <c:showPercent val="0"/>
          <c:showBubbleSize val="0"/>
        </c:dLbls>
        <c:gapWidth val="150"/>
        <c:overlap val="100"/>
        <c:axId val="35490719"/>
        <c:axId val="1"/>
      </c:barChart>
      <c:lineChart>
        <c:grouping val="standard"/>
        <c:varyColors val="0"/>
        <c:ser>
          <c:idx val="3"/>
          <c:order val="3"/>
          <c:spPr>
            <a:ln>
              <a:solidFill>
                <a:sysClr val="window" lastClr="FFFFFF"/>
              </a:solidFill>
            </a:ln>
          </c:spPr>
          <c:marker>
            <c:symbol val="none"/>
          </c:marker>
          <c:val>
            <c:numRef>
              <c:f>'データ(Q13～Q17）'!$J$15</c:f>
              <c:numCache>
                <c:formatCode>0.0</c:formatCode>
                <c:ptCount val="1"/>
              </c:numCache>
            </c:numRef>
          </c:val>
          <c:smooth val="0"/>
          <c:extLst>
            <c:ext xmlns:c16="http://schemas.microsoft.com/office/drawing/2014/chart" uri="{C3380CC4-5D6E-409C-BE32-E72D297353CC}">
              <c16:uniqueId val="{00000004-34B5-4B29-8C37-9F0C29C5F2CA}"/>
            </c:ext>
          </c:extLst>
        </c:ser>
        <c:dLbls>
          <c:showLegendKey val="0"/>
          <c:showVal val="0"/>
          <c:showCatName val="0"/>
          <c:showSerName val="0"/>
          <c:showPercent val="0"/>
          <c:showBubbleSize val="0"/>
        </c:dLbls>
        <c:marker val="1"/>
        <c:smooth val="0"/>
        <c:axId val="3"/>
        <c:axId val="4"/>
      </c:lineChart>
      <c:catAx>
        <c:axId val="35490719"/>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5490719"/>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42112910271165449"/>
          <c:y val="6.6667055506950526E-2"/>
          <c:w val="0.54269220688947895"/>
          <c:h val="0.13703742587732093"/>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chart" Target="../charts/chart2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95250</xdr:rowOff>
    </xdr:from>
    <xdr:to>
      <xdr:col>11</xdr:col>
      <xdr:colOff>0</xdr:colOff>
      <xdr:row>9</xdr:row>
      <xdr:rowOff>76200</xdr:rowOff>
    </xdr:to>
    <xdr:sp macro="" textlink="">
      <xdr:nvSpPr>
        <xdr:cNvPr id="9862973" name="AutoShape 1025">
          <a:extLst>
            <a:ext uri="{FF2B5EF4-FFF2-40B4-BE49-F238E27FC236}">
              <a16:creationId xmlns:a16="http://schemas.microsoft.com/office/drawing/2014/main" id="{5417EE8C-F67E-6728-DDF3-421B2DDB85B6}"/>
            </a:ext>
          </a:extLst>
        </xdr:cNvPr>
        <xdr:cNvSpPr>
          <a:spLocks noChangeArrowheads="1"/>
        </xdr:cNvSpPr>
      </xdr:nvSpPr>
      <xdr:spPr bwMode="auto">
        <a:xfrm>
          <a:off x="171450" y="866775"/>
          <a:ext cx="6581775" cy="88582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29</xdr:row>
      <xdr:rowOff>85725</xdr:rowOff>
    </xdr:from>
    <xdr:to>
      <xdr:col>11</xdr:col>
      <xdr:colOff>0</xdr:colOff>
      <xdr:row>33</xdr:row>
      <xdr:rowOff>85725</xdr:rowOff>
    </xdr:to>
    <xdr:sp macro="" textlink="">
      <xdr:nvSpPr>
        <xdr:cNvPr id="9862974" name="AutoShape 1025">
          <a:extLst>
            <a:ext uri="{FF2B5EF4-FFF2-40B4-BE49-F238E27FC236}">
              <a16:creationId xmlns:a16="http://schemas.microsoft.com/office/drawing/2014/main" id="{BFB8FA08-B164-E1EC-C826-CE038D2CE870}"/>
            </a:ext>
          </a:extLst>
        </xdr:cNvPr>
        <xdr:cNvSpPr>
          <a:spLocks noChangeArrowheads="1"/>
        </xdr:cNvSpPr>
      </xdr:nvSpPr>
      <xdr:spPr bwMode="auto">
        <a:xfrm>
          <a:off x="171450" y="5200650"/>
          <a:ext cx="6581775" cy="68580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114300</xdr:colOff>
      <xdr:row>11</xdr:row>
      <xdr:rowOff>57150</xdr:rowOff>
    </xdr:from>
    <xdr:to>
      <xdr:col>10</xdr:col>
      <xdr:colOff>638175</xdr:colOff>
      <xdr:row>26</xdr:row>
      <xdr:rowOff>57150</xdr:rowOff>
    </xdr:to>
    <xdr:graphicFrame macro="">
      <xdr:nvGraphicFramePr>
        <xdr:cNvPr id="9862975" name="Chart 2">
          <a:extLst>
            <a:ext uri="{FF2B5EF4-FFF2-40B4-BE49-F238E27FC236}">
              <a16:creationId xmlns:a16="http://schemas.microsoft.com/office/drawing/2014/main" id="{9AF66BA8-5AA3-550E-16DE-677D6A8D5E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34</xdr:row>
      <xdr:rowOff>171450</xdr:rowOff>
    </xdr:from>
    <xdr:to>
      <xdr:col>11</xdr:col>
      <xdr:colOff>0</xdr:colOff>
      <xdr:row>60</xdr:row>
      <xdr:rowOff>0</xdr:rowOff>
    </xdr:to>
    <xdr:graphicFrame macro="">
      <xdr:nvGraphicFramePr>
        <xdr:cNvPr id="9862976" name="Chart 3">
          <a:extLst>
            <a:ext uri="{FF2B5EF4-FFF2-40B4-BE49-F238E27FC236}">
              <a16:creationId xmlns:a16="http://schemas.microsoft.com/office/drawing/2014/main" id="{600A9885-CE23-F201-09C8-A3637A4658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57150</xdr:colOff>
      <xdr:row>11</xdr:row>
      <xdr:rowOff>152400</xdr:rowOff>
    </xdr:from>
    <xdr:to>
      <xdr:col>10</xdr:col>
      <xdr:colOff>400050</xdr:colOff>
      <xdr:row>13</xdr:row>
      <xdr:rowOff>95250</xdr:rowOff>
    </xdr:to>
    <xdr:sp macro="" textlink="">
      <xdr:nvSpPr>
        <xdr:cNvPr id="9862977" name="正方形/長方形 1">
          <a:extLst>
            <a:ext uri="{FF2B5EF4-FFF2-40B4-BE49-F238E27FC236}">
              <a16:creationId xmlns:a16="http://schemas.microsoft.com/office/drawing/2014/main" id="{5E7D4A73-D5EE-BB1E-F4A6-389BFCE6BC04}"/>
            </a:ext>
          </a:extLst>
        </xdr:cNvPr>
        <xdr:cNvSpPr>
          <a:spLocks noChangeArrowheads="1"/>
        </xdr:cNvSpPr>
      </xdr:nvSpPr>
      <xdr:spPr bwMode="auto">
        <a:xfrm>
          <a:off x="2686050" y="2171700"/>
          <a:ext cx="3771900" cy="28575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4</xdr:row>
      <xdr:rowOff>9525</xdr:rowOff>
    </xdr:from>
    <xdr:to>
      <xdr:col>10</xdr:col>
      <xdr:colOff>647700</xdr:colOff>
      <xdr:row>16</xdr:row>
      <xdr:rowOff>9525</xdr:rowOff>
    </xdr:to>
    <xdr:graphicFrame macro="">
      <xdr:nvGraphicFramePr>
        <xdr:cNvPr id="10778332" name="Chart 4">
          <a:extLst>
            <a:ext uri="{FF2B5EF4-FFF2-40B4-BE49-F238E27FC236}">
              <a16:creationId xmlns:a16="http://schemas.microsoft.com/office/drawing/2014/main" id="{704F1B2D-4904-7CBC-2604-1A66354E1A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18</xdr:row>
      <xdr:rowOff>0</xdr:rowOff>
    </xdr:from>
    <xdr:to>
      <xdr:col>11</xdr:col>
      <xdr:colOff>0</xdr:colOff>
      <xdr:row>30</xdr:row>
      <xdr:rowOff>0</xdr:rowOff>
    </xdr:to>
    <xdr:graphicFrame macro="">
      <xdr:nvGraphicFramePr>
        <xdr:cNvPr id="10778333" name="Chart 11">
          <a:extLst>
            <a:ext uri="{FF2B5EF4-FFF2-40B4-BE49-F238E27FC236}">
              <a16:creationId xmlns:a16="http://schemas.microsoft.com/office/drawing/2014/main" id="{3D1CA098-BE89-8071-F75D-5FE523DB23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32</xdr:row>
      <xdr:rowOff>0</xdr:rowOff>
    </xdr:from>
    <xdr:to>
      <xdr:col>11</xdr:col>
      <xdr:colOff>0</xdr:colOff>
      <xdr:row>43</xdr:row>
      <xdr:rowOff>228600</xdr:rowOff>
    </xdr:to>
    <xdr:graphicFrame macro="">
      <xdr:nvGraphicFramePr>
        <xdr:cNvPr id="10778334" name="Chart 7">
          <a:extLst>
            <a:ext uri="{FF2B5EF4-FFF2-40B4-BE49-F238E27FC236}">
              <a16:creationId xmlns:a16="http://schemas.microsoft.com/office/drawing/2014/main" id="{877203DD-F7A0-0B8C-27FF-98C3B507C1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476250</xdr:colOff>
      <xdr:row>14</xdr:row>
      <xdr:rowOff>95250</xdr:rowOff>
    </xdr:from>
    <xdr:to>
      <xdr:col>9</xdr:col>
      <xdr:colOff>180975</xdr:colOff>
      <xdr:row>15</xdr:row>
      <xdr:rowOff>142875</xdr:rowOff>
    </xdr:to>
    <xdr:sp macro="" textlink="">
      <xdr:nvSpPr>
        <xdr:cNvPr id="10778335" name="正方形/長方形 1">
          <a:extLst>
            <a:ext uri="{FF2B5EF4-FFF2-40B4-BE49-F238E27FC236}">
              <a16:creationId xmlns:a16="http://schemas.microsoft.com/office/drawing/2014/main" id="{32D99C09-49A8-334A-F14D-EA26A1CEBA0A}"/>
            </a:ext>
          </a:extLst>
        </xdr:cNvPr>
        <xdr:cNvSpPr>
          <a:spLocks noChangeArrowheads="1"/>
        </xdr:cNvSpPr>
      </xdr:nvSpPr>
      <xdr:spPr bwMode="auto">
        <a:xfrm>
          <a:off x="1647825" y="3162300"/>
          <a:ext cx="3819525" cy="26670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504825</xdr:colOff>
      <xdr:row>28</xdr:row>
      <xdr:rowOff>104775</xdr:rowOff>
    </xdr:from>
    <xdr:to>
      <xdr:col>9</xdr:col>
      <xdr:colOff>104775</xdr:colOff>
      <xdr:row>29</xdr:row>
      <xdr:rowOff>161925</xdr:rowOff>
    </xdr:to>
    <xdr:sp macro="" textlink="">
      <xdr:nvSpPr>
        <xdr:cNvPr id="10778336" name="正方形/長方形 2">
          <a:extLst>
            <a:ext uri="{FF2B5EF4-FFF2-40B4-BE49-F238E27FC236}">
              <a16:creationId xmlns:a16="http://schemas.microsoft.com/office/drawing/2014/main" id="{B98C3D5F-E99E-8ED6-A253-DC3E3F8281A7}"/>
            </a:ext>
          </a:extLst>
        </xdr:cNvPr>
        <xdr:cNvSpPr>
          <a:spLocks noChangeArrowheads="1"/>
        </xdr:cNvSpPr>
      </xdr:nvSpPr>
      <xdr:spPr bwMode="auto">
        <a:xfrm>
          <a:off x="1676400" y="6238875"/>
          <a:ext cx="3714750" cy="27622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533400</xdr:colOff>
      <xdr:row>42</xdr:row>
      <xdr:rowOff>133350</xdr:rowOff>
    </xdr:from>
    <xdr:to>
      <xdr:col>9</xdr:col>
      <xdr:colOff>66675</xdr:colOff>
      <xdr:row>43</xdr:row>
      <xdr:rowOff>190500</xdr:rowOff>
    </xdr:to>
    <xdr:sp macro="" textlink="">
      <xdr:nvSpPr>
        <xdr:cNvPr id="10778337" name="正方形/長方形 3">
          <a:extLst>
            <a:ext uri="{FF2B5EF4-FFF2-40B4-BE49-F238E27FC236}">
              <a16:creationId xmlns:a16="http://schemas.microsoft.com/office/drawing/2014/main" id="{16A86CC1-1DDA-341B-9D09-E14C939BDF24}"/>
            </a:ext>
          </a:extLst>
        </xdr:cNvPr>
        <xdr:cNvSpPr>
          <a:spLocks noChangeArrowheads="1"/>
        </xdr:cNvSpPr>
      </xdr:nvSpPr>
      <xdr:spPr bwMode="auto">
        <a:xfrm>
          <a:off x="1704975" y="9334500"/>
          <a:ext cx="3648075" cy="27622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76200</xdr:rowOff>
    </xdr:from>
    <xdr:to>
      <xdr:col>11</xdr:col>
      <xdr:colOff>0</xdr:colOff>
      <xdr:row>9</xdr:row>
      <xdr:rowOff>95250</xdr:rowOff>
    </xdr:to>
    <xdr:sp macro="" textlink="">
      <xdr:nvSpPr>
        <xdr:cNvPr id="9333731" name="AutoShape 1025">
          <a:extLst>
            <a:ext uri="{FF2B5EF4-FFF2-40B4-BE49-F238E27FC236}">
              <a16:creationId xmlns:a16="http://schemas.microsoft.com/office/drawing/2014/main" id="{08E2719D-E5A1-1DD0-A6F7-3876A27F12B8}"/>
            </a:ext>
          </a:extLst>
        </xdr:cNvPr>
        <xdr:cNvSpPr>
          <a:spLocks noChangeArrowheads="1"/>
        </xdr:cNvSpPr>
      </xdr:nvSpPr>
      <xdr:spPr bwMode="auto">
        <a:xfrm>
          <a:off x="171450" y="847725"/>
          <a:ext cx="6581775" cy="92392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21</xdr:row>
      <xdr:rowOff>85725</xdr:rowOff>
    </xdr:from>
    <xdr:to>
      <xdr:col>11</xdr:col>
      <xdr:colOff>0</xdr:colOff>
      <xdr:row>25</xdr:row>
      <xdr:rowOff>76200</xdr:rowOff>
    </xdr:to>
    <xdr:sp macro="" textlink="">
      <xdr:nvSpPr>
        <xdr:cNvPr id="9333732" name="AutoShape 1025">
          <a:extLst>
            <a:ext uri="{FF2B5EF4-FFF2-40B4-BE49-F238E27FC236}">
              <a16:creationId xmlns:a16="http://schemas.microsoft.com/office/drawing/2014/main" id="{D3312520-4C4B-AEC9-ECA4-08A7A9F56D67}"/>
            </a:ext>
          </a:extLst>
        </xdr:cNvPr>
        <xdr:cNvSpPr>
          <a:spLocks noChangeArrowheads="1"/>
        </xdr:cNvSpPr>
      </xdr:nvSpPr>
      <xdr:spPr bwMode="auto">
        <a:xfrm>
          <a:off x="171450" y="3819525"/>
          <a:ext cx="6581775" cy="6762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85725</xdr:colOff>
      <xdr:row>10</xdr:row>
      <xdr:rowOff>0</xdr:rowOff>
    </xdr:from>
    <xdr:to>
      <xdr:col>10</xdr:col>
      <xdr:colOff>695325</xdr:colOff>
      <xdr:row>20</xdr:row>
      <xdr:rowOff>0</xdr:rowOff>
    </xdr:to>
    <xdr:graphicFrame macro="">
      <xdr:nvGraphicFramePr>
        <xdr:cNvPr id="9333733" name="Chart 12">
          <a:extLst>
            <a:ext uri="{FF2B5EF4-FFF2-40B4-BE49-F238E27FC236}">
              <a16:creationId xmlns:a16="http://schemas.microsoft.com/office/drawing/2014/main" id="{76E02866-CCDB-92B4-F670-026690A2F7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25</xdr:row>
      <xdr:rowOff>114300</xdr:rowOff>
    </xdr:from>
    <xdr:to>
      <xdr:col>11</xdr:col>
      <xdr:colOff>0</xdr:colOff>
      <xdr:row>62</xdr:row>
      <xdr:rowOff>133350</xdr:rowOff>
    </xdr:to>
    <xdr:graphicFrame macro="">
      <xdr:nvGraphicFramePr>
        <xdr:cNvPr id="9333734" name="Chart 13">
          <a:extLst>
            <a:ext uri="{FF2B5EF4-FFF2-40B4-BE49-F238E27FC236}">
              <a16:creationId xmlns:a16="http://schemas.microsoft.com/office/drawing/2014/main" id="{46F66770-4A60-2AF7-1FB2-7A7154F7D2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628650</xdr:colOff>
      <xdr:row>10</xdr:row>
      <xdr:rowOff>47625</xdr:rowOff>
    </xdr:from>
    <xdr:to>
      <xdr:col>10</xdr:col>
      <xdr:colOff>457200</xdr:colOff>
      <xdr:row>12</xdr:row>
      <xdr:rowOff>19050</xdr:rowOff>
    </xdr:to>
    <xdr:sp macro="" textlink="">
      <xdr:nvSpPr>
        <xdr:cNvPr id="9333735" name="正方形/長方形 1">
          <a:extLst>
            <a:ext uri="{FF2B5EF4-FFF2-40B4-BE49-F238E27FC236}">
              <a16:creationId xmlns:a16="http://schemas.microsoft.com/office/drawing/2014/main" id="{18A18FDB-207D-1E81-54F9-8A63D10F7E26}"/>
            </a:ext>
          </a:extLst>
        </xdr:cNvPr>
        <xdr:cNvSpPr>
          <a:spLocks noChangeArrowheads="1"/>
        </xdr:cNvSpPr>
      </xdr:nvSpPr>
      <xdr:spPr bwMode="auto">
        <a:xfrm>
          <a:off x="2571750" y="1895475"/>
          <a:ext cx="3943350" cy="31432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247650</xdr:colOff>
      <xdr:row>60</xdr:row>
      <xdr:rowOff>114300</xdr:rowOff>
    </xdr:from>
    <xdr:to>
      <xdr:col>10</xdr:col>
      <xdr:colOff>476250</xdr:colOff>
      <xdr:row>62</xdr:row>
      <xdr:rowOff>95250</xdr:rowOff>
    </xdr:to>
    <xdr:sp macro="" textlink="">
      <xdr:nvSpPr>
        <xdr:cNvPr id="9333736" name="正方形/長方形 2">
          <a:extLst>
            <a:ext uri="{FF2B5EF4-FFF2-40B4-BE49-F238E27FC236}">
              <a16:creationId xmlns:a16="http://schemas.microsoft.com/office/drawing/2014/main" id="{9259814A-EFF7-53A8-BA34-FCFC83E95DBB}"/>
            </a:ext>
          </a:extLst>
        </xdr:cNvPr>
        <xdr:cNvSpPr>
          <a:spLocks noChangeArrowheads="1"/>
        </xdr:cNvSpPr>
      </xdr:nvSpPr>
      <xdr:spPr bwMode="auto">
        <a:xfrm>
          <a:off x="2876550" y="10077450"/>
          <a:ext cx="3657600" cy="30480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57150</xdr:rowOff>
    </xdr:from>
    <xdr:to>
      <xdr:col>10</xdr:col>
      <xdr:colOff>647700</xdr:colOff>
      <xdr:row>16</xdr:row>
      <xdr:rowOff>57150</xdr:rowOff>
    </xdr:to>
    <xdr:graphicFrame macro="">
      <xdr:nvGraphicFramePr>
        <xdr:cNvPr id="10752735" name="Chart 4">
          <a:extLst>
            <a:ext uri="{FF2B5EF4-FFF2-40B4-BE49-F238E27FC236}">
              <a16:creationId xmlns:a16="http://schemas.microsoft.com/office/drawing/2014/main" id="{B3A4B7D5-EDBB-3A46-D8F2-06A5E8007D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18</xdr:row>
      <xdr:rowOff>0</xdr:rowOff>
    </xdr:from>
    <xdr:to>
      <xdr:col>11</xdr:col>
      <xdr:colOff>0</xdr:colOff>
      <xdr:row>30</xdr:row>
      <xdr:rowOff>0</xdr:rowOff>
    </xdr:to>
    <xdr:graphicFrame macro="">
      <xdr:nvGraphicFramePr>
        <xdr:cNvPr id="10752736" name="Chart 11">
          <a:extLst>
            <a:ext uri="{FF2B5EF4-FFF2-40B4-BE49-F238E27FC236}">
              <a16:creationId xmlns:a16="http://schemas.microsoft.com/office/drawing/2014/main" id="{96B16208-EC08-AC75-7425-E8FD4B139A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31</xdr:row>
      <xdr:rowOff>228600</xdr:rowOff>
    </xdr:from>
    <xdr:to>
      <xdr:col>11</xdr:col>
      <xdr:colOff>0</xdr:colOff>
      <xdr:row>43</xdr:row>
      <xdr:rowOff>228600</xdr:rowOff>
    </xdr:to>
    <xdr:graphicFrame macro="">
      <xdr:nvGraphicFramePr>
        <xdr:cNvPr id="10752737" name="Chart 7">
          <a:extLst>
            <a:ext uri="{FF2B5EF4-FFF2-40B4-BE49-F238E27FC236}">
              <a16:creationId xmlns:a16="http://schemas.microsoft.com/office/drawing/2014/main" id="{82834719-0678-7140-5905-A0A3F9EE60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485775</xdr:colOff>
      <xdr:row>14</xdr:row>
      <xdr:rowOff>152400</xdr:rowOff>
    </xdr:from>
    <xdr:to>
      <xdr:col>9</xdr:col>
      <xdr:colOff>76200</xdr:colOff>
      <xdr:row>15</xdr:row>
      <xdr:rowOff>209550</xdr:rowOff>
    </xdr:to>
    <xdr:sp macro="" textlink="">
      <xdr:nvSpPr>
        <xdr:cNvPr id="10752738" name="正方形/長方形 1">
          <a:extLst>
            <a:ext uri="{FF2B5EF4-FFF2-40B4-BE49-F238E27FC236}">
              <a16:creationId xmlns:a16="http://schemas.microsoft.com/office/drawing/2014/main" id="{72FCD99A-358C-BD8D-A362-613240C0CCED}"/>
            </a:ext>
          </a:extLst>
        </xdr:cNvPr>
        <xdr:cNvSpPr>
          <a:spLocks noChangeArrowheads="1"/>
        </xdr:cNvSpPr>
      </xdr:nvSpPr>
      <xdr:spPr bwMode="auto">
        <a:xfrm>
          <a:off x="1657350" y="3219450"/>
          <a:ext cx="3705225" cy="27622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533400</xdr:colOff>
      <xdr:row>28</xdr:row>
      <xdr:rowOff>123825</xdr:rowOff>
    </xdr:from>
    <xdr:to>
      <xdr:col>9</xdr:col>
      <xdr:colOff>133350</xdr:colOff>
      <xdr:row>29</xdr:row>
      <xdr:rowOff>190500</xdr:rowOff>
    </xdr:to>
    <xdr:sp macro="" textlink="">
      <xdr:nvSpPr>
        <xdr:cNvPr id="10752739" name="正方形/長方形 2">
          <a:extLst>
            <a:ext uri="{FF2B5EF4-FFF2-40B4-BE49-F238E27FC236}">
              <a16:creationId xmlns:a16="http://schemas.microsoft.com/office/drawing/2014/main" id="{160101B2-7AFA-C7CA-9E58-84E387CC8942}"/>
            </a:ext>
          </a:extLst>
        </xdr:cNvPr>
        <xdr:cNvSpPr>
          <a:spLocks noChangeArrowheads="1"/>
        </xdr:cNvSpPr>
      </xdr:nvSpPr>
      <xdr:spPr bwMode="auto">
        <a:xfrm>
          <a:off x="1704975" y="6257925"/>
          <a:ext cx="3714750" cy="28575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619125</xdr:colOff>
      <xdr:row>42</xdr:row>
      <xdr:rowOff>123825</xdr:rowOff>
    </xdr:from>
    <xdr:to>
      <xdr:col>9</xdr:col>
      <xdr:colOff>304800</xdr:colOff>
      <xdr:row>43</xdr:row>
      <xdr:rowOff>190500</xdr:rowOff>
    </xdr:to>
    <xdr:sp macro="" textlink="">
      <xdr:nvSpPr>
        <xdr:cNvPr id="10752740" name="正方形/長方形 3">
          <a:extLst>
            <a:ext uri="{FF2B5EF4-FFF2-40B4-BE49-F238E27FC236}">
              <a16:creationId xmlns:a16="http://schemas.microsoft.com/office/drawing/2014/main" id="{4315A17A-A19B-985F-7014-1B27A11A5B34}"/>
            </a:ext>
          </a:extLst>
        </xdr:cNvPr>
        <xdr:cNvSpPr>
          <a:spLocks noChangeArrowheads="1"/>
        </xdr:cNvSpPr>
      </xdr:nvSpPr>
      <xdr:spPr bwMode="auto">
        <a:xfrm>
          <a:off x="1790700" y="9324975"/>
          <a:ext cx="3800475" cy="28575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xdr:colOff>
      <xdr:row>4</xdr:row>
      <xdr:rowOff>76200</xdr:rowOff>
    </xdr:from>
    <xdr:to>
      <xdr:col>10</xdr:col>
      <xdr:colOff>685801</xdr:colOff>
      <xdr:row>10</xdr:row>
      <xdr:rowOff>95250</xdr:rowOff>
    </xdr:to>
    <xdr:sp macro="" textlink="">
      <xdr:nvSpPr>
        <xdr:cNvPr id="13938841" name="AutoShape 1025">
          <a:extLst>
            <a:ext uri="{FF2B5EF4-FFF2-40B4-BE49-F238E27FC236}">
              <a16:creationId xmlns:a16="http://schemas.microsoft.com/office/drawing/2014/main" id="{17283552-DD43-6F9A-BEF0-1B067D74052E}"/>
            </a:ext>
          </a:extLst>
        </xdr:cNvPr>
        <xdr:cNvSpPr>
          <a:spLocks noChangeArrowheads="1"/>
        </xdr:cNvSpPr>
      </xdr:nvSpPr>
      <xdr:spPr bwMode="auto">
        <a:xfrm>
          <a:off x="171451" y="847725"/>
          <a:ext cx="6572250" cy="10953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23</xdr:row>
      <xdr:rowOff>9525</xdr:rowOff>
    </xdr:from>
    <xdr:to>
      <xdr:col>10</xdr:col>
      <xdr:colOff>676275</xdr:colOff>
      <xdr:row>29</xdr:row>
      <xdr:rowOff>0</xdr:rowOff>
    </xdr:to>
    <xdr:sp macro="" textlink="">
      <xdr:nvSpPr>
        <xdr:cNvPr id="13938842" name="AutoShape 1025">
          <a:extLst>
            <a:ext uri="{FF2B5EF4-FFF2-40B4-BE49-F238E27FC236}">
              <a16:creationId xmlns:a16="http://schemas.microsoft.com/office/drawing/2014/main" id="{3767763B-B9B3-156D-2B99-7B3E1F6A29D6}"/>
            </a:ext>
          </a:extLst>
        </xdr:cNvPr>
        <xdr:cNvSpPr>
          <a:spLocks noChangeArrowheads="1"/>
        </xdr:cNvSpPr>
      </xdr:nvSpPr>
      <xdr:spPr bwMode="auto">
        <a:xfrm>
          <a:off x="171450" y="4086225"/>
          <a:ext cx="6562725" cy="10191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12</xdr:row>
      <xdr:rowOff>0</xdr:rowOff>
    </xdr:from>
    <xdr:to>
      <xdr:col>10</xdr:col>
      <xdr:colOff>676275</xdr:colOff>
      <xdr:row>22</xdr:row>
      <xdr:rowOff>0</xdr:rowOff>
    </xdr:to>
    <xdr:graphicFrame macro="">
      <xdr:nvGraphicFramePr>
        <xdr:cNvPr id="13938843" name="Chart 2">
          <a:extLst>
            <a:ext uri="{FF2B5EF4-FFF2-40B4-BE49-F238E27FC236}">
              <a16:creationId xmlns:a16="http://schemas.microsoft.com/office/drawing/2014/main" id="{13A236F6-7730-BD2D-2AC9-3E378215A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205740</xdr:colOff>
      <xdr:row>29</xdr:row>
      <xdr:rowOff>133350</xdr:rowOff>
    </xdr:from>
    <xdr:to>
      <xdr:col>10</xdr:col>
      <xdr:colOff>622935</xdr:colOff>
      <xdr:row>60</xdr:row>
      <xdr:rowOff>114300</xdr:rowOff>
    </xdr:to>
    <xdr:graphicFrame macro="">
      <xdr:nvGraphicFramePr>
        <xdr:cNvPr id="13938844" name="Chart 3">
          <a:extLst>
            <a:ext uri="{FF2B5EF4-FFF2-40B4-BE49-F238E27FC236}">
              <a16:creationId xmlns:a16="http://schemas.microsoft.com/office/drawing/2014/main" id="{B95B87DF-AEB7-BEA5-708C-1E49DC3CB4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619125</xdr:colOff>
      <xdr:row>12</xdr:row>
      <xdr:rowOff>85725</xdr:rowOff>
    </xdr:from>
    <xdr:to>
      <xdr:col>10</xdr:col>
      <xdr:colOff>476250</xdr:colOff>
      <xdr:row>14</xdr:row>
      <xdr:rowOff>76200</xdr:rowOff>
    </xdr:to>
    <xdr:sp macro="" textlink="">
      <xdr:nvSpPr>
        <xdr:cNvPr id="13938845" name="正方形/長方形 1">
          <a:extLst>
            <a:ext uri="{FF2B5EF4-FFF2-40B4-BE49-F238E27FC236}">
              <a16:creationId xmlns:a16="http://schemas.microsoft.com/office/drawing/2014/main" id="{789B12BE-94B9-3AB5-CA22-92EF8E62EA18}"/>
            </a:ext>
          </a:extLst>
        </xdr:cNvPr>
        <xdr:cNvSpPr>
          <a:spLocks noChangeArrowheads="1"/>
        </xdr:cNvSpPr>
      </xdr:nvSpPr>
      <xdr:spPr bwMode="auto">
        <a:xfrm>
          <a:off x="2562225" y="2276475"/>
          <a:ext cx="3971925" cy="33337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152400</xdr:colOff>
      <xdr:row>56</xdr:row>
      <xdr:rowOff>104775</xdr:rowOff>
    </xdr:from>
    <xdr:to>
      <xdr:col>10</xdr:col>
      <xdr:colOff>411480</xdr:colOff>
      <xdr:row>59</xdr:row>
      <xdr:rowOff>0</xdr:rowOff>
    </xdr:to>
    <xdr:sp macro="" textlink="">
      <xdr:nvSpPr>
        <xdr:cNvPr id="13938846" name="正方形/長方形 2">
          <a:extLst>
            <a:ext uri="{FF2B5EF4-FFF2-40B4-BE49-F238E27FC236}">
              <a16:creationId xmlns:a16="http://schemas.microsoft.com/office/drawing/2014/main" id="{6E636C0F-52FE-9A4E-3923-D48E775F34DD}"/>
            </a:ext>
          </a:extLst>
        </xdr:cNvPr>
        <xdr:cNvSpPr>
          <a:spLocks noChangeArrowheads="1"/>
        </xdr:cNvSpPr>
      </xdr:nvSpPr>
      <xdr:spPr bwMode="auto">
        <a:xfrm>
          <a:off x="3131820" y="9302115"/>
          <a:ext cx="2727960" cy="35242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3</xdr:row>
      <xdr:rowOff>95250</xdr:rowOff>
    </xdr:from>
    <xdr:to>
      <xdr:col>15</xdr:col>
      <xdr:colOff>647700</xdr:colOff>
      <xdr:row>12</xdr:row>
      <xdr:rowOff>76200</xdr:rowOff>
    </xdr:to>
    <xdr:sp macro="" textlink="">
      <xdr:nvSpPr>
        <xdr:cNvPr id="13711586" name="AutoShape 1025">
          <a:extLst>
            <a:ext uri="{FF2B5EF4-FFF2-40B4-BE49-F238E27FC236}">
              <a16:creationId xmlns:a16="http://schemas.microsoft.com/office/drawing/2014/main" id="{81AF7AB5-E453-582F-56B6-76669A972172}"/>
            </a:ext>
          </a:extLst>
        </xdr:cNvPr>
        <xdr:cNvSpPr>
          <a:spLocks noChangeArrowheads="1"/>
        </xdr:cNvSpPr>
      </xdr:nvSpPr>
      <xdr:spPr bwMode="auto">
        <a:xfrm>
          <a:off x="19050" y="619125"/>
          <a:ext cx="6677025" cy="1524000"/>
        </a:xfrm>
        <a:prstGeom prst="roundRect">
          <a:avLst>
            <a:gd name="adj" fmla="val 1041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xdr:colOff>
      <xdr:row>14</xdr:row>
      <xdr:rowOff>0</xdr:rowOff>
    </xdr:from>
    <xdr:to>
      <xdr:col>15</xdr:col>
      <xdr:colOff>666751</xdr:colOff>
      <xdr:row>24</xdr:row>
      <xdr:rowOff>0</xdr:rowOff>
    </xdr:to>
    <xdr:graphicFrame macro="">
      <xdr:nvGraphicFramePr>
        <xdr:cNvPr id="13711587" name="Chart 4">
          <a:extLst>
            <a:ext uri="{FF2B5EF4-FFF2-40B4-BE49-F238E27FC236}">
              <a16:creationId xmlns:a16="http://schemas.microsoft.com/office/drawing/2014/main" id="{0108C566-390C-BA59-5AF9-76B343FEFB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104775</xdr:colOff>
      <xdr:row>22</xdr:row>
      <xdr:rowOff>28575</xdr:rowOff>
    </xdr:from>
    <xdr:to>
      <xdr:col>3</xdr:col>
      <xdr:colOff>104775</xdr:colOff>
      <xdr:row>25</xdr:row>
      <xdr:rowOff>28575</xdr:rowOff>
    </xdr:to>
    <xdr:sp macro="" textlink="">
      <xdr:nvSpPr>
        <xdr:cNvPr id="13711588" name="Line 5">
          <a:extLst>
            <a:ext uri="{FF2B5EF4-FFF2-40B4-BE49-F238E27FC236}">
              <a16:creationId xmlns:a16="http://schemas.microsoft.com/office/drawing/2014/main" id="{E3AA28DC-C8F9-F2D6-2B68-1735F481A372}"/>
            </a:ext>
          </a:extLst>
        </xdr:cNvPr>
        <xdr:cNvSpPr>
          <a:spLocks noChangeShapeType="1"/>
        </xdr:cNvSpPr>
      </xdr:nvSpPr>
      <xdr:spPr bwMode="auto">
        <a:xfrm flipH="1">
          <a:off x="1276350" y="3752850"/>
          <a:ext cx="0" cy="514350"/>
        </a:xfrm>
        <a:prstGeom prst="line">
          <a:avLst/>
        </a:prstGeom>
        <a:noFill/>
        <a:ln w="2857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228600</xdr:colOff>
      <xdr:row>22</xdr:row>
      <xdr:rowOff>19050</xdr:rowOff>
    </xdr:from>
    <xdr:to>
      <xdr:col>10</xdr:col>
      <xdr:colOff>228600</xdr:colOff>
      <xdr:row>24</xdr:row>
      <xdr:rowOff>133350</xdr:rowOff>
    </xdr:to>
    <xdr:sp macro="" textlink="">
      <xdr:nvSpPr>
        <xdr:cNvPr id="13711589" name="Line 6">
          <a:extLst>
            <a:ext uri="{FF2B5EF4-FFF2-40B4-BE49-F238E27FC236}">
              <a16:creationId xmlns:a16="http://schemas.microsoft.com/office/drawing/2014/main" id="{A3E95A70-EE52-CFBE-8593-108EE749E024}"/>
            </a:ext>
          </a:extLst>
        </xdr:cNvPr>
        <xdr:cNvSpPr>
          <a:spLocks noChangeShapeType="1"/>
        </xdr:cNvSpPr>
      </xdr:nvSpPr>
      <xdr:spPr bwMode="auto">
        <a:xfrm>
          <a:off x="3971925" y="3743325"/>
          <a:ext cx="0" cy="457200"/>
        </a:xfrm>
        <a:prstGeom prst="line">
          <a:avLst/>
        </a:prstGeom>
        <a:noFill/>
        <a:ln w="2857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27</xdr:row>
      <xdr:rowOff>0</xdr:rowOff>
    </xdr:from>
    <xdr:to>
      <xdr:col>8</xdr:col>
      <xdr:colOff>95250</xdr:colOff>
      <xdr:row>53</xdr:row>
      <xdr:rowOff>57150</xdr:rowOff>
    </xdr:to>
    <xdr:graphicFrame macro="">
      <xdr:nvGraphicFramePr>
        <xdr:cNvPr id="13711590" name="Chart 3">
          <a:extLst>
            <a:ext uri="{FF2B5EF4-FFF2-40B4-BE49-F238E27FC236}">
              <a16:creationId xmlns:a16="http://schemas.microsoft.com/office/drawing/2014/main" id="{8317345E-1DB0-9242-90CF-71BD71E0D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xdr:colOff>
      <xdr:row>27</xdr:row>
      <xdr:rowOff>0</xdr:rowOff>
    </xdr:from>
    <xdr:to>
      <xdr:col>15</xdr:col>
      <xdr:colOff>666750</xdr:colOff>
      <xdr:row>53</xdr:row>
      <xdr:rowOff>66675</xdr:rowOff>
    </xdr:to>
    <xdr:graphicFrame macro="">
      <xdr:nvGraphicFramePr>
        <xdr:cNvPr id="13711591" name="Chart 2">
          <a:extLst>
            <a:ext uri="{FF2B5EF4-FFF2-40B4-BE49-F238E27FC236}">
              <a16:creationId xmlns:a16="http://schemas.microsoft.com/office/drawing/2014/main" id="{EB9250B1-EEEF-BEAF-447E-6DEA54E6D9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104775</xdr:colOff>
      <xdr:row>19</xdr:row>
      <xdr:rowOff>76200</xdr:rowOff>
    </xdr:from>
    <xdr:to>
      <xdr:col>3</xdr:col>
      <xdr:colOff>104775</xdr:colOff>
      <xdr:row>21</xdr:row>
      <xdr:rowOff>9525</xdr:rowOff>
    </xdr:to>
    <xdr:cxnSp macro="">
      <xdr:nvCxnSpPr>
        <xdr:cNvPr id="13711592" name="直線コネクタ 2">
          <a:extLst>
            <a:ext uri="{FF2B5EF4-FFF2-40B4-BE49-F238E27FC236}">
              <a16:creationId xmlns:a16="http://schemas.microsoft.com/office/drawing/2014/main" id="{4042F36D-9230-E1AD-BF21-D8D186B3561A}"/>
            </a:ext>
          </a:extLst>
        </xdr:cNvPr>
        <xdr:cNvCxnSpPr>
          <a:cxnSpLocks noChangeShapeType="1"/>
        </xdr:cNvCxnSpPr>
      </xdr:nvCxnSpPr>
      <xdr:spPr bwMode="auto">
        <a:xfrm>
          <a:off x="1276350" y="3286125"/>
          <a:ext cx="0" cy="276225"/>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15.xml><?xml version="1.0" encoding="utf-8"?>
<c:userShapes xmlns:c="http://schemas.openxmlformats.org/drawingml/2006/chart">
  <cdr:relSizeAnchor xmlns:cdr="http://schemas.openxmlformats.org/drawingml/2006/chartDrawing">
    <cdr:from>
      <cdr:x>0.33251</cdr:x>
      <cdr:y>0.04505</cdr:y>
    </cdr:from>
    <cdr:to>
      <cdr:x>0.93837</cdr:x>
      <cdr:y>0.20613</cdr:y>
    </cdr:to>
    <cdr:sp macro="" textlink="">
      <cdr:nvSpPr>
        <cdr:cNvPr id="2" name="正方形/長方形 1"/>
        <cdr:cNvSpPr/>
      </cdr:nvSpPr>
      <cdr:spPr bwMode="auto">
        <a:xfrm xmlns:a="http://schemas.openxmlformats.org/drawingml/2006/main">
          <a:off x="2236911" y="74498"/>
          <a:ext cx="4095776" cy="260449"/>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0.58208</cdr:x>
      <cdr:y>0.53046</cdr:y>
    </cdr:from>
    <cdr:to>
      <cdr:x>0.58208</cdr:x>
      <cdr:y>0.70748</cdr:y>
    </cdr:to>
    <cdr:cxnSp macro="">
      <cdr:nvCxnSpPr>
        <cdr:cNvPr id="4" name="直線コネクタ 3">
          <a:extLst xmlns:a="http://schemas.openxmlformats.org/drawingml/2006/main">
            <a:ext uri="{FF2B5EF4-FFF2-40B4-BE49-F238E27FC236}">
              <a16:creationId xmlns:a16="http://schemas.microsoft.com/office/drawing/2014/main" id="{5F0D8098-BA8F-9C34-4891-1803432363D1}"/>
            </a:ext>
          </a:extLst>
        </cdr:cNvPr>
        <cdr:cNvCxnSpPr/>
      </cdr:nvCxnSpPr>
      <cdr:spPr bwMode="auto">
        <a:xfrm xmlns:a="http://schemas.openxmlformats.org/drawingml/2006/main">
          <a:off x="3875486" y="899375"/>
          <a:ext cx="0" cy="300129"/>
        </a:xfrm>
        <a:prstGeom xmlns:a="http://schemas.openxmlformats.org/drawingml/2006/main" prst="line">
          <a:avLst/>
        </a:prstGeom>
        <a:noFill xmlns:a="http://schemas.openxmlformats.org/drawingml/2006/main"/>
        <a:ln xmlns:a="http://schemas.openxmlformats.org/drawingml/2006/main" w="28575" cap="flat" cmpd="sng" algn="ctr">
          <a:solidFill>
            <a:schemeClr val="tx1"/>
          </a:solidFill>
          <a:prstDash val="solid"/>
          <a:round/>
          <a:headEnd type="none" w="med" len="med"/>
          <a:tailEnd type="none" w="med" len="med"/>
        </a:ln>
        <a:effectLst xmlns:a="http://schemas.openxmlformats.org/drawingml/2006/main"/>
      </cdr:spPr>
    </cdr:cxnSp>
  </cdr:relSizeAnchor>
</c:userShapes>
</file>

<file path=xl/drawings/drawing16.xml><?xml version="1.0" encoding="utf-8"?>
<xdr:wsDr xmlns:xdr="http://schemas.openxmlformats.org/drawingml/2006/spreadsheetDrawing" xmlns:a="http://schemas.openxmlformats.org/drawingml/2006/main">
  <xdr:twoCellAnchor>
    <xdr:from>
      <xdr:col>1</xdr:col>
      <xdr:colOff>19050</xdr:colOff>
      <xdr:row>4</xdr:row>
      <xdr:rowOff>76200</xdr:rowOff>
    </xdr:from>
    <xdr:to>
      <xdr:col>10</xdr:col>
      <xdr:colOff>622935</xdr:colOff>
      <xdr:row>10</xdr:row>
      <xdr:rowOff>85725</xdr:rowOff>
    </xdr:to>
    <xdr:sp macro="" textlink="">
      <xdr:nvSpPr>
        <xdr:cNvPr id="9570797" name="AutoShape 1025">
          <a:extLst>
            <a:ext uri="{FF2B5EF4-FFF2-40B4-BE49-F238E27FC236}">
              <a16:creationId xmlns:a16="http://schemas.microsoft.com/office/drawing/2014/main" id="{54015810-0F77-65D4-C195-C46F9B3DF465}"/>
            </a:ext>
          </a:extLst>
        </xdr:cNvPr>
        <xdr:cNvSpPr>
          <a:spLocks noChangeArrowheads="1"/>
        </xdr:cNvSpPr>
      </xdr:nvSpPr>
      <xdr:spPr bwMode="auto">
        <a:xfrm>
          <a:off x="171450" y="853440"/>
          <a:ext cx="5899785" cy="105346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114300</xdr:colOff>
      <xdr:row>12</xdr:row>
      <xdr:rowOff>9524</xdr:rowOff>
    </xdr:from>
    <xdr:to>
      <xdr:col>10</xdr:col>
      <xdr:colOff>622935</xdr:colOff>
      <xdr:row>29</xdr:row>
      <xdr:rowOff>91440</xdr:rowOff>
    </xdr:to>
    <xdr:graphicFrame macro="">
      <xdr:nvGraphicFramePr>
        <xdr:cNvPr id="9570798" name="Chart 2">
          <a:extLst>
            <a:ext uri="{FF2B5EF4-FFF2-40B4-BE49-F238E27FC236}">
              <a16:creationId xmlns:a16="http://schemas.microsoft.com/office/drawing/2014/main" id="{FC219260-6782-5182-DF85-266E2C79F3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85725</xdr:colOff>
      <xdr:row>12</xdr:row>
      <xdr:rowOff>95250</xdr:rowOff>
    </xdr:from>
    <xdr:to>
      <xdr:col>10</xdr:col>
      <xdr:colOff>409575</xdr:colOff>
      <xdr:row>15</xdr:row>
      <xdr:rowOff>7620</xdr:rowOff>
    </xdr:to>
    <xdr:sp macro="" textlink="">
      <xdr:nvSpPr>
        <xdr:cNvPr id="9570799" name="正方形/長方形 1">
          <a:extLst>
            <a:ext uri="{FF2B5EF4-FFF2-40B4-BE49-F238E27FC236}">
              <a16:creationId xmlns:a16="http://schemas.microsoft.com/office/drawing/2014/main" id="{C5896500-0580-97E6-9A94-391C6947E1E9}"/>
            </a:ext>
          </a:extLst>
        </xdr:cNvPr>
        <xdr:cNvSpPr>
          <a:spLocks noChangeArrowheads="1"/>
        </xdr:cNvSpPr>
      </xdr:nvSpPr>
      <xdr:spPr bwMode="auto">
        <a:xfrm>
          <a:off x="3065145" y="2251710"/>
          <a:ext cx="2792730" cy="41529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4</xdr:row>
      <xdr:rowOff>114300</xdr:rowOff>
    </xdr:from>
    <xdr:to>
      <xdr:col>10</xdr:col>
      <xdr:colOff>676275</xdr:colOff>
      <xdr:row>16</xdr:row>
      <xdr:rowOff>114300</xdr:rowOff>
    </xdr:to>
    <xdr:graphicFrame macro="">
      <xdr:nvGraphicFramePr>
        <xdr:cNvPr id="13948057" name="Chart 4">
          <a:extLst>
            <a:ext uri="{FF2B5EF4-FFF2-40B4-BE49-F238E27FC236}">
              <a16:creationId xmlns:a16="http://schemas.microsoft.com/office/drawing/2014/main" id="{A760C215-11DC-9B5E-B9C9-625D58870C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18</xdr:row>
      <xdr:rowOff>0</xdr:rowOff>
    </xdr:from>
    <xdr:to>
      <xdr:col>11</xdr:col>
      <xdr:colOff>0</xdr:colOff>
      <xdr:row>30</xdr:row>
      <xdr:rowOff>0</xdr:rowOff>
    </xdr:to>
    <xdr:graphicFrame macro="">
      <xdr:nvGraphicFramePr>
        <xdr:cNvPr id="13948058" name="Chart 11">
          <a:extLst>
            <a:ext uri="{FF2B5EF4-FFF2-40B4-BE49-F238E27FC236}">
              <a16:creationId xmlns:a16="http://schemas.microsoft.com/office/drawing/2014/main" id="{5A59BFE7-47DD-7EC5-A53E-D7F9115DA4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32</xdr:row>
      <xdr:rowOff>0</xdr:rowOff>
    </xdr:from>
    <xdr:to>
      <xdr:col>10</xdr:col>
      <xdr:colOff>666750</xdr:colOff>
      <xdr:row>44</xdr:row>
      <xdr:rowOff>0</xdr:rowOff>
    </xdr:to>
    <xdr:graphicFrame macro="">
      <xdr:nvGraphicFramePr>
        <xdr:cNvPr id="13948059" name="Chart 7">
          <a:extLst>
            <a:ext uri="{FF2B5EF4-FFF2-40B4-BE49-F238E27FC236}">
              <a16:creationId xmlns:a16="http://schemas.microsoft.com/office/drawing/2014/main" id="{81DFF14D-FEDB-4AF2-7C91-45D3478510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571500</xdr:colOff>
      <xdr:row>14</xdr:row>
      <xdr:rowOff>257175</xdr:rowOff>
    </xdr:from>
    <xdr:to>
      <xdr:col>8</xdr:col>
      <xdr:colOff>619125</xdr:colOff>
      <xdr:row>16</xdr:row>
      <xdr:rowOff>38100</xdr:rowOff>
    </xdr:to>
    <xdr:sp macro="" textlink="">
      <xdr:nvSpPr>
        <xdr:cNvPr id="13948060" name="正方形/長方形 1">
          <a:extLst>
            <a:ext uri="{FF2B5EF4-FFF2-40B4-BE49-F238E27FC236}">
              <a16:creationId xmlns:a16="http://schemas.microsoft.com/office/drawing/2014/main" id="{9887D0BC-00B0-986F-2CF1-1189C24B60EC}"/>
            </a:ext>
          </a:extLst>
        </xdr:cNvPr>
        <xdr:cNvSpPr>
          <a:spLocks noChangeArrowheads="1"/>
        </xdr:cNvSpPr>
      </xdr:nvSpPr>
      <xdr:spPr bwMode="auto">
        <a:xfrm>
          <a:off x="1743075" y="3286125"/>
          <a:ext cx="3476625" cy="25717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571500</xdr:colOff>
      <xdr:row>28</xdr:row>
      <xdr:rowOff>142875</xdr:rowOff>
    </xdr:from>
    <xdr:to>
      <xdr:col>8</xdr:col>
      <xdr:colOff>628650</xdr:colOff>
      <xdr:row>29</xdr:row>
      <xdr:rowOff>209550</xdr:rowOff>
    </xdr:to>
    <xdr:sp macro="" textlink="">
      <xdr:nvSpPr>
        <xdr:cNvPr id="13948061" name="正方形/長方形 2">
          <a:extLst>
            <a:ext uri="{FF2B5EF4-FFF2-40B4-BE49-F238E27FC236}">
              <a16:creationId xmlns:a16="http://schemas.microsoft.com/office/drawing/2014/main" id="{E949C8C9-9278-7AA1-005C-F9B258707B37}"/>
            </a:ext>
          </a:extLst>
        </xdr:cNvPr>
        <xdr:cNvSpPr>
          <a:spLocks noChangeArrowheads="1"/>
        </xdr:cNvSpPr>
      </xdr:nvSpPr>
      <xdr:spPr bwMode="auto">
        <a:xfrm>
          <a:off x="1743075" y="6276975"/>
          <a:ext cx="3486150" cy="28575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66675</xdr:colOff>
      <xdr:row>42</xdr:row>
      <xdr:rowOff>104775</xdr:rowOff>
    </xdr:from>
    <xdr:to>
      <xdr:col>9</xdr:col>
      <xdr:colOff>133350</xdr:colOff>
      <xdr:row>43</xdr:row>
      <xdr:rowOff>152400</xdr:rowOff>
    </xdr:to>
    <xdr:sp macro="" textlink="">
      <xdr:nvSpPr>
        <xdr:cNvPr id="13948062" name="正方形/長方形 3">
          <a:extLst>
            <a:ext uri="{FF2B5EF4-FFF2-40B4-BE49-F238E27FC236}">
              <a16:creationId xmlns:a16="http://schemas.microsoft.com/office/drawing/2014/main" id="{81E86A86-41B0-68DF-7DCC-CC52C0E0C3E9}"/>
            </a:ext>
          </a:extLst>
        </xdr:cNvPr>
        <xdr:cNvSpPr>
          <a:spLocks noChangeArrowheads="1"/>
        </xdr:cNvSpPr>
      </xdr:nvSpPr>
      <xdr:spPr bwMode="auto">
        <a:xfrm>
          <a:off x="1924050" y="9305925"/>
          <a:ext cx="3495675" cy="26670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491490</xdr:colOff>
      <xdr:row>650</xdr:row>
      <xdr:rowOff>0</xdr:rowOff>
    </xdr:from>
    <xdr:to>
      <xdr:col>9</xdr:col>
      <xdr:colOff>586719</xdr:colOff>
      <xdr:row>650</xdr:row>
      <xdr:rowOff>0</xdr:rowOff>
    </xdr:to>
    <xdr:sp macro="" textlink="">
      <xdr:nvSpPr>
        <xdr:cNvPr id="14" name="Rectangle 1">
          <a:extLst>
            <a:ext uri="{FF2B5EF4-FFF2-40B4-BE49-F238E27FC236}">
              <a16:creationId xmlns:a16="http://schemas.microsoft.com/office/drawing/2014/main" id="{E0B193C5-87F2-D0D3-C3FD-C00CDB1FC2F8}"/>
            </a:ext>
          </a:extLst>
        </xdr:cNvPr>
        <xdr:cNvSpPr>
          <a:spLocks noChangeArrowheads="1"/>
        </xdr:cNvSpPr>
      </xdr:nvSpPr>
      <xdr:spPr bwMode="auto">
        <a:xfrm>
          <a:off x="6276975" y="4572000"/>
          <a:ext cx="7715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491490</xdr:colOff>
      <xdr:row>650</xdr:row>
      <xdr:rowOff>0</xdr:rowOff>
    </xdr:from>
    <xdr:to>
      <xdr:col>9</xdr:col>
      <xdr:colOff>586719</xdr:colOff>
      <xdr:row>650</xdr:row>
      <xdr:rowOff>0</xdr:rowOff>
    </xdr:to>
    <xdr:sp macro="" textlink="">
      <xdr:nvSpPr>
        <xdr:cNvPr id="15" name="Rectangle 12">
          <a:extLst>
            <a:ext uri="{FF2B5EF4-FFF2-40B4-BE49-F238E27FC236}">
              <a16:creationId xmlns:a16="http://schemas.microsoft.com/office/drawing/2014/main" id="{10F3CF31-FF6F-3169-E42D-40A19E49FDBF}"/>
            </a:ext>
          </a:extLst>
        </xdr:cNvPr>
        <xdr:cNvSpPr>
          <a:spLocks noChangeArrowheads="1"/>
        </xdr:cNvSpPr>
      </xdr:nvSpPr>
      <xdr:spPr bwMode="auto">
        <a:xfrm>
          <a:off x="6276975" y="4572000"/>
          <a:ext cx="7715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491490</xdr:colOff>
      <xdr:row>650</xdr:row>
      <xdr:rowOff>0</xdr:rowOff>
    </xdr:from>
    <xdr:to>
      <xdr:col>9</xdr:col>
      <xdr:colOff>586719</xdr:colOff>
      <xdr:row>650</xdr:row>
      <xdr:rowOff>0</xdr:rowOff>
    </xdr:to>
    <xdr:sp macro="" textlink="">
      <xdr:nvSpPr>
        <xdr:cNvPr id="16" name="Rectangle 3">
          <a:extLst>
            <a:ext uri="{FF2B5EF4-FFF2-40B4-BE49-F238E27FC236}">
              <a16:creationId xmlns:a16="http://schemas.microsoft.com/office/drawing/2014/main" id="{77C9EBCE-90B6-2A79-EED0-3864AEA4DA9A}"/>
            </a:ext>
          </a:extLst>
        </xdr:cNvPr>
        <xdr:cNvSpPr>
          <a:spLocks noChangeArrowheads="1"/>
        </xdr:cNvSpPr>
      </xdr:nvSpPr>
      <xdr:spPr bwMode="auto">
        <a:xfrm>
          <a:off x="6276975" y="4572000"/>
          <a:ext cx="7715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491490</xdr:colOff>
      <xdr:row>650</xdr:row>
      <xdr:rowOff>0</xdr:rowOff>
    </xdr:from>
    <xdr:to>
      <xdr:col>8</xdr:col>
      <xdr:colOff>684156</xdr:colOff>
      <xdr:row>650</xdr:row>
      <xdr:rowOff>0</xdr:rowOff>
    </xdr:to>
    <xdr:sp macro="" textlink="">
      <xdr:nvSpPr>
        <xdr:cNvPr id="17" name="Rectangle 3">
          <a:extLst>
            <a:ext uri="{FF2B5EF4-FFF2-40B4-BE49-F238E27FC236}">
              <a16:creationId xmlns:a16="http://schemas.microsoft.com/office/drawing/2014/main" id="{0822516D-AE58-0DDE-8374-6BB669AA72E6}"/>
            </a:ext>
          </a:extLst>
        </xdr:cNvPr>
        <xdr:cNvSpPr>
          <a:spLocks noChangeArrowheads="1"/>
        </xdr:cNvSpPr>
      </xdr:nvSpPr>
      <xdr:spPr bwMode="auto">
        <a:xfrm>
          <a:off x="6276975" y="4572000"/>
          <a:ext cx="190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491490</xdr:colOff>
      <xdr:row>650</xdr:row>
      <xdr:rowOff>0</xdr:rowOff>
    </xdr:from>
    <xdr:to>
      <xdr:col>8</xdr:col>
      <xdr:colOff>684156</xdr:colOff>
      <xdr:row>650</xdr:row>
      <xdr:rowOff>0</xdr:rowOff>
    </xdr:to>
    <xdr:sp macro="" textlink="">
      <xdr:nvSpPr>
        <xdr:cNvPr id="18" name="Rectangle 18">
          <a:extLst>
            <a:ext uri="{FF2B5EF4-FFF2-40B4-BE49-F238E27FC236}">
              <a16:creationId xmlns:a16="http://schemas.microsoft.com/office/drawing/2014/main" id="{33FF2A08-9F8A-67C5-2DF8-EA72CC57317E}"/>
            </a:ext>
          </a:extLst>
        </xdr:cNvPr>
        <xdr:cNvSpPr>
          <a:spLocks noChangeArrowheads="1"/>
        </xdr:cNvSpPr>
      </xdr:nvSpPr>
      <xdr:spPr bwMode="auto">
        <a:xfrm>
          <a:off x="6276975" y="4572000"/>
          <a:ext cx="190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544830</xdr:colOff>
      <xdr:row>650</xdr:row>
      <xdr:rowOff>0</xdr:rowOff>
    </xdr:from>
    <xdr:to>
      <xdr:col>9</xdr:col>
      <xdr:colOff>647948</xdr:colOff>
      <xdr:row>650</xdr:row>
      <xdr:rowOff>0</xdr:rowOff>
    </xdr:to>
    <xdr:sp macro="" textlink="">
      <xdr:nvSpPr>
        <xdr:cNvPr id="8" name="Rectangle 1">
          <a:extLst>
            <a:ext uri="{FF2B5EF4-FFF2-40B4-BE49-F238E27FC236}">
              <a16:creationId xmlns:a16="http://schemas.microsoft.com/office/drawing/2014/main" id="{52E9852F-97FA-FED9-2515-C789A1A6FF97}"/>
            </a:ext>
          </a:extLst>
        </xdr:cNvPr>
        <xdr:cNvSpPr>
          <a:spLocks noChangeArrowheads="1"/>
        </xdr:cNvSpPr>
      </xdr:nvSpPr>
      <xdr:spPr bwMode="auto">
        <a:xfrm>
          <a:off x="5638800" y="4450080"/>
          <a:ext cx="695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544830</xdr:colOff>
      <xdr:row>650</xdr:row>
      <xdr:rowOff>0</xdr:rowOff>
    </xdr:from>
    <xdr:to>
      <xdr:col>9</xdr:col>
      <xdr:colOff>647948</xdr:colOff>
      <xdr:row>650</xdr:row>
      <xdr:rowOff>0</xdr:rowOff>
    </xdr:to>
    <xdr:sp macro="" textlink="">
      <xdr:nvSpPr>
        <xdr:cNvPr id="9" name="Rectangle 12">
          <a:extLst>
            <a:ext uri="{FF2B5EF4-FFF2-40B4-BE49-F238E27FC236}">
              <a16:creationId xmlns:a16="http://schemas.microsoft.com/office/drawing/2014/main" id="{38FEAE11-E641-0825-FE8F-0EF13B35A303}"/>
            </a:ext>
          </a:extLst>
        </xdr:cNvPr>
        <xdr:cNvSpPr>
          <a:spLocks noChangeArrowheads="1"/>
        </xdr:cNvSpPr>
      </xdr:nvSpPr>
      <xdr:spPr bwMode="auto">
        <a:xfrm>
          <a:off x="5638800" y="4450080"/>
          <a:ext cx="695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544830</xdr:colOff>
      <xdr:row>650</xdr:row>
      <xdr:rowOff>0</xdr:rowOff>
    </xdr:from>
    <xdr:to>
      <xdr:col>9</xdr:col>
      <xdr:colOff>647948</xdr:colOff>
      <xdr:row>650</xdr:row>
      <xdr:rowOff>0</xdr:rowOff>
    </xdr:to>
    <xdr:sp macro="" textlink="">
      <xdr:nvSpPr>
        <xdr:cNvPr id="10" name="Rectangle 3">
          <a:extLst>
            <a:ext uri="{FF2B5EF4-FFF2-40B4-BE49-F238E27FC236}">
              <a16:creationId xmlns:a16="http://schemas.microsoft.com/office/drawing/2014/main" id="{5147282F-8617-F02F-245D-CF30EEC792CD}"/>
            </a:ext>
          </a:extLst>
        </xdr:cNvPr>
        <xdr:cNvSpPr>
          <a:spLocks noChangeArrowheads="1"/>
        </xdr:cNvSpPr>
      </xdr:nvSpPr>
      <xdr:spPr bwMode="auto">
        <a:xfrm>
          <a:off x="5638800" y="4450080"/>
          <a:ext cx="695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544830</xdr:colOff>
      <xdr:row>650</xdr:row>
      <xdr:rowOff>0</xdr:rowOff>
    </xdr:from>
    <xdr:to>
      <xdr:col>9</xdr:col>
      <xdr:colOff>5159</xdr:colOff>
      <xdr:row>650</xdr:row>
      <xdr:rowOff>0</xdr:rowOff>
    </xdr:to>
    <xdr:sp macro="" textlink="">
      <xdr:nvSpPr>
        <xdr:cNvPr id="11" name="Rectangle 3">
          <a:extLst>
            <a:ext uri="{FF2B5EF4-FFF2-40B4-BE49-F238E27FC236}">
              <a16:creationId xmlns:a16="http://schemas.microsoft.com/office/drawing/2014/main" id="{A24EAE4A-B421-A6E3-7422-F49C9494C02D}"/>
            </a:ext>
          </a:extLst>
        </xdr:cNvPr>
        <xdr:cNvSpPr>
          <a:spLocks noChangeArrowheads="1"/>
        </xdr:cNvSpPr>
      </xdr:nvSpPr>
      <xdr:spPr bwMode="auto">
        <a:xfrm>
          <a:off x="5638800" y="4450080"/>
          <a:ext cx="1143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544830</xdr:colOff>
      <xdr:row>650</xdr:row>
      <xdr:rowOff>0</xdr:rowOff>
    </xdr:from>
    <xdr:to>
      <xdr:col>9</xdr:col>
      <xdr:colOff>5159</xdr:colOff>
      <xdr:row>650</xdr:row>
      <xdr:rowOff>0</xdr:rowOff>
    </xdr:to>
    <xdr:sp macro="" textlink="">
      <xdr:nvSpPr>
        <xdr:cNvPr id="12" name="Rectangle 18">
          <a:extLst>
            <a:ext uri="{FF2B5EF4-FFF2-40B4-BE49-F238E27FC236}">
              <a16:creationId xmlns:a16="http://schemas.microsoft.com/office/drawing/2014/main" id="{49588888-688E-F839-78A4-1A807BEA4E60}"/>
            </a:ext>
          </a:extLst>
        </xdr:cNvPr>
        <xdr:cNvSpPr>
          <a:spLocks noChangeArrowheads="1"/>
        </xdr:cNvSpPr>
      </xdr:nvSpPr>
      <xdr:spPr bwMode="auto">
        <a:xfrm>
          <a:off x="5638800" y="4450080"/>
          <a:ext cx="1143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0.10564</cdr:x>
      <cdr:y>0.8856</cdr:y>
    </cdr:from>
    <cdr:to>
      <cdr:x>0.90024</cdr:x>
      <cdr:y>0.94708</cdr:y>
    </cdr:to>
    <cdr:sp macro="" textlink="">
      <cdr:nvSpPr>
        <cdr:cNvPr id="2" name="正方形/長方形 1"/>
        <cdr:cNvSpPr/>
      </cdr:nvSpPr>
      <cdr:spPr bwMode="auto">
        <a:xfrm xmlns:a="http://schemas.openxmlformats.org/drawingml/2006/main">
          <a:off x="438150" y="3495675"/>
          <a:ext cx="3371850" cy="219076"/>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0</xdr:colOff>
      <xdr:row>41</xdr:row>
      <xdr:rowOff>0</xdr:rowOff>
    </xdr:from>
    <xdr:to>
      <xdr:col>11</xdr:col>
      <xdr:colOff>0</xdr:colOff>
      <xdr:row>44</xdr:row>
      <xdr:rowOff>0</xdr:rowOff>
    </xdr:to>
    <xdr:sp macro="" textlink="">
      <xdr:nvSpPr>
        <xdr:cNvPr id="9899747" name="AutoShape 1025">
          <a:extLst>
            <a:ext uri="{FF2B5EF4-FFF2-40B4-BE49-F238E27FC236}">
              <a16:creationId xmlns:a16="http://schemas.microsoft.com/office/drawing/2014/main" id="{4A49BE2A-68A5-13D5-96CA-BD9300C4C4A2}"/>
            </a:ext>
          </a:extLst>
        </xdr:cNvPr>
        <xdr:cNvSpPr>
          <a:spLocks noChangeArrowheads="1"/>
        </xdr:cNvSpPr>
      </xdr:nvSpPr>
      <xdr:spPr bwMode="auto">
        <a:xfrm>
          <a:off x="85725" y="6724650"/>
          <a:ext cx="6581775" cy="51435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xdr:row>
      <xdr:rowOff>0</xdr:rowOff>
    </xdr:from>
    <xdr:to>
      <xdr:col>11</xdr:col>
      <xdr:colOff>0</xdr:colOff>
      <xdr:row>7</xdr:row>
      <xdr:rowOff>0</xdr:rowOff>
    </xdr:to>
    <xdr:sp macro="" textlink="">
      <xdr:nvSpPr>
        <xdr:cNvPr id="9899748" name="AutoShape 1025">
          <a:extLst>
            <a:ext uri="{FF2B5EF4-FFF2-40B4-BE49-F238E27FC236}">
              <a16:creationId xmlns:a16="http://schemas.microsoft.com/office/drawing/2014/main" id="{9430BC2B-22B2-D0B7-F2DF-2D48322F1FCF}"/>
            </a:ext>
          </a:extLst>
        </xdr:cNvPr>
        <xdr:cNvSpPr>
          <a:spLocks noChangeArrowheads="1"/>
        </xdr:cNvSpPr>
      </xdr:nvSpPr>
      <xdr:spPr bwMode="auto">
        <a:xfrm>
          <a:off x="85725" y="352425"/>
          <a:ext cx="6581775" cy="85725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45</xdr:row>
      <xdr:rowOff>0</xdr:rowOff>
    </xdr:from>
    <xdr:to>
      <xdr:col>11</xdr:col>
      <xdr:colOff>0</xdr:colOff>
      <xdr:row>60</xdr:row>
      <xdr:rowOff>0</xdr:rowOff>
    </xdr:to>
    <xdr:graphicFrame macro="">
      <xdr:nvGraphicFramePr>
        <xdr:cNvPr id="9899749" name="Chart 4">
          <a:extLst>
            <a:ext uri="{FF2B5EF4-FFF2-40B4-BE49-F238E27FC236}">
              <a16:creationId xmlns:a16="http://schemas.microsoft.com/office/drawing/2014/main" id="{B2B147A9-74D1-4FD2-5DE8-631F3E0B68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0</xdr:rowOff>
    </xdr:from>
    <xdr:to>
      <xdr:col>11</xdr:col>
      <xdr:colOff>0</xdr:colOff>
      <xdr:row>35</xdr:row>
      <xdr:rowOff>76200</xdr:rowOff>
    </xdr:to>
    <xdr:graphicFrame macro="">
      <xdr:nvGraphicFramePr>
        <xdr:cNvPr id="9899750" name="Chart 1">
          <a:extLst>
            <a:ext uri="{FF2B5EF4-FFF2-40B4-BE49-F238E27FC236}">
              <a16:creationId xmlns:a16="http://schemas.microsoft.com/office/drawing/2014/main" id="{B89D8422-E866-EBFA-D5BD-016707F5D4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114300</xdr:colOff>
      <xdr:row>47</xdr:row>
      <xdr:rowOff>28575</xdr:rowOff>
    </xdr:from>
    <xdr:to>
      <xdr:col>10</xdr:col>
      <xdr:colOff>485775</xdr:colOff>
      <xdr:row>48</xdr:row>
      <xdr:rowOff>133350</xdr:rowOff>
    </xdr:to>
    <xdr:sp macro="" textlink="">
      <xdr:nvSpPr>
        <xdr:cNvPr id="9899751" name="正方形/長方形 1">
          <a:extLst>
            <a:ext uri="{FF2B5EF4-FFF2-40B4-BE49-F238E27FC236}">
              <a16:creationId xmlns:a16="http://schemas.microsoft.com/office/drawing/2014/main" id="{F09C04E3-F59C-7273-FE8C-5DD4908BD75A}"/>
            </a:ext>
          </a:extLst>
        </xdr:cNvPr>
        <xdr:cNvSpPr>
          <a:spLocks noChangeArrowheads="1"/>
        </xdr:cNvSpPr>
      </xdr:nvSpPr>
      <xdr:spPr bwMode="auto">
        <a:xfrm>
          <a:off x="1285875" y="7781925"/>
          <a:ext cx="5172075" cy="27622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19050</xdr:rowOff>
    </xdr:from>
    <xdr:to>
      <xdr:col>10</xdr:col>
      <xdr:colOff>600075</xdr:colOff>
      <xdr:row>16</xdr:row>
      <xdr:rowOff>19050</xdr:rowOff>
    </xdr:to>
    <xdr:graphicFrame macro="">
      <xdr:nvGraphicFramePr>
        <xdr:cNvPr id="10702565" name="Chart 4">
          <a:extLst>
            <a:ext uri="{FF2B5EF4-FFF2-40B4-BE49-F238E27FC236}">
              <a16:creationId xmlns:a16="http://schemas.microsoft.com/office/drawing/2014/main" id="{B5F92EE9-8098-C28F-CC1A-CBC18EB6B9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18</xdr:row>
      <xdr:rowOff>0</xdr:rowOff>
    </xdr:from>
    <xdr:to>
      <xdr:col>11</xdr:col>
      <xdr:colOff>0</xdr:colOff>
      <xdr:row>30</xdr:row>
      <xdr:rowOff>0</xdr:rowOff>
    </xdr:to>
    <xdr:graphicFrame macro="">
      <xdr:nvGraphicFramePr>
        <xdr:cNvPr id="10702566" name="Chart 11">
          <a:extLst>
            <a:ext uri="{FF2B5EF4-FFF2-40B4-BE49-F238E27FC236}">
              <a16:creationId xmlns:a16="http://schemas.microsoft.com/office/drawing/2014/main" id="{C8B9AA67-B885-C188-79EB-3DA5512F05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32</xdr:row>
      <xdr:rowOff>0</xdr:rowOff>
    </xdr:from>
    <xdr:to>
      <xdr:col>11</xdr:col>
      <xdr:colOff>0</xdr:colOff>
      <xdr:row>43</xdr:row>
      <xdr:rowOff>228600</xdr:rowOff>
    </xdr:to>
    <xdr:graphicFrame macro="">
      <xdr:nvGraphicFramePr>
        <xdr:cNvPr id="10702567" name="Chart 7">
          <a:extLst>
            <a:ext uri="{FF2B5EF4-FFF2-40B4-BE49-F238E27FC236}">
              <a16:creationId xmlns:a16="http://schemas.microsoft.com/office/drawing/2014/main" id="{51151A60-39C3-0DEA-DD8B-04FBA64CCB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238125</xdr:colOff>
      <xdr:row>14</xdr:row>
      <xdr:rowOff>123825</xdr:rowOff>
    </xdr:from>
    <xdr:to>
      <xdr:col>9</xdr:col>
      <xdr:colOff>19050</xdr:colOff>
      <xdr:row>15</xdr:row>
      <xdr:rowOff>200025</xdr:rowOff>
    </xdr:to>
    <xdr:sp macro="" textlink="">
      <xdr:nvSpPr>
        <xdr:cNvPr id="10702568" name="正方形/長方形 1">
          <a:extLst>
            <a:ext uri="{FF2B5EF4-FFF2-40B4-BE49-F238E27FC236}">
              <a16:creationId xmlns:a16="http://schemas.microsoft.com/office/drawing/2014/main" id="{BFF8F618-BB45-2DD7-0180-64212FCBF201}"/>
            </a:ext>
          </a:extLst>
        </xdr:cNvPr>
        <xdr:cNvSpPr>
          <a:spLocks noChangeArrowheads="1"/>
        </xdr:cNvSpPr>
      </xdr:nvSpPr>
      <xdr:spPr bwMode="auto">
        <a:xfrm>
          <a:off x="1409700" y="3190875"/>
          <a:ext cx="3895725" cy="29527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485775</xdr:colOff>
      <xdr:row>28</xdr:row>
      <xdr:rowOff>133350</xdr:rowOff>
    </xdr:from>
    <xdr:to>
      <xdr:col>9</xdr:col>
      <xdr:colOff>190500</xdr:colOff>
      <xdr:row>29</xdr:row>
      <xdr:rowOff>200025</xdr:rowOff>
    </xdr:to>
    <xdr:sp macro="" textlink="">
      <xdr:nvSpPr>
        <xdr:cNvPr id="10702569" name="正方形/長方形 2">
          <a:extLst>
            <a:ext uri="{FF2B5EF4-FFF2-40B4-BE49-F238E27FC236}">
              <a16:creationId xmlns:a16="http://schemas.microsoft.com/office/drawing/2014/main" id="{066CF194-C505-48BC-7E18-F8320673A348}"/>
            </a:ext>
          </a:extLst>
        </xdr:cNvPr>
        <xdr:cNvSpPr>
          <a:spLocks noChangeArrowheads="1"/>
        </xdr:cNvSpPr>
      </xdr:nvSpPr>
      <xdr:spPr bwMode="auto">
        <a:xfrm>
          <a:off x="1657350" y="6267450"/>
          <a:ext cx="3819525" cy="28575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504825</xdr:colOff>
      <xdr:row>42</xdr:row>
      <xdr:rowOff>57150</xdr:rowOff>
    </xdr:from>
    <xdr:to>
      <xdr:col>9</xdr:col>
      <xdr:colOff>228600</xdr:colOff>
      <xdr:row>43</xdr:row>
      <xdr:rowOff>171450</xdr:rowOff>
    </xdr:to>
    <xdr:sp macro="" textlink="">
      <xdr:nvSpPr>
        <xdr:cNvPr id="10702570" name="正方形/長方形 3">
          <a:extLst>
            <a:ext uri="{FF2B5EF4-FFF2-40B4-BE49-F238E27FC236}">
              <a16:creationId xmlns:a16="http://schemas.microsoft.com/office/drawing/2014/main" id="{16323ED8-EE1D-A7A2-2B67-877DBA521FAB}"/>
            </a:ext>
          </a:extLst>
        </xdr:cNvPr>
        <xdr:cNvSpPr>
          <a:spLocks noChangeArrowheads="1"/>
        </xdr:cNvSpPr>
      </xdr:nvSpPr>
      <xdr:spPr bwMode="auto">
        <a:xfrm>
          <a:off x="1676400" y="9258300"/>
          <a:ext cx="3838575" cy="33337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95250</xdr:rowOff>
    </xdr:from>
    <xdr:to>
      <xdr:col>11</xdr:col>
      <xdr:colOff>0</xdr:colOff>
      <xdr:row>9</xdr:row>
      <xdr:rowOff>76200</xdr:rowOff>
    </xdr:to>
    <xdr:sp macro="" textlink="">
      <xdr:nvSpPr>
        <xdr:cNvPr id="11198094" name="AutoShape 1025">
          <a:extLst>
            <a:ext uri="{FF2B5EF4-FFF2-40B4-BE49-F238E27FC236}">
              <a16:creationId xmlns:a16="http://schemas.microsoft.com/office/drawing/2014/main" id="{07C8215D-774C-DAE7-91A7-CC8047499330}"/>
            </a:ext>
          </a:extLst>
        </xdr:cNvPr>
        <xdr:cNvSpPr>
          <a:spLocks noChangeArrowheads="1"/>
        </xdr:cNvSpPr>
      </xdr:nvSpPr>
      <xdr:spPr bwMode="auto">
        <a:xfrm>
          <a:off x="85725" y="866775"/>
          <a:ext cx="6581775" cy="88582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12</xdr:row>
      <xdr:rowOff>0</xdr:rowOff>
    </xdr:from>
    <xdr:to>
      <xdr:col>11</xdr:col>
      <xdr:colOff>0</xdr:colOff>
      <xdr:row>29</xdr:row>
      <xdr:rowOff>66675</xdr:rowOff>
    </xdr:to>
    <xdr:graphicFrame macro="">
      <xdr:nvGraphicFramePr>
        <xdr:cNvPr id="11198095" name="Chart 2">
          <a:extLst>
            <a:ext uri="{FF2B5EF4-FFF2-40B4-BE49-F238E27FC236}">
              <a16:creationId xmlns:a16="http://schemas.microsoft.com/office/drawing/2014/main" id="{05BD7D5F-F81A-93FA-2275-5B0DCF7DBB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35</xdr:row>
      <xdr:rowOff>95250</xdr:rowOff>
    </xdr:from>
    <xdr:to>
      <xdr:col>11</xdr:col>
      <xdr:colOff>0</xdr:colOff>
      <xdr:row>40</xdr:row>
      <xdr:rowOff>76200</xdr:rowOff>
    </xdr:to>
    <xdr:sp macro="" textlink="">
      <xdr:nvSpPr>
        <xdr:cNvPr id="11198096" name="AutoShape 1025">
          <a:extLst>
            <a:ext uri="{FF2B5EF4-FFF2-40B4-BE49-F238E27FC236}">
              <a16:creationId xmlns:a16="http://schemas.microsoft.com/office/drawing/2014/main" id="{C9867887-2E1E-71E8-776C-0074E9684345}"/>
            </a:ext>
          </a:extLst>
        </xdr:cNvPr>
        <xdr:cNvSpPr>
          <a:spLocks noChangeArrowheads="1"/>
        </xdr:cNvSpPr>
      </xdr:nvSpPr>
      <xdr:spPr bwMode="auto">
        <a:xfrm>
          <a:off x="85725" y="6248400"/>
          <a:ext cx="6581775" cy="88582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42</xdr:row>
      <xdr:rowOff>0</xdr:rowOff>
    </xdr:from>
    <xdr:to>
      <xdr:col>11</xdr:col>
      <xdr:colOff>0</xdr:colOff>
      <xdr:row>57</xdr:row>
      <xdr:rowOff>0</xdr:rowOff>
    </xdr:to>
    <xdr:graphicFrame macro="">
      <xdr:nvGraphicFramePr>
        <xdr:cNvPr id="11198097" name="Chart 2">
          <a:extLst>
            <a:ext uri="{FF2B5EF4-FFF2-40B4-BE49-F238E27FC236}">
              <a16:creationId xmlns:a16="http://schemas.microsoft.com/office/drawing/2014/main" id="{C6863FC3-B1B9-C35E-BC9A-2CFD342CB9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66675</xdr:colOff>
      <xdr:row>13</xdr:row>
      <xdr:rowOff>133350</xdr:rowOff>
    </xdr:from>
    <xdr:to>
      <xdr:col>10</xdr:col>
      <xdr:colOff>428625</xdr:colOff>
      <xdr:row>15</xdr:row>
      <xdr:rowOff>95250</xdr:rowOff>
    </xdr:to>
    <xdr:sp macro="" textlink="">
      <xdr:nvSpPr>
        <xdr:cNvPr id="11198098" name="正方形/長方形 1">
          <a:extLst>
            <a:ext uri="{FF2B5EF4-FFF2-40B4-BE49-F238E27FC236}">
              <a16:creationId xmlns:a16="http://schemas.microsoft.com/office/drawing/2014/main" id="{F540E7CD-283E-BB5D-4358-857769A2B4F4}"/>
            </a:ext>
          </a:extLst>
        </xdr:cNvPr>
        <xdr:cNvSpPr>
          <a:spLocks noChangeArrowheads="1"/>
        </xdr:cNvSpPr>
      </xdr:nvSpPr>
      <xdr:spPr bwMode="auto">
        <a:xfrm>
          <a:off x="2609850" y="2495550"/>
          <a:ext cx="3790950" cy="30480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666750</xdr:colOff>
      <xdr:row>43</xdr:row>
      <xdr:rowOff>38100</xdr:rowOff>
    </xdr:from>
    <xdr:to>
      <xdr:col>10</xdr:col>
      <xdr:colOff>457200</xdr:colOff>
      <xdr:row>45</xdr:row>
      <xdr:rowOff>9525</xdr:rowOff>
    </xdr:to>
    <xdr:sp macro="" textlink="">
      <xdr:nvSpPr>
        <xdr:cNvPr id="11198099" name="正方形/長方形 2">
          <a:extLst>
            <a:ext uri="{FF2B5EF4-FFF2-40B4-BE49-F238E27FC236}">
              <a16:creationId xmlns:a16="http://schemas.microsoft.com/office/drawing/2014/main" id="{0C25680C-A2B0-DB90-D541-68F09ED902A5}"/>
            </a:ext>
          </a:extLst>
        </xdr:cNvPr>
        <xdr:cNvSpPr>
          <a:spLocks noChangeArrowheads="1"/>
        </xdr:cNvSpPr>
      </xdr:nvSpPr>
      <xdr:spPr bwMode="auto">
        <a:xfrm>
          <a:off x="2524125" y="7610475"/>
          <a:ext cx="3905250" cy="31432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85725</xdr:rowOff>
    </xdr:from>
    <xdr:to>
      <xdr:col>11</xdr:col>
      <xdr:colOff>0</xdr:colOff>
      <xdr:row>4</xdr:row>
      <xdr:rowOff>76200</xdr:rowOff>
    </xdr:to>
    <xdr:sp macro="" textlink="">
      <xdr:nvSpPr>
        <xdr:cNvPr id="4363839" name="AutoShape 1025">
          <a:extLst>
            <a:ext uri="{FF2B5EF4-FFF2-40B4-BE49-F238E27FC236}">
              <a16:creationId xmlns:a16="http://schemas.microsoft.com/office/drawing/2014/main" id="{7EDB7773-2D67-811A-3706-41F5ED4D3C32}"/>
            </a:ext>
          </a:extLst>
        </xdr:cNvPr>
        <xdr:cNvSpPr>
          <a:spLocks noChangeArrowheads="1"/>
        </xdr:cNvSpPr>
      </xdr:nvSpPr>
      <xdr:spPr bwMode="auto">
        <a:xfrm>
          <a:off x="171450" y="85725"/>
          <a:ext cx="6581775" cy="6762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4</xdr:row>
      <xdr:rowOff>95250</xdr:rowOff>
    </xdr:from>
    <xdr:to>
      <xdr:col>11</xdr:col>
      <xdr:colOff>0</xdr:colOff>
      <xdr:row>39</xdr:row>
      <xdr:rowOff>114300</xdr:rowOff>
    </xdr:to>
    <xdr:graphicFrame macro="">
      <xdr:nvGraphicFramePr>
        <xdr:cNvPr id="4363840" name="Chart 1027">
          <a:extLst>
            <a:ext uri="{FF2B5EF4-FFF2-40B4-BE49-F238E27FC236}">
              <a16:creationId xmlns:a16="http://schemas.microsoft.com/office/drawing/2014/main" id="{F36EFF4A-5128-748D-026F-C8C626BA31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0.08266</cdr:x>
      <cdr:y>0.89805</cdr:y>
    </cdr:from>
    <cdr:to>
      <cdr:x>0.91993</cdr:x>
      <cdr:y>0.9613</cdr:y>
    </cdr:to>
    <cdr:sp macro="" textlink="">
      <cdr:nvSpPr>
        <cdr:cNvPr id="2" name="正方形/長方形 1"/>
        <cdr:cNvSpPr/>
      </cdr:nvSpPr>
      <cdr:spPr bwMode="auto">
        <a:xfrm xmlns:a="http://schemas.openxmlformats.org/drawingml/2006/main">
          <a:off x="306746" y="4951012"/>
          <a:ext cx="3107059" cy="348697"/>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0</xdr:colOff>
      <xdr:row>4</xdr:row>
      <xdr:rowOff>19050</xdr:rowOff>
    </xdr:from>
    <xdr:to>
      <xdr:col>10</xdr:col>
      <xdr:colOff>666750</xdr:colOff>
      <xdr:row>16</xdr:row>
      <xdr:rowOff>19050</xdr:rowOff>
    </xdr:to>
    <xdr:graphicFrame macro="">
      <xdr:nvGraphicFramePr>
        <xdr:cNvPr id="11367024" name="Chart 4">
          <a:extLst>
            <a:ext uri="{FF2B5EF4-FFF2-40B4-BE49-F238E27FC236}">
              <a16:creationId xmlns:a16="http://schemas.microsoft.com/office/drawing/2014/main" id="{148347AF-EA0B-AA95-2C1F-12828E5F08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18</xdr:row>
      <xdr:rowOff>0</xdr:rowOff>
    </xdr:from>
    <xdr:to>
      <xdr:col>11</xdr:col>
      <xdr:colOff>0</xdr:colOff>
      <xdr:row>30</xdr:row>
      <xdr:rowOff>0</xdr:rowOff>
    </xdr:to>
    <xdr:graphicFrame macro="">
      <xdr:nvGraphicFramePr>
        <xdr:cNvPr id="11367025" name="Chart 11">
          <a:extLst>
            <a:ext uri="{FF2B5EF4-FFF2-40B4-BE49-F238E27FC236}">
              <a16:creationId xmlns:a16="http://schemas.microsoft.com/office/drawing/2014/main" id="{0F6643BE-F44D-373E-B67C-3876F9C34B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32</xdr:row>
      <xdr:rowOff>0</xdr:rowOff>
    </xdr:from>
    <xdr:to>
      <xdr:col>11</xdr:col>
      <xdr:colOff>0</xdr:colOff>
      <xdr:row>44</xdr:row>
      <xdr:rowOff>0</xdr:rowOff>
    </xdr:to>
    <xdr:graphicFrame macro="">
      <xdr:nvGraphicFramePr>
        <xdr:cNvPr id="11367026" name="Chart 7">
          <a:extLst>
            <a:ext uri="{FF2B5EF4-FFF2-40B4-BE49-F238E27FC236}">
              <a16:creationId xmlns:a16="http://schemas.microsoft.com/office/drawing/2014/main" id="{BE2D2D11-8722-AF6A-3050-819E07F278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523875</xdr:colOff>
      <xdr:row>14</xdr:row>
      <xdr:rowOff>104775</xdr:rowOff>
    </xdr:from>
    <xdr:to>
      <xdr:col>9</xdr:col>
      <xdr:colOff>219075</xdr:colOff>
      <xdr:row>15</xdr:row>
      <xdr:rowOff>200025</xdr:rowOff>
    </xdr:to>
    <xdr:sp macro="" textlink="">
      <xdr:nvSpPr>
        <xdr:cNvPr id="11367027" name="正方形/長方形 1">
          <a:extLst>
            <a:ext uri="{FF2B5EF4-FFF2-40B4-BE49-F238E27FC236}">
              <a16:creationId xmlns:a16="http://schemas.microsoft.com/office/drawing/2014/main" id="{C848E2F5-F341-901C-60D3-59184E4C6CE0}"/>
            </a:ext>
          </a:extLst>
        </xdr:cNvPr>
        <xdr:cNvSpPr>
          <a:spLocks noChangeArrowheads="1"/>
        </xdr:cNvSpPr>
      </xdr:nvSpPr>
      <xdr:spPr bwMode="auto">
        <a:xfrm>
          <a:off x="1695450" y="3171825"/>
          <a:ext cx="3810000" cy="31432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561975</xdr:colOff>
      <xdr:row>28</xdr:row>
      <xdr:rowOff>47625</xdr:rowOff>
    </xdr:from>
    <xdr:to>
      <xdr:col>9</xdr:col>
      <xdr:colOff>200025</xdr:colOff>
      <xdr:row>29</xdr:row>
      <xdr:rowOff>161925</xdr:rowOff>
    </xdr:to>
    <xdr:sp macro="" textlink="">
      <xdr:nvSpPr>
        <xdr:cNvPr id="11367028" name="正方形/長方形 2">
          <a:extLst>
            <a:ext uri="{FF2B5EF4-FFF2-40B4-BE49-F238E27FC236}">
              <a16:creationId xmlns:a16="http://schemas.microsoft.com/office/drawing/2014/main" id="{696805C6-55DD-9FF7-5C8C-55061B814CEC}"/>
            </a:ext>
          </a:extLst>
        </xdr:cNvPr>
        <xdr:cNvSpPr>
          <a:spLocks noChangeArrowheads="1"/>
        </xdr:cNvSpPr>
      </xdr:nvSpPr>
      <xdr:spPr bwMode="auto">
        <a:xfrm>
          <a:off x="1733550" y="6181725"/>
          <a:ext cx="3752850" cy="33337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619125</xdr:colOff>
      <xdr:row>42</xdr:row>
      <xdr:rowOff>66675</xdr:rowOff>
    </xdr:from>
    <xdr:to>
      <xdr:col>9</xdr:col>
      <xdr:colOff>200025</xdr:colOff>
      <xdr:row>43</xdr:row>
      <xdr:rowOff>190500</xdr:rowOff>
    </xdr:to>
    <xdr:sp macro="" textlink="">
      <xdr:nvSpPr>
        <xdr:cNvPr id="11367029" name="正方形/長方形 3">
          <a:extLst>
            <a:ext uri="{FF2B5EF4-FFF2-40B4-BE49-F238E27FC236}">
              <a16:creationId xmlns:a16="http://schemas.microsoft.com/office/drawing/2014/main" id="{0146A337-35A1-69DD-0EA1-982E194388F0}"/>
            </a:ext>
          </a:extLst>
        </xdr:cNvPr>
        <xdr:cNvSpPr>
          <a:spLocks noChangeArrowheads="1"/>
        </xdr:cNvSpPr>
      </xdr:nvSpPr>
      <xdr:spPr bwMode="auto">
        <a:xfrm>
          <a:off x="1790700" y="9267825"/>
          <a:ext cx="3695700" cy="34290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76200</xdr:rowOff>
    </xdr:from>
    <xdr:to>
      <xdr:col>11</xdr:col>
      <xdr:colOff>0</xdr:colOff>
      <xdr:row>9</xdr:row>
      <xdr:rowOff>95250</xdr:rowOff>
    </xdr:to>
    <xdr:sp macro="" textlink="">
      <xdr:nvSpPr>
        <xdr:cNvPr id="9361375" name="AutoShape 1025">
          <a:extLst>
            <a:ext uri="{FF2B5EF4-FFF2-40B4-BE49-F238E27FC236}">
              <a16:creationId xmlns:a16="http://schemas.microsoft.com/office/drawing/2014/main" id="{FE4B1554-5633-1373-0E65-66AB9F78B6F4}"/>
            </a:ext>
          </a:extLst>
        </xdr:cNvPr>
        <xdr:cNvSpPr>
          <a:spLocks noChangeArrowheads="1"/>
        </xdr:cNvSpPr>
      </xdr:nvSpPr>
      <xdr:spPr bwMode="auto">
        <a:xfrm>
          <a:off x="171450" y="847725"/>
          <a:ext cx="6581775" cy="92392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152400</xdr:colOff>
      <xdr:row>20</xdr:row>
      <xdr:rowOff>95250</xdr:rowOff>
    </xdr:from>
    <xdr:to>
      <xdr:col>10</xdr:col>
      <xdr:colOff>676275</xdr:colOff>
      <xdr:row>24</xdr:row>
      <xdr:rowOff>95250</xdr:rowOff>
    </xdr:to>
    <xdr:sp macro="" textlink="">
      <xdr:nvSpPr>
        <xdr:cNvPr id="9361376" name="AutoShape 1025">
          <a:extLst>
            <a:ext uri="{FF2B5EF4-FFF2-40B4-BE49-F238E27FC236}">
              <a16:creationId xmlns:a16="http://schemas.microsoft.com/office/drawing/2014/main" id="{E60AD2EC-BA7A-7EB8-202C-033A786230CA}"/>
            </a:ext>
          </a:extLst>
        </xdr:cNvPr>
        <xdr:cNvSpPr>
          <a:spLocks noChangeArrowheads="1"/>
        </xdr:cNvSpPr>
      </xdr:nvSpPr>
      <xdr:spPr bwMode="auto">
        <a:xfrm>
          <a:off x="152400" y="3657600"/>
          <a:ext cx="6581775" cy="68580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xdr:row>
      <xdr:rowOff>0</xdr:rowOff>
    </xdr:from>
    <xdr:to>
      <xdr:col>11</xdr:col>
      <xdr:colOff>0</xdr:colOff>
      <xdr:row>20</xdr:row>
      <xdr:rowOff>0</xdr:rowOff>
    </xdr:to>
    <xdr:graphicFrame macro="">
      <xdr:nvGraphicFramePr>
        <xdr:cNvPr id="9361377" name="Chart 1026">
          <a:extLst>
            <a:ext uri="{FF2B5EF4-FFF2-40B4-BE49-F238E27FC236}">
              <a16:creationId xmlns:a16="http://schemas.microsoft.com/office/drawing/2014/main" id="{2487A1AF-46A9-DBB5-58A2-2F5084625A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25</xdr:row>
      <xdr:rowOff>55245</xdr:rowOff>
    </xdr:from>
    <xdr:to>
      <xdr:col>11</xdr:col>
      <xdr:colOff>0</xdr:colOff>
      <xdr:row>60</xdr:row>
      <xdr:rowOff>150495</xdr:rowOff>
    </xdr:to>
    <xdr:graphicFrame macro="">
      <xdr:nvGraphicFramePr>
        <xdr:cNvPr id="9361378" name="Chart 1027">
          <a:extLst>
            <a:ext uri="{FF2B5EF4-FFF2-40B4-BE49-F238E27FC236}">
              <a16:creationId xmlns:a16="http://schemas.microsoft.com/office/drawing/2014/main" id="{0548BBDE-37C4-1348-7C71-0F4B1AC361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152400</xdr:colOff>
      <xdr:row>10</xdr:row>
      <xdr:rowOff>85725</xdr:rowOff>
    </xdr:from>
    <xdr:to>
      <xdr:col>10</xdr:col>
      <xdr:colOff>485775</xdr:colOff>
      <xdr:row>12</xdr:row>
      <xdr:rowOff>38100</xdr:rowOff>
    </xdr:to>
    <xdr:sp macro="" textlink="">
      <xdr:nvSpPr>
        <xdr:cNvPr id="9361379" name="正方形/長方形 1">
          <a:extLst>
            <a:ext uri="{FF2B5EF4-FFF2-40B4-BE49-F238E27FC236}">
              <a16:creationId xmlns:a16="http://schemas.microsoft.com/office/drawing/2014/main" id="{8A61EC5A-C5EE-B9C3-BDBF-40A9DD3BBECA}"/>
            </a:ext>
          </a:extLst>
        </xdr:cNvPr>
        <xdr:cNvSpPr>
          <a:spLocks noChangeArrowheads="1"/>
        </xdr:cNvSpPr>
      </xdr:nvSpPr>
      <xdr:spPr bwMode="auto">
        <a:xfrm>
          <a:off x="2781300" y="1933575"/>
          <a:ext cx="3762375" cy="29527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295274</xdr:colOff>
      <xdr:row>58</xdr:row>
      <xdr:rowOff>114300</xdr:rowOff>
    </xdr:from>
    <xdr:to>
      <xdr:col>10</xdr:col>
      <xdr:colOff>487680</xdr:colOff>
      <xdr:row>60</xdr:row>
      <xdr:rowOff>129540</xdr:rowOff>
    </xdr:to>
    <xdr:sp macro="" textlink="">
      <xdr:nvSpPr>
        <xdr:cNvPr id="9361380" name="正方形/長方形 2">
          <a:extLst>
            <a:ext uri="{FF2B5EF4-FFF2-40B4-BE49-F238E27FC236}">
              <a16:creationId xmlns:a16="http://schemas.microsoft.com/office/drawing/2014/main" id="{79F00AE7-9058-40D6-4638-A3EF0E9AD456}"/>
            </a:ext>
          </a:extLst>
        </xdr:cNvPr>
        <xdr:cNvSpPr>
          <a:spLocks noChangeArrowheads="1"/>
        </xdr:cNvSpPr>
      </xdr:nvSpPr>
      <xdr:spPr bwMode="auto">
        <a:xfrm>
          <a:off x="2657474" y="9860280"/>
          <a:ext cx="3278506" cy="32004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72ED3-CF3E-43A5-BEA2-099C692EDC7C}">
  <sheetPr>
    <tabColor theme="9"/>
  </sheetPr>
  <dimension ref="A1:K60"/>
  <sheetViews>
    <sheetView tabSelected="1" zoomScaleNormal="100" workbookViewId="0">
      <selection activeCell="R42" sqref="R42"/>
    </sheetView>
  </sheetViews>
  <sheetFormatPr defaultColWidth="9" defaultRowHeight="13.5"/>
  <cols>
    <col min="1" max="1" width="2.25" style="7" customWidth="1"/>
    <col min="2" max="2" width="5.25" style="7" customWidth="1"/>
    <col min="3" max="10" width="9" style="7"/>
    <col min="11" max="11" width="9.125" style="7" customWidth="1"/>
    <col min="12" max="12" width="1.125" style="7" customWidth="1"/>
    <col min="13" max="16384" width="9" style="7"/>
  </cols>
  <sheetData>
    <row r="1" spans="2:11" s="3" customFormat="1" ht="18.75">
      <c r="B1" s="29" t="s">
        <v>65</v>
      </c>
      <c r="D1" s="29" t="s">
        <v>14</v>
      </c>
    </row>
    <row r="3" spans="2:11" s="4" customFormat="1" ht="14.25">
      <c r="B3" s="257" t="s">
        <v>15</v>
      </c>
      <c r="C3" s="257"/>
      <c r="D3" s="257"/>
      <c r="E3" s="257"/>
      <c r="F3" s="257"/>
      <c r="G3" s="257"/>
      <c r="H3" s="257"/>
      <c r="I3" s="257"/>
      <c r="J3" s="257"/>
      <c r="K3" s="257"/>
    </row>
    <row r="4" spans="2:11" s="4" customFormat="1" ht="14.25">
      <c r="B4" s="257"/>
      <c r="C4" s="257"/>
      <c r="D4" s="257"/>
      <c r="E4" s="257"/>
      <c r="F4" s="257"/>
      <c r="G4" s="257"/>
      <c r="H4" s="257"/>
      <c r="I4" s="257"/>
      <c r="J4" s="257"/>
      <c r="K4" s="257"/>
    </row>
    <row r="6" spans="2:11" s="5" customFormat="1" ht="17.25">
      <c r="B6" s="30" t="str">
        <f>CONCATENATE("地域の伝統芸能活動に参加している人は",'データ(Q13～Q17）'!B7,"")</f>
        <v>地域の伝統芸能活動に参加している人は約１割</v>
      </c>
    </row>
    <row r="8" spans="2:11">
      <c r="B8" s="6" t="s">
        <v>3</v>
      </c>
      <c r="C8" s="7" t="str">
        <f>CONCATENATE("地域の伝統芸能活動に参加している人の割合は",INT('データ(Q13～Q17）'!B5),".",ROUND('データ(Q13～Q17）'!B5,1)*10-INT('データ(Q13～Q17）'!B5)*10,"％となっている。")</f>
        <v>地域の伝統芸能活動に参加している人の割合は10.8％となっている。</v>
      </c>
    </row>
    <row r="29" spans="2:11" s="4" customFormat="1" ht="14.25">
      <c r="B29" s="8" t="s">
        <v>21</v>
      </c>
    </row>
    <row r="31" spans="2:11">
      <c r="B31" s="6" t="s">
        <v>3</v>
      </c>
      <c r="C31" s="258" t="str">
        <f>CONCATENATE("活動の内容は、「",'データ(Q13～Q17）'!F5,"」が最も多く",INT('データ(Q13～Q17）'!G5),".",ROUND('データ(Q13～Q17）'!G5,1)*10-INT('データ(Q13～Q17）'!G5)*10,"％、次いで「",'データ(Q13～Q17）'!F6,"」の",INT('データ(Q13～Q17）'!G6),".",ROUND('データ(Q13～Q17）'!G6,1)*10-INT('データ(Q13～Q17）'!G6)*10,"％、「",'データ(Q13～Q17）'!F7,"」の",INT('データ(Q13～Q17）'!G7),".",ROUND('データ(Q13～Q17）'!G7,1)*10-INT('データ(Q13～Q17）'!G7)*10,"％となっている。")</f>
        <v>活動の内容は、「地域の伝統的行事や祭り」が最も多く90.3％、次いで「地域の伝統芸能の支援活動（活動の手伝いや寄付などを含む）」の67.6％、「地域の伝統芸能の担い手として活動」の34.3％となっている。</v>
      </c>
      <c r="D31" s="258"/>
      <c r="E31" s="258"/>
      <c r="F31" s="258"/>
      <c r="G31" s="258"/>
      <c r="H31" s="258"/>
      <c r="I31" s="258"/>
      <c r="J31" s="258"/>
      <c r="K31" s="258"/>
    </row>
    <row r="32" spans="2:11">
      <c r="C32" s="258"/>
      <c r="D32" s="258"/>
      <c r="E32" s="258"/>
      <c r="F32" s="258"/>
      <c r="G32" s="258"/>
      <c r="H32" s="258"/>
      <c r="I32" s="258"/>
      <c r="J32" s="258"/>
      <c r="K32" s="258"/>
    </row>
    <row r="33" spans="1:11">
      <c r="C33" s="259"/>
      <c r="D33" s="259"/>
      <c r="E33" s="259"/>
      <c r="F33" s="259"/>
      <c r="G33" s="259"/>
      <c r="H33" s="259"/>
      <c r="I33" s="259"/>
      <c r="J33" s="259"/>
      <c r="K33" s="259"/>
    </row>
    <row r="36" spans="1:11" s="10" customFormat="1" ht="12">
      <c r="B36" s="15"/>
      <c r="C36" s="15"/>
      <c r="D36" s="15"/>
      <c r="E36" s="15"/>
    </row>
    <row r="37" spans="1:11" s="10" customFormat="1" ht="12">
      <c r="B37" s="15"/>
      <c r="C37" s="15"/>
      <c r="D37" s="15"/>
      <c r="E37" s="15"/>
    </row>
    <row r="38" spans="1:11" s="10" customFormat="1" ht="12">
      <c r="B38" s="15"/>
      <c r="C38" s="15"/>
      <c r="D38" s="15"/>
      <c r="E38" s="15"/>
    </row>
    <row r="39" spans="1:11" s="10" customFormat="1" ht="12">
      <c r="B39" s="15"/>
      <c r="C39" s="15"/>
      <c r="D39" s="15"/>
      <c r="E39" s="15"/>
    </row>
    <row r="40" spans="1:11" s="10" customFormat="1" ht="12">
      <c r="B40" s="15"/>
      <c r="C40" s="15"/>
      <c r="D40" s="15"/>
      <c r="E40" s="15"/>
    </row>
    <row r="41" spans="1:11" s="10" customFormat="1" ht="12">
      <c r="B41" s="15"/>
      <c r="C41" s="15"/>
      <c r="D41" s="15"/>
      <c r="E41" s="15"/>
    </row>
    <row r="42" spans="1:11" s="10" customFormat="1" ht="12">
      <c r="B42" s="15"/>
      <c r="C42" s="15"/>
      <c r="D42" s="15"/>
      <c r="E42" s="15"/>
    </row>
    <row r="43" spans="1:11" s="10" customFormat="1" ht="12">
      <c r="A43" s="13" t="s">
        <v>23</v>
      </c>
      <c r="B43" s="15" t="str">
        <f>'データ(Q13～Q17）'!F5</f>
        <v>地域の伝統的行事や祭り</v>
      </c>
      <c r="C43" s="15"/>
      <c r="D43" s="15"/>
      <c r="E43" s="15"/>
    </row>
    <row r="44" spans="1:11" s="10" customFormat="1" ht="13.5" customHeight="1">
      <c r="A44" s="13"/>
      <c r="B44" s="15"/>
      <c r="C44" s="15"/>
      <c r="D44" s="15"/>
      <c r="E44" s="15"/>
    </row>
    <row r="45" spans="1:11" s="10" customFormat="1" ht="12">
      <c r="A45" s="13"/>
      <c r="B45" s="15"/>
      <c r="C45" s="15"/>
      <c r="D45" s="15"/>
      <c r="E45" s="15"/>
    </row>
    <row r="46" spans="1:11" s="10" customFormat="1" ht="12" customHeight="1">
      <c r="D46" s="21"/>
      <c r="E46" s="21"/>
    </row>
    <row r="47" spans="1:11" s="10" customFormat="1" ht="13.5" customHeight="1">
      <c r="A47" s="20" t="s">
        <v>24</v>
      </c>
      <c r="B47" s="260" t="str">
        <f>'データ(Q13～Q17）'!F6</f>
        <v>地域の伝統芸能の支援活動（活動の手伝いや寄付などを含む）</v>
      </c>
      <c r="C47" s="261"/>
      <c r="D47" s="261"/>
      <c r="E47" s="261"/>
    </row>
    <row r="48" spans="1:11" s="10" customFormat="1" ht="12">
      <c r="A48" s="13"/>
      <c r="B48" s="261"/>
      <c r="C48" s="261"/>
      <c r="D48" s="261"/>
      <c r="E48" s="261"/>
    </row>
    <row r="49" spans="1:5" s="10" customFormat="1" ht="13.5" customHeight="1">
      <c r="A49" s="13"/>
      <c r="B49" s="15"/>
      <c r="C49" s="15"/>
      <c r="D49" s="15"/>
      <c r="E49" s="15"/>
    </row>
    <row r="50" spans="1:5" s="10" customFormat="1" ht="12">
      <c r="D50" s="15"/>
      <c r="E50" s="15"/>
    </row>
    <row r="51" spans="1:5" s="10" customFormat="1" ht="12">
      <c r="A51" s="13" t="s">
        <v>41</v>
      </c>
      <c r="B51" s="15" t="str">
        <f>'データ(Q13～Q17）'!F7</f>
        <v>地域の伝統芸能の担い手として活動</v>
      </c>
      <c r="C51" s="15"/>
      <c r="D51" s="15"/>
      <c r="E51" s="15"/>
    </row>
    <row r="52" spans="1:5" s="10" customFormat="1" ht="12">
      <c r="A52" s="13"/>
      <c r="B52" s="15"/>
      <c r="C52" s="15"/>
      <c r="D52" s="15"/>
      <c r="E52" s="15"/>
    </row>
    <row r="53" spans="1:5" s="10" customFormat="1" ht="12">
      <c r="A53" s="13"/>
      <c r="B53" s="15"/>
      <c r="C53" s="15"/>
      <c r="D53" s="15"/>
      <c r="E53" s="15"/>
    </row>
    <row r="54" spans="1:5" s="10" customFormat="1" ht="13.5" customHeight="1">
      <c r="C54" s="15"/>
      <c r="D54" s="15"/>
      <c r="E54" s="15"/>
    </row>
    <row r="55" spans="1:5" s="10" customFormat="1" ht="12">
      <c r="A55" s="13" t="s">
        <v>42</v>
      </c>
      <c r="B55" s="15" t="str">
        <f>'データ(Q13～Q17）'!F8</f>
        <v>その他</v>
      </c>
      <c r="C55" s="15"/>
      <c r="D55" s="15"/>
      <c r="E55" s="15"/>
    </row>
    <row r="56" spans="1:5" s="10" customFormat="1" ht="12">
      <c r="A56" s="13"/>
      <c r="B56" s="15"/>
      <c r="C56" s="15"/>
      <c r="D56" s="15"/>
      <c r="E56" s="15"/>
    </row>
    <row r="57" spans="1:5" s="10" customFormat="1" ht="13.5" customHeight="1">
      <c r="A57" s="13"/>
      <c r="B57" s="15"/>
      <c r="C57" s="15"/>
      <c r="D57" s="15"/>
      <c r="E57" s="15"/>
    </row>
    <row r="58" spans="1:5" s="10" customFormat="1" ht="12">
      <c r="A58" s="13"/>
      <c r="B58" s="15"/>
      <c r="C58" s="15"/>
      <c r="D58" s="15"/>
      <c r="E58" s="15"/>
    </row>
    <row r="59" spans="1:5" s="10" customFormat="1" ht="12">
      <c r="B59" s="15"/>
      <c r="C59" s="15"/>
      <c r="D59" s="15"/>
      <c r="E59" s="15"/>
    </row>
    <row r="60" spans="1:5" s="10" customFormat="1" ht="12">
      <c r="B60" s="15"/>
      <c r="C60" s="15"/>
      <c r="D60" s="15"/>
      <c r="E60" s="15"/>
    </row>
  </sheetData>
  <mergeCells count="3">
    <mergeCell ref="B3:K4"/>
    <mergeCell ref="C31:K33"/>
    <mergeCell ref="B47:E48"/>
  </mergeCells>
  <phoneticPr fontId="2"/>
  <pageMargins left="0.70866141732283472" right="0.70866141732283472" top="0.74803149606299213" bottom="0.74803149606299213" header="0.31496062992125984" footer="0.31496062992125984"/>
  <pageSetup paperSize="9" scale="98" orientation="portrait" r:id="rId1"/>
  <headerFooter>
    <oddFooter>&amp;C&amp;A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10EEA-0EFC-40B6-88F8-8A24C18BC80C}">
  <sheetPr>
    <tabColor theme="9"/>
  </sheetPr>
  <dimension ref="B2:K32"/>
  <sheetViews>
    <sheetView zoomScaleNormal="100" workbookViewId="0">
      <selection activeCell="M27" sqref="M27"/>
    </sheetView>
  </sheetViews>
  <sheetFormatPr defaultColWidth="9" defaultRowHeight="17.25"/>
  <cols>
    <col min="1" max="1" width="1.125" style="5" customWidth="1"/>
    <col min="2" max="2" width="5.25" style="5" customWidth="1"/>
    <col min="3" max="11" width="9" style="5"/>
    <col min="12" max="12" width="1.125" style="5" customWidth="1"/>
    <col min="13" max="16384" width="9" style="5"/>
  </cols>
  <sheetData>
    <row r="2" spans="2:11" ht="17.25" customHeight="1">
      <c r="B2" s="266" t="s">
        <v>39</v>
      </c>
      <c r="C2" s="266"/>
      <c r="D2" s="266"/>
      <c r="E2" s="266"/>
      <c r="F2" s="266"/>
      <c r="G2" s="266"/>
      <c r="H2" s="266"/>
      <c r="I2" s="266"/>
      <c r="J2" s="266"/>
      <c r="K2" s="266"/>
    </row>
    <row r="3" spans="2:11">
      <c r="B3" s="266"/>
      <c r="C3" s="266"/>
      <c r="D3" s="266"/>
      <c r="E3" s="266"/>
      <c r="F3" s="266"/>
      <c r="G3" s="266"/>
      <c r="H3" s="266"/>
      <c r="I3" s="266"/>
      <c r="J3" s="266"/>
      <c r="K3" s="266"/>
    </row>
    <row r="4" spans="2:11" s="16" customFormat="1">
      <c r="B4" s="32" t="s">
        <v>40</v>
      </c>
      <c r="D4" s="17"/>
      <c r="E4" s="17"/>
      <c r="F4" s="17"/>
      <c r="G4" s="17"/>
      <c r="H4" s="17"/>
      <c r="I4" s="17"/>
      <c r="J4" s="17"/>
      <c r="K4" s="17"/>
    </row>
    <row r="18" spans="2:11" s="16" customFormat="1">
      <c r="B18" s="32" t="s">
        <v>38</v>
      </c>
      <c r="D18" s="17"/>
      <c r="E18" s="17"/>
      <c r="F18" s="17"/>
      <c r="G18" s="17"/>
      <c r="H18" s="17"/>
      <c r="I18" s="17"/>
      <c r="J18" s="17"/>
      <c r="K18" s="17"/>
    </row>
    <row r="32" spans="2:11" s="16" customFormat="1">
      <c r="B32" s="32" t="s">
        <v>37</v>
      </c>
      <c r="D32" s="17"/>
      <c r="E32" s="17"/>
      <c r="F32" s="17"/>
      <c r="G32" s="17"/>
      <c r="H32" s="17"/>
      <c r="I32" s="17"/>
      <c r="J32" s="17"/>
      <c r="K32" s="17"/>
    </row>
  </sheetData>
  <mergeCells count="1">
    <mergeCell ref="B2:K3"/>
  </mergeCells>
  <phoneticPr fontId="2"/>
  <pageMargins left="0.70866141732283472" right="0.70866141732283472" top="0.74803149606299213" bottom="0.74803149606299213" header="0.31496062992125984" footer="0.31496062992125984"/>
  <pageSetup paperSize="9" scale="98" orientation="portrait" horizontalDpi="300" verticalDpi="300" r:id="rId1"/>
  <headerFooter>
    <oddFooter>&amp;C&amp;A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28B79-06B0-40B9-8310-1BE11D3ABE5E}">
  <sheetPr>
    <tabColor theme="9"/>
    <pageSetUpPr fitToPage="1"/>
  </sheetPr>
  <dimension ref="A1:K61"/>
  <sheetViews>
    <sheetView zoomScaleNormal="100" workbookViewId="0">
      <selection activeCell="N41" sqref="N41"/>
    </sheetView>
  </sheetViews>
  <sheetFormatPr defaultColWidth="9" defaultRowHeight="13.5"/>
  <cols>
    <col min="1" max="1" width="2.25" style="7" customWidth="1"/>
    <col min="2" max="2" width="5.25" style="7" customWidth="1"/>
    <col min="3" max="10" width="9" style="7"/>
    <col min="11" max="11" width="9.125" style="7" customWidth="1"/>
    <col min="12" max="12" width="1.125" style="7" customWidth="1"/>
    <col min="13" max="16384" width="9" style="7"/>
  </cols>
  <sheetData>
    <row r="1" spans="2:11" s="3" customFormat="1" ht="18.75">
      <c r="B1" s="29" t="s">
        <v>627</v>
      </c>
      <c r="D1" s="29" t="s">
        <v>70</v>
      </c>
    </row>
    <row r="2" spans="2:11">
      <c r="D2" s="12"/>
    </row>
    <row r="3" spans="2:11" s="4" customFormat="1" ht="14.25" customHeight="1">
      <c r="B3" s="257" t="s">
        <v>71</v>
      </c>
      <c r="C3" s="257"/>
      <c r="D3" s="257"/>
      <c r="E3" s="257"/>
      <c r="F3" s="257"/>
      <c r="G3" s="257"/>
      <c r="H3" s="257"/>
      <c r="I3" s="257"/>
      <c r="J3" s="257"/>
      <c r="K3" s="257"/>
    </row>
    <row r="4" spans="2:11" s="4" customFormat="1" ht="14.25" customHeight="1">
      <c r="B4" s="257"/>
      <c r="C4" s="257"/>
      <c r="D4" s="257"/>
      <c r="E4" s="257"/>
      <c r="F4" s="257"/>
      <c r="G4" s="257"/>
      <c r="H4" s="257"/>
      <c r="I4" s="257"/>
      <c r="J4" s="257"/>
      <c r="K4" s="257"/>
    </row>
    <row r="6" spans="2:11" s="5" customFormat="1" ht="17.25">
      <c r="B6" s="30" t="str">
        <f>CONCATENATE("市民活動に参加した人は",'データ(Q13～Q17）'!B52,"")</f>
        <v>市民活動に参加した人は約２割</v>
      </c>
    </row>
    <row r="8" spans="2:11" ht="13.5" customHeight="1">
      <c r="B8" s="6" t="s">
        <v>72</v>
      </c>
      <c r="C8" s="267" t="str">
        <f>CONCATENATE("過去１年間に市民活動に参加した人の割合は、全調査項目の平均で",INT('データ(Q13～Q17）'!B50),".",ROUND('データ(Q13～Q17）'!B50,1)*10-INT('データ(Q13～Q17）'!B50)*10,"％となっている。")</f>
        <v>過去１年間に市民活動に参加した人の割合は、全調査項目の平均で19.7％となっている。</v>
      </c>
      <c r="D8" s="267"/>
      <c r="E8" s="267"/>
      <c r="F8" s="267"/>
      <c r="G8" s="267"/>
      <c r="H8" s="267"/>
      <c r="I8" s="267"/>
      <c r="J8" s="267"/>
      <c r="K8" s="267"/>
    </row>
    <row r="9" spans="2:11">
      <c r="C9" s="267"/>
      <c r="D9" s="267"/>
      <c r="E9" s="267"/>
      <c r="F9" s="267"/>
      <c r="G9" s="267"/>
      <c r="H9" s="267"/>
      <c r="I9" s="267"/>
      <c r="J9" s="267"/>
      <c r="K9" s="267"/>
    </row>
    <row r="10" spans="2:11">
      <c r="B10" s="6"/>
    </row>
    <row r="11" spans="2:11">
      <c r="B11" s="6"/>
      <c r="C11" s="9"/>
      <c r="D11" s="9"/>
      <c r="E11" s="9"/>
      <c r="F11" s="9"/>
      <c r="G11" s="9"/>
      <c r="H11" s="9"/>
      <c r="I11" s="9"/>
      <c r="J11" s="9"/>
      <c r="K11" s="9"/>
    </row>
    <row r="25" spans="2:11" ht="13.5" customHeight="1">
      <c r="B25" s="6" t="s">
        <v>72</v>
      </c>
      <c r="C25" s="258" t="str">
        <f>CONCATENATE("活動の内容は、「",'データ(Q13～Q17）'!F51,"」が最も多く",INT('データ(Q13～Q17）'!G51),".",ROUND('データ(Q13～Q17）'!G51,1)*10-INT('データ(Q13～Q17）'!G51)*10,"％、次いで「",'データ(Q13～Q17）'!F52,"」の",INT('データ(Q13～Q17）'!G52),".",ROUND('データ(Q13～Q17）'!G52,1)*10-INT('データ(Q13～Q17）'!G52)*10,"％、「",'データ(Q13～Q17）'!F53,"」の",INT('データ(Q13～Q17）'!G53),".",ROUND('データ(Q13～Q17）'!G53,1)*10-INT('データ(Q13～Q17）'!G53)*10,"％などとなっている。")</f>
        <v>活動の内容は、「地域づくりのための活動」が最も多く29.9％、次いで「学術、文化、芸術、スポーツに関係した活動」の22.2％、「防災、防犯、交通安全の活動」の20.8％などとなっている。</v>
      </c>
      <c r="D25" s="258"/>
      <c r="E25" s="258"/>
      <c r="F25" s="258"/>
      <c r="G25" s="258"/>
      <c r="H25" s="258"/>
      <c r="I25" s="258"/>
      <c r="J25" s="258"/>
      <c r="K25" s="258"/>
    </row>
    <row r="26" spans="2:11" ht="13.5" customHeight="1">
      <c r="B26" s="6"/>
      <c r="C26" s="258"/>
      <c r="D26" s="258"/>
      <c r="E26" s="258"/>
      <c r="F26" s="258"/>
      <c r="G26" s="258"/>
      <c r="H26" s="258"/>
      <c r="I26" s="258"/>
      <c r="J26" s="258"/>
      <c r="K26" s="258"/>
    </row>
    <row r="27" spans="2:11">
      <c r="B27" s="6"/>
      <c r="C27" s="258"/>
      <c r="D27" s="258"/>
      <c r="E27" s="258"/>
      <c r="F27" s="258"/>
      <c r="G27" s="258"/>
      <c r="H27" s="258"/>
      <c r="I27" s="258"/>
      <c r="J27" s="258"/>
      <c r="K27" s="258"/>
    </row>
    <row r="28" spans="2:11" ht="13.5" customHeight="1">
      <c r="B28" s="6" t="s">
        <v>72</v>
      </c>
      <c r="C28" s="274" t="str">
        <f>CONCATENATE("一方、「",'データ(Q13～Q17）'!F56,"」が",INT('データ(Q13～Q17）'!G56),".",ROUND('データ(Q13～Q17）'!G56,1)*10-INT('データ(Q13～Q17）'!G56)*10,"％と低くなっている。")</f>
        <v>一方、「青少年の健全育成を目的とした活動」が8.6％と低くなっている。</v>
      </c>
      <c r="D28" s="274"/>
      <c r="E28" s="274"/>
      <c r="F28" s="274"/>
      <c r="G28" s="274"/>
      <c r="H28" s="274"/>
      <c r="I28" s="274"/>
      <c r="J28" s="274"/>
      <c r="K28" s="274"/>
    </row>
    <row r="29" spans="2:11">
      <c r="C29" s="274"/>
      <c r="D29" s="274"/>
      <c r="E29" s="274"/>
      <c r="F29" s="274"/>
      <c r="G29" s="274"/>
      <c r="H29" s="274"/>
      <c r="I29" s="274"/>
      <c r="J29" s="274"/>
      <c r="K29" s="274"/>
    </row>
    <row r="31" spans="2:11" s="10" customFormat="1" ht="12">
      <c r="B31" s="15"/>
      <c r="C31" s="15"/>
      <c r="D31" s="15"/>
      <c r="E31" s="15"/>
      <c r="F31" s="11"/>
    </row>
    <row r="32" spans="2:11" s="10" customFormat="1" ht="12">
      <c r="B32" s="15"/>
      <c r="C32" s="15"/>
      <c r="D32" s="15"/>
      <c r="E32" s="15"/>
      <c r="F32" s="11"/>
    </row>
    <row r="33" spans="1:6" s="10" customFormat="1" ht="12">
      <c r="B33" s="15"/>
      <c r="C33" s="15"/>
      <c r="D33" s="15"/>
      <c r="E33" s="15"/>
      <c r="F33" s="11"/>
    </row>
    <row r="34" spans="1:6" s="10" customFormat="1" ht="12">
      <c r="B34" s="15"/>
      <c r="C34" s="15"/>
      <c r="D34" s="15"/>
      <c r="E34" s="15"/>
      <c r="F34" s="11"/>
    </row>
    <row r="35" spans="1:6" s="10" customFormat="1" ht="12">
      <c r="B35" s="15"/>
      <c r="C35" s="15"/>
      <c r="D35" s="15"/>
      <c r="E35" s="15"/>
      <c r="F35" s="11"/>
    </row>
    <row r="36" spans="1:6" s="10" customFormat="1" ht="12">
      <c r="B36" s="15"/>
      <c r="C36" s="15"/>
      <c r="D36" s="15"/>
      <c r="E36" s="15"/>
      <c r="F36" s="11"/>
    </row>
    <row r="37" spans="1:6" s="10" customFormat="1" ht="12">
      <c r="A37" s="13" t="s">
        <v>73</v>
      </c>
      <c r="B37" s="15" t="s">
        <v>87</v>
      </c>
      <c r="C37" s="15"/>
      <c r="D37" s="15"/>
      <c r="E37" s="15"/>
      <c r="F37" s="11"/>
    </row>
    <row r="38" spans="1:6" s="10" customFormat="1" ht="12">
      <c r="A38" s="13"/>
      <c r="B38" s="15"/>
      <c r="C38" s="15"/>
      <c r="D38" s="15"/>
      <c r="E38" s="15"/>
      <c r="F38" s="11"/>
    </row>
    <row r="39" spans="1:6" s="10" customFormat="1" ht="12">
      <c r="A39" s="13"/>
      <c r="B39" s="15"/>
      <c r="C39" s="15"/>
      <c r="D39" s="15"/>
      <c r="E39" s="15"/>
      <c r="F39" s="11"/>
    </row>
    <row r="40" spans="1:6" s="10" customFormat="1" ht="12" customHeight="1">
      <c r="A40" s="20" t="s">
        <v>74</v>
      </c>
      <c r="B40" s="21" t="s">
        <v>88</v>
      </c>
      <c r="C40" s="21"/>
      <c r="D40" s="21"/>
      <c r="E40" s="21"/>
      <c r="F40" s="11"/>
    </row>
    <row r="41" spans="1:6" s="10" customFormat="1" ht="12">
      <c r="A41" s="20"/>
      <c r="B41" s="21"/>
      <c r="C41" s="21"/>
      <c r="D41" s="21"/>
      <c r="E41" s="21"/>
      <c r="F41" s="11"/>
    </row>
    <row r="42" spans="1:6" s="10" customFormat="1" ht="12">
      <c r="A42" s="13"/>
      <c r="B42" s="15"/>
      <c r="C42" s="15"/>
      <c r="D42" s="15"/>
      <c r="E42" s="15"/>
      <c r="F42" s="11"/>
    </row>
    <row r="43" spans="1:6" s="10" customFormat="1" ht="12">
      <c r="A43" s="13" t="s">
        <v>75</v>
      </c>
      <c r="B43" s="15" t="s">
        <v>89</v>
      </c>
      <c r="C43" s="15"/>
      <c r="D43" s="15"/>
      <c r="E43" s="15"/>
      <c r="F43" s="11"/>
    </row>
    <row r="44" spans="1:6" s="10" customFormat="1" ht="13.5" customHeight="1">
      <c r="A44" s="13"/>
      <c r="B44" s="15"/>
      <c r="C44" s="15"/>
      <c r="D44" s="15"/>
      <c r="E44" s="15"/>
      <c r="F44" s="11"/>
    </row>
    <row r="45" spans="1:6" ht="12" customHeight="1">
      <c r="A45" s="14"/>
      <c r="B45" s="15"/>
      <c r="C45" s="15"/>
      <c r="D45" s="15"/>
      <c r="E45" s="15"/>
      <c r="F45" s="11"/>
    </row>
    <row r="46" spans="1:6" s="10" customFormat="1" ht="12">
      <c r="A46" s="13" t="s">
        <v>76</v>
      </c>
      <c r="B46" s="15" t="s">
        <v>90</v>
      </c>
      <c r="C46" s="15"/>
      <c r="D46" s="15"/>
      <c r="E46" s="15"/>
      <c r="F46" s="11"/>
    </row>
    <row r="47" spans="1:6" s="10" customFormat="1" ht="12" customHeight="1">
      <c r="A47" s="13"/>
      <c r="B47" s="15"/>
      <c r="C47" s="15"/>
      <c r="D47" s="15"/>
      <c r="E47" s="15"/>
      <c r="F47" s="11"/>
    </row>
    <row r="48" spans="1:6" s="10" customFormat="1" ht="13.5" customHeight="1">
      <c r="C48" s="15"/>
      <c r="D48" s="15"/>
      <c r="E48" s="15"/>
      <c r="F48" s="11"/>
    </row>
    <row r="49" spans="1:6" s="10" customFormat="1" ht="12">
      <c r="A49" s="13" t="s">
        <v>77</v>
      </c>
      <c r="B49" s="15" t="s">
        <v>91</v>
      </c>
      <c r="C49" s="15"/>
      <c r="D49" s="15"/>
      <c r="E49" s="15"/>
      <c r="F49" s="11"/>
    </row>
    <row r="50" spans="1:6" s="10" customFormat="1" ht="13.5" customHeight="1">
      <c r="A50" s="13"/>
      <c r="B50" s="15"/>
      <c r="C50" s="15"/>
      <c r="D50" s="15"/>
      <c r="E50" s="15"/>
      <c r="F50" s="11"/>
    </row>
    <row r="51" spans="1:6" s="10" customFormat="1" ht="13.5" customHeight="1">
      <c r="D51" s="15"/>
      <c r="E51" s="15"/>
      <c r="F51" s="11"/>
    </row>
    <row r="52" spans="1:6" s="10" customFormat="1" ht="13.5" customHeight="1">
      <c r="A52" s="13" t="s">
        <v>78</v>
      </c>
      <c r="B52" s="15" t="s">
        <v>92</v>
      </c>
      <c r="C52" s="15"/>
      <c r="D52" s="15"/>
      <c r="E52" s="15"/>
      <c r="F52" s="11"/>
    </row>
    <row r="53" spans="1:6" s="10" customFormat="1" ht="12">
      <c r="A53" s="13"/>
      <c r="B53" s="15"/>
      <c r="C53" s="15"/>
      <c r="D53" s="15"/>
      <c r="E53" s="15"/>
      <c r="F53" s="11"/>
    </row>
    <row r="54" spans="1:6" s="10" customFormat="1" ht="12">
      <c r="D54" s="15"/>
      <c r="E54" s="15"/>
      <c r="F54" s="11"/>
    </row>
    <row r="55" spans="1:6" s="10" customFormat="1" ht="12">
      <c r="A55" s="13" t="s">
        <v>79</v>
      </c>
      <c r="B55" s="15" t="s">
        <v>93</v>
      </c>
      <c r="C55" s="15"/>
      <c r="D55" s="15"/>
      <c r="E55" s="15"/>
      <c r="F55" s="11"/>
    </row>
    <row r="56" spans="1:6" s="10" customFormat="1" ht="12">
      <c r="B56" s="15"/>
      <c r="C56" s="15"/>
      <c r="D56" s="15"/>
      <c r="E56" s="15"/>
      <c r="F56" s="11"/>
    </row>
    <row r="57" spans="1:6" s="10" customFormat="1" ht="12">
      <c r="B57" s="15"/>
      <c r="C57" s="15"/>
      <c r="D57" s="15"/>
      <c r="E57" s="15"/>
      <c r="F57" s="11"/>
    </row>
    <row r="58" spans="1:6" s="10" customFormat="1" ht="12">
      <c r="B58" s="15"/>
      <c r="C58" s="15"/>
      <c r="D58" s="15"/>
      <c r="E58" s="15"/>
      <c r="F58" s="11"/>
    </row>
    <row r="59" spans="1:6" s="10" customFormat="1" ht="12">
      <c r="B59" s="15"/>
      <c r="C59" s="15"/>
      <c r="D59" s="15"/>
      <c r="E59" s="15"/>
      <c r="F59" s="11"/>
    </row>
    <row r="60" spans="1:6" s="10" customFormat="1" ht="12">
      <c r="B60" s="15"/>
      <c r="C60" s="15"/>
      <c r="D60" s="15"/>
      <c r="E60" s="15"/>
      <c r="F60" s="11"/>
    </row>
    <row r="61" spans="1:6" s="10" customFormat="1" ht="12">
      <c r="B61" s="15"/>
      <c r="C61" s="15"/>
      <c r="D61" s="15"/>
      <c r="E61" s="15"/>
      <c r="F61" s="11"/>
    </row>
  </sheetData>
  <mergeCells count="4">
    <mergeCell ref="B3:K4"/>
    <mergeCell ref="C8:K9"/>
    <mergeCell ref="C25:K27"/>
    <mergeCell ref="C28:K29"/>
  </mergeCells>
  <phoneticPr fontId="2"/>
  <pageMargins left="0.70866141732283472" right="0.70866141732283472" top="0.74803149606299213" bottom="0.74803149606299213" header="0.31496062992125984" footer="0.31496062992125984"/>
  <pageSetup paperSize="9" scale="97" orientation="portrait" horizontalDpi="300" verticalDpi="300" r:id="rId1"/>
  <headerFooter>
    <oddFooter>&amp;C&amp;A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485AF-87F8-4CEF-B072-D960787858D8}">
  <sheetPr>
    <tabColor theme="9"/>
  </sheetPr>
  <dimension ref="B1:P52"/>
  <sheetViews>
    <sheetView view="pageBreakPreview" zoomScaleNormal="100" zoomScaleSheetLayoutView="100" workbookViewId="0">
      <selection activeCell="W43" sqref="W43"/>
    </sheetView>
  </sheetViews>
  <sheetFormatPr defaultColWidth="9" defaultRowHeight="13.5"/>
  <cols>
    <col min="1" max="1" width="1.125" style="7" customWidth="1"/>
    <col min="2" max="2" width="2.125" style="7" customWidth="1"/>
    <col min="3" max="3" width="12.125" style="7" customWidth="1"/>
    <col min="4" max="4" width="4.5" style="7" customWidth="1"/>
    <col min="5" max="5" width="2.25" style="7" customWidth="1"/>
    <col min="6" max="6" width="4.5" style="7" customWidth="1"/>
    <col min="7" max="8" width="9" style="7"/>
    <col min="9" max="10" width="2.25" style="7" customWidth="1"/>
    <col min="11" max="11" width="10" style="7" customWidth="1"/>
    <col min="12" max="12" width="4.5" style="7" customWidth="1"/>
    <col min="13" max="13" width="2.25" style="7" customWidth="1"/>
    <col min="14" max="14" width="4.5" style="7" customWidth="1"/>
    <col min="15" max="15" width="9" style="7"/>
    <col min="16" max="16" width="9.125" style="7" customWidth="1"/>
    <col min="17" max="17" width="1.125" style="7" customWidth="1"/>
    <col min="18" max="16384" width="9" style="7"/>
  </cols>
  <sheetData>
    <row r="1" spans="2:16" ht="14.25">
      <c r="B1" s="8" t="s">
        <v>80</v>
      </c>
      <c r="C1" s="4"/>
      <c r="D1" s="4"/>
      <c r="E1" s="4"/>
    </row>
    <row r="2" spans="2:16" ht="13.5" customHeight="1"/>
    <row r="3" spans="2:16" s="4" customFormat="1" ht="13.5" customHeight="1">
      <c r="B3" s="8" t="s">
        <v>81</v>
      </c>
    </row>
    <row r="5" spans="2:16">
      <c r="B5" s="6" t="s">
        <v>3</v>
      </c>
      <c r="C5" s="258" t="str">
        <f>CONCATENATE("全ての活動に「参加していない」と回答した人で、今後、「参加したいと思う」と回答した人は",INT('データ(Q13～Q17）'!L51),".",ROUND('データ(Q13～Q17）'!L51,1)*10-INT('データ(Q13～Q17）'!L51)*10,"％、「特に参加したいとは思わない」と回答した人は",INT('データ(Q13～Q17）'!M51),".",ROUND('データ(Q13～Q17）'!M51,1)*10-INT('データ(Q13～Q17）'!M51)*10,"％となっている。")</f>
        <v>全ての活動に「参加していない」と回答した人で、今後、「参加したいと思う」と回答した人は12.8％、「特に参加したいとは思わない」と回答した人は85.9％となっている。</v>
      </c>
      <c r="D5" s="258"/>
      <c r="E5" s="258"/>
      <c r="F5" s="258"/>
      <c r="G5" s="258"/>
      <c r="H5" s="258"/>
      <c r="I5" s="258"/>
      <c r="J5" s="258"/>
      <c r="K5" s="258"/>
      <c r="L5" s="258"/>
      <c r="M5" s="258"/>
      <c r="N5" s="258"/>
      <c r="O5" s="258"/>
      <c r="P5" s="258"/>
    </row>
    <row r="6" spans="2:16">
      <c r="C6" s="258"/>
      <c r="D6" s="258"/>
      <c r="E6" s="258"/>
      <c r="F6" s="258"/>
      <c r="G6" s="258"/>
      <c r="H6" s="258"/>
      <c r="I6" s="258"/>
      <c r="J6" s="258"/>
      <c r="K6" s="258"/>
      <c r="L6" s="258"/>
      <c r="M6" s="258"/>
      <c r="N6" s="258"/>
      <c r="O6" s="258"/>
      <c r="P6" s="258"/>
    </row>
    <row r="7" spans="2:16">
      <c r="B7" s="6" t="s">
        <v>3</v>
      </c>
      <c r="C7" s="258" t="str">
        <f>CONCATENATE("今後、参加してみたい内容は、「",'データ(Q13～Q17）'!P50,"」が最も多く",INT('データ(Q13～Q17）'!P51),".",ROUND('データ(Q13～Q17）'!P51,1)*10-INT('データ(Q13～Q17）'!P51)*10,"％、次いで「",'データ(Q13～Q17）'!Q50,"」の",INT('データ(Q13～Q17）'!Q51),".",ROUND('データ(Q13～Q17）'!Q51,1)*10-INT('データ(Q13～Q17）'!Q51)*10,"％、「",'データ(Q13～Q17）'!R50,"」の",INT('データ(Q13～Q17）'!R51),".",ROUND('データ(Q13～Q17）'!R51,1)*10-INT('データ(Q13～Q17）'!R51)*10,"％などとなっている。")</f>
        <v>今後、参加してみたい内容は、「学術、文化、芸術、スポーツに関係した活動」が最も多く48.1％、次いで「健康、医療、福祉に関係した活動」の46.0％、「自然や環境を守る活動」の42.9％などとなっている。</v>
      </c>
      <c r="D7" s="258"/>
      <c r="E7" s="258"/>
      <c r="F7" s="258"/>
      <c r="G7" s="258"/>
      <c r="H7" s="258"/>
      <c r="I7" s="258"/>
      <c r="J7" s="258"/>
      <c r="K7" s="258"/>
      <c r="L7" s="258"/>
      <c r="M7" s="258"/>
      <c r="N7" s="258"/>
      <c r="O7" s="258"/>
      <c r="P7" s="258"/>
    </row>
    <row r="8" spans="2:16">
      <c r="B8" s="6"/>
      <c r="C8" s="258"/>
      <c r="D8" s="258"/>
      <c r="E8" s="258"/>
      <c r="F8" s="258"/>
      <c r="G8" s="258"/>
      <c r="H8" s="258"/>
      <c r="I8" s="258"/>
      <c r="J8" s="258"/>
      <c r="K8" s="258"/>
      <c r="L8" s="258"/>
      <c r="M8" s="258"/>
      <c r="N8" s="258"/>
      <c r="O8" s="258"/>
      <c r="P8" s="258"/>
    </row>
    <row r="9" spans="2:16">
      <c r="C9" s="258"/>
      <c r="D9" s="258"/>
      <c r="E9" s="258"/>
      <c r="F9" s="258"/>
      <c r="G9" s="258"/>
      <c r="H9" s="258"/>
      <c r="I9" s="258"/>
      <c r="J9" s="258"/>
      <c r="K9" s="258"/>
      <c r="L9" s="258"/>
      <c r="M9" s="258"/>
      <c r="N9" s="258"/>
      <c r="O9" s="258"/>
      <c r="P9" s="258"/>
    </row>
    <row r="10" spans="2:16">
      <c r="B10" s="6" t="s">
        <v>72</v>
      </c>
      <c r="C10" s="258" t="str">
        <f>CONCATENATE("今後、参加したいとは思わない理由は、「",'データ(Q13～Q17）'!P55,"」が最も多く",INT('データ(Q13～Q17）'!P56),".",ROUND('データ(Q13～Q17）'!P56,1)*10-INT('データ(Q13～Q17）'!P56)*10,"％、次いで「",'データ(Q13～Q17）'!Q55,"」の",INT('データ(Q13～Q17）'!Q56),".",ROUND('データ(Q13～Q17）'!Q56,1)*10-INT('データ(Q13～Q17）'!Q56)*10,"％、「",'データ(Q13～Q17）'!R55,"」の",INT('データ(Q13～Q17）'!R56),".",ROUND('データ(Q13～Q17）'!R56,1)*10-INT('データ(Q13～Q17）'!R56)*10,"％などとなっている。")</f>
        <v>今後、参加したいとは思わない理由は、「忙しくて活動に参加する時間がないから」が最も多く46.3％、次いで「活動にはあまり関心がないから」の41.8％、「どのようにして活動に参加すればよいのかわからないから」の17.2％などとなっている。</v>
      </c>
      <c r="D10" s="258"/>
      <c r="E10" s="258"/>
      <c r="F10" s="258"/>
      <c r="G10" s="258"/>
      <c r="H10" s="258"/>
      <c r="I10" s="258"/>
      <c r="J10" s="258"/>
      <c r="K10" s="258"/>
      <c r="L10" s="258"/>
      <c r="M10" s="258"/>
      <c r="N10" s="258"/>
      <c r="O10" s="258"/>
      <c r="P10" s="258"/>
    </row>
    <row r="11" spans="2:16">
      <c r="B11" s="6"/>
      <c r="C11" s="258"/>
      <c r="D11" s="258"/>
      <c r="E11" s="258"/>
      <c r="F11" s="258"/>
      <c r="G11" s="258"/>
      <c r="H11" s="258"/>
      <c r="I11" s="258"/>
      <c r="J11" s="258"/>
      <c r="K11" s="258"/>
      <c r="L11" s="258"/>
      <c r="M11" s="258"/>
      <c r="N11" s="258"/>
      <c r="O11" s="258"/>
      <c r="P11" s="258"/>
    </row>
    <row r="12" spans="2:16">
      <c r="C12" s="258"/>
      <c r="D12" s="258"/>
      <c r="E12" s="258"/>
      <c r="F12" s="258"/>
      <c r="G12" s="258"/>
      <c r="H12" s="258"/>
      <c r="I12" s="258"/>
      <c r="J12" s="258"/>
      <c r="K12" s="258"/>
      <c r="L12" s="258"/>
      <c r="M12" s="258"/>
      <c r="N12" s="258"/>
      <c r="O12" s="258"/>
      <c r="P12" s="258"/>
    </row>
    <row r="13" spans="2:16" ht="12" customHeight="1"/>
    <row r="14" spans="2:16" ht="12" customHeight="1"/>
    <row r="17" spans="2:14" ht="12" customHeight="1"/>
    <row r="26" spans="2:14">
      <c r="C26" s="12" t="s">
        <v>82</v>
      </c>
      <c r="D26" s="12"/>
      <c r="E26" s="12"/>
      <c r="K26" s="12" t="s">
        <v>67</v>
      </c>
      <c r="L26" s="12"/>
      <c r="M26" s="12"/>
    </row>
    <row r="27" spans="2:14">
      <c r="C27" s="12"/>
      <c r="D27" s="12"/>
      <c r="E27" s="12"/>
      <c r="F27" s="7" t="s">
        <v>83</v>
      </c>
      <c r="K27" s="12"/>
      <c r="L27" s="12"/>
      <c r="M27" s="12"/>
      <c r="N27" s="7" t="s">
        <v>83</v>
      </c>
    </row>
    <row r="28" spans="2:14" s="10" customFormat="1" ht="12">
      <c r="B28" s="15"/>
      <c r="C28" s="15"/>
      <c r="D28" s="15"/>
      <c r="E28" s="15"/>
      <c r="I28" s="15"/>
      <c r="J28" s="15"/>
      <c r="K28" s="15"/>
      <c r="L28" s="15"/>
      <c r="M28" s="15"/>
    </row>
    <row r="29" spans="2:14" s="10" customFormat="1" ht="12">
      <c r="I29" s="15"/>
      <c r="J29" s="15"/>
      <c r="K29" s="15"/>
      <c r="L29" s="15"/>
      <c r="M29" s="15"/>
    </row>
    <row r="30" spans="2:14" s="10" customFormat="1" ht="13.5" customHeight="1">
      <c r="I30" s="15"/>
      <c r="J30" s="15"/>
      <c r="K30" s="15"/>
      <c r="L30" s="15"/>
      <c r="M30" s="15"/>
    </row>
    <row r="31" spans="2:14" s="10" customFormat="1" ht="13.5" customHeight="1">
      <c r="B31" s="84" t="s">
        <v>23</v>
      </c>
      <c r="C31" s="260" t="str">
        <f>'データ(Q13～Q17）'!P50</f>
        <v>学術、文化、芸術、スポーツに関係した活動</v>
      </c>
      <c r="D31" s="269"/>
      <c r="E31" s="269"/>
      <c r="J31" s="84" t="s">
        <v>84</v>
      </c>
      <c r="K31" s="260" t="str">
        <f>'データ(Q13～Q17）'!P55</f>
        <v>忙しくて活動に参加する時間がないから</v>
      </c>
      <c r="L31" s="269"/>
      <c r="M31" s="269"/>
    </row>
    <row r="32" spans="2:14" s="10" customFormat="1" ht="13.5" customHeight="1">
      <c r="B32" s="84"/>
      <c r="C32" s="269"/>
      <c r="D32" s="269"/>
      <c r="E32" s="269"/>
      <c r="F32" s="28"/>
      <c r="J32" s="84"/>
      <c r="K32" s="269"/>
      <c r="L32" s="269"/>
      <c r="M32" s="269"/>
    </row>
    <row r="33" spans="2:13" s="10" customFormat="1" ht="13.5" customHeight="1">
      <c r="D33" s="21"/>
      <c r="E33" s="21"/>
      <c r="F33" s="28"/>
      <c r="J33" s="84"/>
      <c r="K33" s="21"/>
      <c r="L33" s="21"/>
      <c r="M33" s="21"/>
    </row>
    <row r="34" spans="2:13" s="10" customFormat="1" ht="13.5" customHeight="1">
      <c r="B34" s="84" t="s">
        <v>24</v>
      </c>
      <c r="C34" s="260" t="str">
        <f>'データ(Q13～Q17）'!Q50</f>
        <v>健康、医療、福祉に関係した活動</v>
      </c>
      <c r="D34" s="269"/>
      <c r="E34" s="269"/>
      <c r="J34" s="84" t="s">
        <v>24</v>
      </c>
      <c r="K34" s="260" t="str">
        <f>'データ(Q13～Q17）'!Q55</f>
        <v>活動にはあまり関心がないから</v>
      </c>
      <c r="L34" s="269"/>
      <c r="M34" s="269"/>
    </row>
    <row r="35" spans="2:13" s="10" customFormat="1" ht="13.5" customHeight="1">
      <c r="B35" s="84"/>
      <c r="C35" s="269"/>
      <c r="D35" s="269"/>
      <c r="E35" s="269"/>
      <c r="J35" s="84"/>
      <c r="K35" s="269"/>
      <c r="L35" s="269"/>
      <c r="M35" s="269"/>
    </row>
    <row r="36" spans="2:13" s="10" customFormat="1" ht="13.5" customHeight="1">
      <c r="D36" s="21"/>
      <c r="E36" s="21"/>
      <c r="L36" s="21"/>
      <c r="M36" s="21"/>
    </row>
    <row r="37" spans="2:13" s="10" customFormat="1" ht="13.5" customHeight="1">
      <c r="B37" s="84" t="s">
        <v>25</v>
      </c>
      <c r="C37" s="21" t="str">
        <f>'データ(Q13～Q17）'!R50</f>
        <v>自然や環境を守る活動</v>
      </c>
      <c r="D37" s="21"/>
      <c r="E37" s="21"/>
      <c r="J37" s="84" t="s">
        <v>25</v>
      </c>
      <c r="K37" s="260" t="str">
        <f>'データ(Q13～Q17）'!R55</f>
        <v>どのようにして活動に参加すればよいのかわからないから</v>
      </c>
      <c r="L37" s="269"/>
      <c r="M37" s="269"/>
    </row>
    <row r="38" spans="2:13" s="10" customFormat="1" ht="13.5" customHeight="1">
      <c r="D38" s="21"/>
      <c r="E38" s="21"/>
      <c r="J38" s="33"/>
      <c r="K38" s="269"/>
      <c r="L38" s="269"/>
      <c r="M38" s="269"/>
    </row>
    <row r="39" spans="2:13" s="10" customFormat="1" ht="13.5" customHeight="1">
      <c r="D39" s="21"/>
      <c r="E39" s="21"/>
      <c r="K39" s="261"/>
      <c r="L39" s="261"/>
      <c r="M39" s="261"/>
    </row>
    <row r="40" spans="2:13" s="10" customFormat="1" ht="13.5" customHeight="1">
      <c r="B40" s="84" t="s">
        <v>26</v>
      </c>
      <c r="C40" s="21" t="str">
        <f>'データ(Q13～Q17）'!S50</f>
        <v>地域づくりのための活動　　　　　　　　</v>
      </c>
      <c r="D40" s="21"/>
      <c r="E40" s="21"/>
      <c r="J40" s="33" t="s">
        <v>94</v>
      </c>
      <c r="K40" s="273" t="str">
        <f>'データ(Q13～Q17）'!S55</f>
        <v>一緒に参加する仲間がいないから</v>
      </c>
      <c r="L40" s="261"/>
      <c r="M40" s="261"/>
    </row>
    <row r="41" spans="2:13" s="10" customFormat="1" ht="13.5" customHeight="1">
      <c r="D41" s="21"/>
      <c r="E41" s="21"/>
      <c r="K41" s="261"/>
      <c r="L41" s="261"/>
      <c r="M41" s="261"/>
    </row>
    <row r="42" spans="2:13" s="10" customFormat="1" ht="13.5" customHeight="1">
      <c r="D42" s="21"/>
      <c r="E42" s="21"/>
      <c r="J42" s="18"/>
      <c r="K42" s="18"/>
      <c r="L42" s="18"/>
      <c r="M42" s="18"/>
    </row>
    <row r="43" spans="2:13" s="10" customFormat="1" ht="13.5" customHeight="1">
      <c r="B43" s="84" t="s">
        <v>27</v>
      </c>
      <c r="C43" s="260" t="str">
        <f>'データ(Q13～Q17）'!T50</f>
        <v>防災、防犯、交通安全の活動</v>
      </c>
      <c r="D43" s="261"/>
      <c r="E43" s="261"/>
      <c r="J43" s="83" t="s">
        <v>27</v>
      </c>
      <c r="K43" s="264" t="str">
        <f>'データ(Q13～Q17）'!T55</f>
        <v>活動に関する情報が不十分だから</v>
      </c>
      <c r="L43" s="261"/>
      <c r="M43" s="261"/>
    </row>
    <row r="44" spans="2:13" s="10" customFormat="1" ht="13.5" customHeight="1">
      <c r="C44" s="261"/>
      <c r="D44" s="261"/>
      <c r="E44" s="261"/>
      <c r="K44" s="261"/>
      <c r="L44" s="261"/>
      <c r="M44" s="261"/>
    </row>
    <row r="45" spans="2:13" s="10" customFormat="1" ht="13.5" customHeight="1">
      <c r="E45" s="21"/>
      <c r="J45" s="84"/>
      <c r="K45" s="21"/>
      <c r="L45" s="21"/>
      <c r="M45" s="21"/>
    </row>
    <row r="46" spans="2:13" s="10" customFormat="1" ht="13.5" customHeight="1">
      <c r="B46" s="33" t="s">
        <v>28</v>
      </c>
      <c r="C46" s="260" t="str">
        <f>'データ(Q13～Q17）'!U50</f>
        <v>青少年の健全育成を目的とした活動</v>
      </c>
      <c r="D46" s="261"/>
      <c r="E46" s="261"/>
      <c r="J46" s="84" t="s">
        <v>85</v>
      </c>
      <c r="K46" s="260" t="str">
        <f>'データ(Q13～Q17）'!U55</f>
        <v>近くに活動している団体がないから</v>
      </c>
      <c r="L46" s="261"/>
      <c r="M46" s="261"/>
    </row>
    <row r="47" spans="2:13" s="10" customFormat="1" ht="13.5" customHeight="1">
      <c r="C47" s="261"/>
      <c r="D47" s="261"/>
      <c r="E47" s="261"/>
      <c r="K47" s="261"/>
      <c r="L47" s="261"/>
      <c r="M47" s="261"/>
    </row>
    <row r="48" spans="2:13" s="10" customFormat="1" ht="13.5" customHeight="1">
      <c r="B48" s="22"/>
      <c r="C48" s="21"/>
      <c r="D48" s="21"/>
      <c r="E48" s="21"/>
      <c r="J48" s="84"/>
      <c r="K48" s="21"/>
      <c r="L48" s="21"/>
      <c r="M48" s="21"/>
    </row>
    <row r="49" spans="2:13" s="10" customFormat="1" ht="13.5" customHeight="1">
      <c r="B49" s="84" t="s">
        <v>29</v>
      </c>
      <c r="C49" s="21" t="str">
        <f>'データ(Q13～Q17）'!V50</f>
        <v>その他</v>
      </c>
      <c r="D49" s="21"/>
      <c r="E49" s="21"/>
      <c r="J49" s="84" t="s">
        <v>29</v>
      </c>
      <c r="K49" s="21" t="s">
        <v>93</v>
      </c>
      <c r="L49" s="21"/>
      <c r="M49" s="21"/>
    </row>
    <row r="50" spans="2:13" s="10" customFormat="1" ht="13.5" customHeight="1">
      <c r="B50" s="15"/>
      <c r="C50" s="21"/>
      <c r="D50" s="21"/>
      <c r="E50" s="21"/>
      <c r="L50" s="21"/>
      <c r="M50" s="21"/>
    </row>
    <row r="51" spans="2:13" s="10" customFormat="1" ht="13.5" customHeight="1">
      <c r="E51" s="21"/>
      <c r="I51" s="15"/>
      <c r="J51" s="21"/>
      <c r="K51" s="21"/>
      <c r="L51" s="21"/>
      <c r="M51" s="21"/>
    </row>
    <row r="52" spans="2:13" s="10" customFormat="1" ht="13.5" customHeight="1">
      <c r="B52" s="33" t="s">
        <v>30</v>
      </c>
      <c r="C52" s="21" t="str">
        <f>'データ(Q13～Q17）'!W50</f>
        <v>不明</v>
      </c>
      <c r="I52" s="15"/>
      <c r="J52" s="33" t="s">
        <v>86</v>
      </c>
      <c r="K52" s="21" t="s">
        <v>0</v>
      </c>
      <c r="L52" s="15"/>
      <c r="M52" s="15"/>
    </row>
  </sheetData>
  <mergeCells count="13">
    <mergeCell ref="C5:P6"/>
    <mergeCell ref="C7:P9"/>
    <mergeCell ref="C10:P12"/>
    <mergeCell ref="C31:E32"/>
    <mergeCell ref="C34:E35"/>
    <mergeCell ref="C43:E44"/>
    <mergeCell ref="C46:E47"/>
    <mergeCell ref="K31:M32"/>
    <mergeCell ref="K34:M35"/>
    <mergeCell ref="K40:M41"/>
    <mergeCell ref="K43:M44"/>
    <mergeCell ref="K46:M47"/>
    <mergeCell ref="K37:M39"/>
  </mergeCells>
  <phoneticPr fontId="2"/>
  <pageMargins left="0.70866141732283472" right="0.70866141732283472" top="0.74803149606299213" bottom="0.74803149606299213" header="0.31496062992125984" footer="0.31496062992125984"/>
  <pageSetup paperSize="9" scale="98" orientation="portrait" horizontalDpi="300" verticalDpi="300" r:id="rId1"/>
  <headerFooter>
    <oddFooter>&amp;C&amp;A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CF51A-29CE-4E4C-8F9D-DECEEDDB702B}">
  <sheetPr>
    <tabColor theme="9"/>
    <pageSetUpPr fitToPage="1"/>
  </sheetPr>
  <dimension ref="A1:K61"/>
  <sheetViews>
    <sheetView zoomScaleNormal="100" workbookViewId="0">
      <selection activeCell="P12" sqref="P12"/>
    </sheetView>
  </sheetViews>
  <sheetFormatPr defaultColWidth="9" defaultRowHeight="13.5"/>
  <cols>
    <col min="1" max="1" width="2.25" style="7" customWidth="1"/>
    <col min="2" max="2" width="5.25" style="7" customWidth="1"/>
    <col min="3" max="10" width="9" style="7"/>
    <col min="11" max="11" width="9.125" style="7" customWidth="1"/>
    <col min="12" max="12" width="1.125" style="7" customWidth="1"/>
    <col min="13" max="16384" width="9" style="7"/>
  </cols>
  <sheetData>
    <row r="1" spans="2:11" s="3" customFormat="1" ht="18.75">
      <c r="B1" s="29"/>
      <c r="D1" s="29"/>
    </row>
    <row r="2" spans="2:11" ht="14.25">
      <c r="B2" s="38" t="s">
        <v>97</v>
      </c>
      <c r="D2" s="12"/>
    </row>
    <row r="3" spans="2:11" s="4" customFormat="1" ht="14.25" customHeight="1">
      <c r="B3" s="257" t="s">
        <v>71</v>
      </c>
      <c r="C3" s="257"/>
      <c r="D3" s="257"/>
      <c r="E3" s="257"/>
      <c r="F3" s="257"/>
      <c r="G3" s="257"/>
      <c r="H3" s="257"/>
      <c r="I3" s="257"/>
      <c r="J3" s="257"/>
      <c r="K3" s="257"/>
    </row>
    <row r="4" spans="2:11" s="4" customFormat="1" ht="14.25" customHeight="1">
      <c r="B4" s="257"/>
      <c r="C4" s="257"/>
      <c r="D4" s="257"/>
      <c r="E4" s="257"/>
      <c r="F4" s="257"/>
      <c r="G4" s="257"/>
      <c r="H4" s="257"/>
      <c r="I4" s="257"/>
      <c r="J4" s="257"/>
      <c r="K4" s="257"/>
    </row>
    <row r="6" spans="2:11" s="5" customFormat="1" ht="17.25">
      <c r="B6" s="30" t="str">
        <f>CONCATENATE("市民活動に参加した高齢者は",'データ(Q13～Q17）'!B64,"")</f>
        <v>市民活動に参加した高齢者は２割台前半</v>
      </c>
    </row>
    <row r="8" spans="2:11" ht="13.5" customHeight="1">
      <c r="B8" s="6" t="s">
        <v>3</v>
      </c>
      <c r="C8" s="267" t="str">
        <f>CONCATENATE("過去１年間に市民活動に参加した高齢者の割合は、全調査項目の平均で",INT('データ(Q13～Q17）'!B61),".",ROUND('データ(Q13～Q17）'!B61,1)*10-INT('データ(Q13～Q17）'!B61)*10,"％となって
いる。")</f>
        <v>過去１年間に市民活動に参加した高齢者の割合は、全調査項目の平均で24.3％となって
いる。</v>
      </c>
      <c r="D8" s="267"/>
      <c r="E8" s="267"/>
      <c r="F8" s="267"/>
      <c r="G8" s="267"/>
      <c r="H8" s="267"/>
      <c r="I8" s="267"/>
      <c r="J8" s="267"/>
      <c r="K8" s="267"/>
    </row>
    <row r="9" spans="2:11">
      <c r="C9" s="267"/>
      <c r="D9" s="267"/>
      <c r="E9" s="267"/>
      <c r="F9" s="267"/>
      <c r="G9" s="267"/>
      <c r="H9" s="267"/>
      <c r="I9" s="267"/>
      <c r="J9" s="267"/>
      <c r="K9" s="267"/>
    </row>
    <row r="10" spans="2:11">
      <c r="B10" s="6"/>
    </row>
    <row r="11" spans="2:11">
      <c r="B11" s="6"/>
      <c r="C11" s="9"/>
      <c r="D11" s="9"/>
      <c r="E11" s="9"/>
      <c r="F11" s="9"/>
      <c r="G11" s="9"/>
      <c r="H11" s="9"/>
      <c r="I11" s="9"/>
      <c r="J11" s="9"/>
      <c r="K11" s="9"/>
    </row>
    <row r="26" spans="2:11" ht="13.5" customHeight="1">
      <c r="B26" s="6"/>
      <c r="C26" s="258"/>
      <c r="D26" s="258"/>
      <c r="E26" s="258"/>
      <c r="F26" s="258"/>
      <c r="G26" s="258"/>
      <c r="H26" s="258"/>
      <c r="I26" s="258"/>
      <c r="J26" s="258"/>
      <c r="K26" s="258"/>
    </row>
    <row r="27" spans="2:11" ht="13.5" customHeight="1">
      <c r="B27" s="6"/>
      <c r="C27" s="258"/>
      <c r="D27" s="258"/>
      <c r="E27" s="258"/>
      <c r="F27" s="258"/>
      <c r="G27" s="258"/>
      <c r="H27" s="258"/>
      <c r="I27" s="258"/>
      <c r="J27" s="258"/>
      <c r="K27" s="258"/>
    </row>
    <row r="28" spans="2:11" ht="13.5" customHeight="1"/>
    <row r="31" spans="2:11" s="10" customFormat="1">
      <c r="B31" s="7" t="s">
        <v>628</v>
      </c>
      <c r="C31" s="15"/>
      <c r="D31" s="15"/>
      <c r="E31" s="15"/>
      <c r="F31" s="11"/>
    </row>
    <row r="32" spans="2:11" s="10" customFormat="1" ht="12">
      <c r="B32" s="15"/>
      <c r="C32" s="15"/>
      <c r="D32" s="15"/>
      <c r="E32" s="15"/>
      <c r="F32" s="11"/>
    </row>
    <row r="33" spans="1:6" s="10" customFormat="1" ht="12">
      <c r="B33" s="15"/>
      <c r="C33" s="15"/>
      <c r="D33" s="15"/>
      <c r="E33" s="15"/>
      <c r="F33" s="11"/>
    </row>
    <row r="34" spans="1:6" s="10" customFormat="1" ht="12">
      <c r="B34" s="15"/>
      <c r="C34" s="15"/>
      <c r="D34" s="15"/>
      <c r="E34" s="15"/>
      <c r="F34" s="11"/>
    </row>
    <row r="35" spans="1:6" s="10" customFormat="1" ht="12">
      <c r="B35" s="15"/>
      <c r="C35" s="15"/>
      <c r="D35" s="15"/>
      <c r="E35" s="15"/>
      <c r="F35" s="11"/>
    </row>
    <row r="36" spans="1:6" s="10" customFormat="1" ht="12">
      <c r="B36" s="15"/>
      <c r="C36" s="15"/>
      <c r="D36" s="15"/>
      <c r="E36" s="15"/>
      <c r="F36" s="11"/>
    </row>
    <row r="37" spans="1:6" s="10" customFormat="1" ht="12">
      <c r="A37" s="13"/>
      <c r="B37" s="15"/>
      <c r="C37" s="15"/>
      <c r="D37" s="15"/>
      <c r="E37" s="15"/>
      <c r="F37" s="11"/>
    </row>
    <row r="38" spans="1:6" s="10" customFormat="1" ht="12">
      <c r="A38" s="13"/>
      <c r="B38" s="15"/>
      <c r="C38" s="15"/>
      <c r="D38" s="15"/>
      <c r="E38" s="15"/>
      <c r="F38" s="11"/>
    </row>
    <row r="39" spans="1:6" s="10" customFormat="1" ht="12">
      <c r="A39" s="13"/>
      <c r="B39" s="15"/>
      <c r="C39" s="15"/>
      <c r="D39" s="15"/>
      <c r="E39" s="15"/>
      <c r="F39" s="11"/>
    </row>
    <row r="40" spans="1:6" s="10" customFormat="1" ht="12">
      <c r="A40" s="276"/>
      <c r="B40" s="260"/>
      <c r="C40" s="260"/>
      <c r="D40" s="260"/>
      <c r="E40" s="260"/>
      <c r="F40" s="11"/>
    </row>
    <row r="41" spans="1:6" s="10" customFormat="1" ht="12">
      <c r="A41" s="276"/>
      <c r="B41" s="260"/>
      <c r="C41" s="260"/>
      <c r="D41" s="260"/>
      <c r="E41" s="260"/>
      <c r="F41" s="11"/>
    </row>
    <row r="42" spans="1:6" s="10" customFormat="1" ht="12">
      <c r="A42" s="13"/>
      <c r="B42" s="15"/>
      <c r="C42" s="15"/>
      <c r="D42" s="15"/>
      <c r="E42" s="15"/>
      <c r="F42" s="11"/>
    </row>
    <row r="43" spans="1:6" s="10" customFormat="1" ht="12">
      <c r="A43" s="13"/>
      <c r="B43" s="15"/>
      <c r="C43" s="15"/>
      <c r="D43" s="15"/>
      <c r="E43" s="15"/>
      <c r="F43" s="11"/>
    </row>
    <row r="44" spans="1:6" s="10" customFormat="1" ht="13.5" customHeight="1">
      <c r="A44" s="13"/>
      <c r="B44" s="15"/>
      <c r="C44" s="15"/>
      <c r="D44" s="15"/>
      <c r="E44" s="15"/>
      <c r="F44" s="11"/>
    </row>
    <row r="45" spans="1:6" ht="12" customHeight="1">
      <c r="A45" s="14"/>
      <c r="B45" s="15"/>
      <c r="C45" s="15"/>
      <c r="D45" s="15"/>
      <c r="E45" s="15"/>
      <c r="F45" s="11"/>
    </row>
    <row r="46" spans="1:6" s="10" customFormat="1" ht="12">
      <c r="A46" s="13"/>
      <c r="B46" s="15"/>
      <c r="C46" s="15"/>
      <c r="D46" s="15"/>
      <c r="E46" s="15"/>
      <c r="F46" s="11"/>
    </row>
    <row r="47" spans="1:6" s="10" customFormat="1" ht="12" customHeight="1">
      <c r="A47" s="13"/>
      <c r="B47" s="15"/>
      <c r="C47" s="15"/>
      <c r="D47" s="15"/>
      <c r="E47" s="15"/>
      <c r="F47" s="11"/>
    </row>
    <row r="48" spans="1:6" s="10" customFormat="1" ht="13.5" customHeight="1">
      <c r="C48" s="15"/>
      <c r="D48" s="15"/>
      <c r="E48" s="15"/>
      <c r="F48" s="11"/>
    </row>
    <row r="49" spans="1:6" s="10" customFormat="1" ht="12">
      <c r="A49" s="13"/>
      <c r="B49" s="15"/>
      <c r="C49" s="15"/>
      <c r="D49" s="15"/>
      <c r="E49" s="15"/>
      <c r="F49" s="11"/>
    </row>
    <row r="50" spans="1:6" s="10" customFormat="1" ht="13.5" customHeight="1">
      <c r="A50" s="13"/>
      <c r="B50" s="15"/>
      <c r="C50" s="15"/>
      <c r="D50" s="15"/>
      <c r="E50" s="15"/>
      <c r="F50" s="11"/>
    </row>
    <row r="51" spans="1:6" s="10" customFormat="1" ht="13.5" customHeight="1">
      <c r="A51" s="275"/>
      <c r="B51" s="264"/>
      <c r="C51" s="264"/>
      <c r="D51" s="264"/>
      <c r="E51" s="264"/>
      <c r="F51" s="11"/>
    </row>
    <row r="52" spans="1:6" s="10" customFormat="1" ht="13.5" customHeight="1">
      <c r="A52" s="275"/>
      <c r="B52" s="264"/>
      <c r="C52" s="264"/>
      <c r="D52" s="264"/>
      <c r="E52" s="264"/>
      <c r="F52" s="11"/>
    </row>
    <row r="53" spans="1:6" s="10" customFormat="1" ht="12">
      <c r="A53" s="13"/>
      <c r="B53" s="15"/>
      <c r="C53" s="15"/>
      <c r="D53" s="15"/>
      <c r="E53" s="15"/>
      <c r="F53" s="11"/>
    </row>
    <row r="54" spans="1:6" s="10" customFormat="1" ht="12">
      <c r="A54" s="13"/>
      <c r="B54" s="15"/>
      <c r="C54" s="15"/>
      <c r="D54" s="15"/>
      <c r="E54" s="15"/>
      <c r="F54" s="11"/>
    </row>
    <row r="55" spans="1:6" s="10" customFormat="1" ht="12">
      <c r="A55" s="13"/>
      <c r="B55" s="15"/>
      <c r="C55" s="15"/>
      <c r="D55" s="15"/>
      <c r="E55" s="15"/>
      <c r="F55" s="11"/>
    </row>
    <row r="56" spans="1:6" s="10" customFormat="1" ht="12">
      <c r="B56" s="15"/>
      <c r="C56" s="15"/>
      <c r="D56" s="15"/>
      <c r="E56" s="15"/>
      <c r="F56" s="11"/>
    </row>
    <row r="57" spans="1:6" s="10" customFormat="1" ht="12">
      <c r="B57" s="15"/>
      <c r="C57" s="15"/>
      <c r="D57" s="15"/>
      <c r="E57" s="15"/>
      <c r="F57" s="11"/>
    </row>
    <row r="58" spans="1:6" s="10" customFormat="1" ht="12">
      <c r="B58" s="15"/>
      <c r="C58" s="15"/>
      <c r="D58" s="15"/>
      <c r="E58" s="15"/>
      <c r="F58" s="11"/>
    </row>
    <row r="59" spans="1:6" s="10" customFormat="1" ht="12">
      <c r="B59" s="15"/>
      <c r="C59" s="15"/>
      <c r="D59" s="15"/>
      <c r="E59" s="15"/>
      <c r="F59" s="11"/>
    </row>
    <row r="60" spans="1:6" s="10" customFormat="1" ht="12">
      <c r="B60" s="15"/>
      <c r="C60" s="15"/>
      <c r="D60" s="15"/>
      <c r="E60" s="15"/>
      <c r="F60" s="11"/>
    </row>
    <row r="61" spans="1:6" s="10" customFormat="1" ht="12">
      <c r="B61" s="15"/>
      <c r="C61" s="15"/>
      <c r="D61" s="15"/>
      <c r="E61" s="15"/>
      <c r="F61" s="11"/>
    </row>
  </sheetData>
  <mergeCells count="7">
    <mergeCell ref="A51:A52"/>
    <mergeCell ref="B51:E52"/>
    <mergeCell ref="B3:K4"/>
    <mergeCell ref="C8:K9"/>
    <mergeCell ref="C26:K27"/>
    <mergeCell ref="A40:A41"/>
    <mergeCell ref="B40:E41"/>
  </mergeCells>
  <phoneticPr fontId="2"/>
  <pageMargins left="0.70866141732283472" right="0.70866141732283472" top="0.74803149606299213" bottom="0.74803149606299213" header="0.31496062992125984" footer="0.31496062992125984"/>
  <pageSetup paperSize="9" scale="97" orientation="portrait" horizontalDpi="300" verticalDpi="300" r:id="rId1"/>
  <headerFooter>
    <oddFooter>&amp;C&amp;A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A7AA5-18B9-4CCE-A523-9D6C4D7B6D1F}">
  <sheetPr>
    <tabColor rgb="FFF79646"/>
  </sheetPr>
  <dimension ref="B2:K32"/>
  <sheetViews>
    <sheetView zoomScaleNormal="100" workbookViewId="0">
      <selection activeCell="Q34" sqref="Q34"/>
    </sheetView>
  </sheetViews>
  <sheetFormatPr defaultColWidth="9" defaultRowHeight="17.25"/>
  <cols>
    <col min="1" max="1" width="1.125" style="5" customWidth="1"/>
    <col min="2" max="2" width="5.25" style="5" customWidth="1"/>
    <col min="3" max="11" width="9" style="5"/>
    <col min="12" max="12" width="1.125" style="5" customWidth="1"/>
    <col min="13" max="16384" width="9" style="5"/>
  </cols>
  <sheetData>
    <row r="2" spans="2:11" ht="17.25" customHeight="1">
      <c r="B2" s="270" t="s">
        <v>39</v>
      </c>
      <c r="C2" s="270"/>
      <c r="D2" s="270"/>
      <c r="E2" s="270"/>
      <c r="F2" s="270"/>
      <c r="G2" s="270"/>
      <c r="H2" s="270"/>
      <c r="I2" s="270"/>
      <c r="J2" s="270"/>
      <c r="K2" s="270"/>
    </row>
    <row r="3" spans="2:11">
      <c r="B3" s="270"/>
      <c r="C3" s="270"/>
      <c r="D3" s="270"/>
      <c r="E3" s="270"/>
      <c r="F3" s="270"/>
      <c r="G3" s="270"/>
      <c r="H3" s="270"/>
      <c r="I3" s="270"/>
      <c r="J3" s="270"/>
      <c r="K3" s="270"/>
    </row>
    <row r="4" spans="2:11" s="16" customFormat="1">
      <c r="B4" s="32" t="s">
        <v>47</v>
      </c>
      <c r="D4" s="17"/>
      <c r="E4" s="17"/>
      <c r="F4" s="17"/>
      <c r="G4" s="17"/>
      <c r="H4" s="17"/>
      <c r="I4" s="17"/>
      <c r="J4" s="17"/>
      <c r="K4" s="17"/>
    </row>
    <row r="18" spans="2:11" s="16" customFormat="1">
      <c r="B18" s="32" t="s">
        <v>38</v>
      </c>
      <c r="D18" s="17"/>
      <c r="E18" s="17"/>
      <c r="F18" s="17"/>
      <c r="G18" s="17"/>
      <c r="H18" s="17"/>
      <c r="I18" s="17"/>
      <c r="J18" s="17"/>
      <c r="K18" s="17"/>
    </row>
    <row r="32" spans="2:11" s="16" customFormat="1">
      <c r="B32" s="32" t="s">
        <v>37</v>
      </c>
      <c r="D32" s="17"/>
      <c r="E32" s="17"/>
      <c r="F32" s="17"/>
      <c r="G32" s="17"/>
      <c r="H32" s="17"/>
      <c r="I32" s="17"/>
      <c r="J32" s="17"/>
      <c r="K32" s="17"/>
    </row>
  </sheetData>
  <mergeCells count="1">
    <mergeCell ref="B2:K3"/>
  </mergeCells>
  <phoneticPr fontId="2"/>
  <pageMargins left="0.70866141732283472" right="0.70866141732283472" top="0.74803149606299213" bottom="0.74803149606299213" header="0.31496062992125984" footer="0.31496062992125984"/>
  <pageSetup paperSize="9" scale="98" orientation="portrait" horizontalDpi="300" verticalDpi="300" r:id="rId1"/>
  <headerFooter>
    <oddFooter>&amp;C&amp;A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9C26D-15C4-4D47-B113-8F1059238AD2}">
  <sheetPr>
    <tabColor rgb="FFFF0000"/>
  </sheetPr>
  <dimension ref="A1:R653"/>
  <sheetViews>
    <sheetView zoomScaleNormal="100" workbookViewId="0">
      <selection activeCell="O35" sqref="O35"/>
    </sheetView>
  </sheetViews>
  <sheetFormatPr defaultColWidth="9" defaultRowHeight="12"/>
  <cols>
    <col min="1" max="5" width="9" style="153"/>
    <col min="6" max="6" width="9" style="153" customWidth="1"/>
    <col min="7" max="7" width="9.5" style="153" customWidth="1"/>
    <col min="8" max="14" width="9" style="153"/>
    <col min="15" max="15" width="9" style="153" customWidth="1"/>
    <col min="16" max="16384" width="9" style="153"/>
  </cols>
  <sheetData>
    <row r="1" spans="1:15" s="142" customFormat="1" ht="14.25">
      <c r="A1" s="141" t="s">
        <v>123</v>
      </c>
      <c r="B1" s="141"/>
      <c r="C1" s="141"/>
      <c r="D1" s="141"/>
      <c r="E1" s="141"/>
      <c r="F1" s="141"/>
      <c r="G1" s="141"/>
      <c r="H1" s="141"/>
      <c r="I1" s="141"/>
      <c r="J1" s="141"/>
      <c r="K1" s="141"/>
      <c r="L1" s="141"/>
      <c r="M1" s="141"/>
      <c r="N1" s="141"/>
    </row>
    <row r="2" spans="1:15" s="144" customFormat="1" ht="13.5">
      <c r="A2" s="143" t="s">
        <v>124</v>
      </c>
      <c r="B2" s="143"/>
      <c r="C2" s="143"/>
      <c r="D2" s="143"/>
      <c r="E2" s="143"/>
      <c r="F2" s="143"/>
      <c r="G2" s="143"/>
      <c r="H2" s="143"/>
      <c r="I2" s="143"/>
      <c r="J2" s="143"/>
      <c r="N2" s="143"/>
    </row>
    <row r="3" spans="1:15" s="149" customFormat="1" ht="25.5" customHeight="1">
      <c r="A3" s="145"/>
      <c r="B3" s="146"/>
      <c r="C3" s="147" t="s">
        <v>125</v>
      </c>
      <c r="D3" s="147" t="s">
        <v>126</v>
      </c>
      <c r="E3" s="147" t="s">
        <v>127</v>
      </c>
      <c r="F3" s="147" t="s">
        <v>0</v>
      </c>
      <c r="G3" s="148"/>
      <c r="H3" s="148"/>
      <c r="I3" s="148"/>
      <c r="J3" s="148"/>
      <c r="K3" s="148"/>
      <c r="O3" s="148"/>
    </row>
    <row r="4" spans="1:15">
      <c r="A4" s="150" t="s">
        <v>128</v>
      </c>
      <c r="B4" s="151"/>
      <c r="C4" s="89">
        <v>100</v>
      </c>
      <c r="D4" s="89">
        <v>45.2</v>
      </c>
      <c r="E4" s="89">
        <v>53.3</v>
      </c>
      <c r="F4" s="89">
        <v>1.5</v>
      </c>
      <c r="G4" s="152"/>
      <c r="H4" s="152"/>
      <c r="I4" s="152"/>
      <c r="J4" s="152"/>
      <c r="K4" s="152"/>
      <c r="O4" s="152"/>
    </row>
    <row r="5" spans="1:15">
      <c r="A5" s="154" t="s">
        <v>129</v>
      </c>
      <c r="B5" s="155"/>
      <c r="C5" s="90">
        <v>99.999999999999986</v>
      </c>
      <c r="D5" s="90">
        <v>50.499999999999993</v>
      </c>
      <c r="E5" s="90">
        <v>48.2</v>
      </c>
      <c r="F5" s="90">
        <v>1.3</v>
      </c>
      <c r="G5" s="152"/>
      <c r="H5" s="152"/>
      <c r="I5" s="152"/>
      <c r="J5" s="152"/>
      <c r="N5" s="152"/>
    </row>
    <row r="6" spans="1:15">
      <c r="A6" s="156" t="s">
        <v>130</v>
      </c>
      <c r="B6" s="157"/>
      <c r="C6" s="91">
        <v>100</v>
      </c>
      <c r="D6" s="91">
        <v>43.6</v>
      </c>
      <c r="E6" s="91">
        <v>54.8</v>
      </c>
      <c r="F6" s="91">
        <v>1.6</v>
      </c>
      <c r="G6" s="152"/>
      <c r="H6" s="152"/>
      <c r="I6" s="152"/>
      <c r="J6" s="152"/>
      <c r="N6" s="152"/>
    </row>
    <row r="7" spans="1:15">
      <c r="A7" s="156" t="s">
        <v>131</v>
      </c>
      <c r="B7" s="157"/>
      <c r="C7" s="91">
        <v>100</v>
      </c>
      <c r="D7" s="91">
        <v>40.1</v>
      </c>
      <c r="E7" s="91">
        <v>57.8</v>
      </c>
      <c r="F7" s="91">
        <v>2.1</v>
      </c>
      <c r="G7" s="152"/>
      <c r="H7" s="152"/>
      <c r="I7" s="152"/>
      <c r="J7" s="152"/>
      <c r="N7" s="152"/>
    </row>
    <row r="8" spans="1:15">
      <c r="A8" s="158" t="s">
        <v>132</v>
      </c>
      <c r="B8" s="159"/>
      <c r="C8" s="92">
        <v>99.999999999999986</v>
      </c>
      <c r="D8" s="92">
        <v>36.200000000000003</v>
      </c>
      <c r="E8" s="92">
        <v>62.499999999999993</v>
      </c>
      <c r="F8" s="92">
        <v>1.3</v>
      </c>
      <c r="G8" s="152"/>
      <c r="H8" s="152"/>
      <c r="I8" s="152"/>
      <c r="J8" s="152"/>
      <c r="N8" s="152"/>
    </row>
    <row r="9" spans="1:15">
      <c r="A9" s="154" t="s">
        <v>133</v>
      </c>
      <c r="B9" s="155"/>
      <c r="C9" s="90">
        <v>100</v>
      </c>
      <c r="D9" s="90">
        <v>47</v>
      </c>
      <c r="E9" s="90">
        <v>51.6</v>
      </c>
      <c r="F9" s="90">
        <v>1.4</v>
      </c>
      <c r="G9" s="152"/>
      <c r="H9" s="152"/>
      <c r="I9" s="152"/>
      <c r="J9" s="152"/>
      <c r="N9" s="152"/>
    </row>
    <row r="10" spans="1:15">
      <c r="A10" s="156" t="s">
        <v>112</v>
      </c>
      <c r="B10" s="157"/>
      <c r="C10" s="91">
        <v>99.999999999999986</v>
      </c>
      <c r="D10" s="91">
        <v>43.8</v>
      </c>
      <c r="E10" s="91">
        <v>54.499999999999993</v>
      </c>
      <c r="F10" s="91">
        <v>1.7</v>
      </c>
      <c r="G10" s="152"/>
      <c r="H10" s="152"/>
      <c r="I10" s="152"/>
      <c r="J10" s="152"/>
      <c r="N10" s="152"/>
    </row>
    <row r="11" spans="1:15">
      <c r="A11" s="158" t="s">
        <v>134</v>
      </c>
      <c r="B11" s="159"/>
      <c r="C11" s="92">
        <v>100</v>
      </c>
      <c r="D11" s="92">
        <v>0</v>
      </c>
      <c r="E11" s="92">
        <v>100</v>
      </c>
      <c r="F11" s="92">
        <v>0</v>
      </c>
      <c r="G11" s="152"/>
      <c r="H11" s="152"/>
      <c r="I11" s="152"/>
      <c r="J11" s="152"/>
      <c r="N11" s="152"/>
    </row>
    <row r="12" spans="1:15">
      <c r="A12" s="154" t="s">
        <v>135</v>
      </c>
      <c r="B12" s="155"/>
      <c r="C12" s="90">
        <v>100</v>
      </c>
      <c r="D12" s="90">
        <v>61.300000000000004</v>
      </c>
      <c r="E12" s="90">
        <v>35.6</v>
      </c>
      <c r="F12" s="90">
        <v>3.1</v>
      </c>
      <c r="G12" s="152"/>
      <c r="H12" s="152"/>
      <c r="I12" s="152"/>
      <c r="J12" s="152"/>
      <c r="N12" s="152"/>
    </row>
    <row r="13" spans="1:15">
      <c r="A13" s="156" t="s">
        <v>136</v>
      </c>
      <c r="B13" s="157"/>
      <c r="C13" s="91">
        <v>100</v>
      </c>
      <c r="D13" s="91">
        <v>61.5</v>
      </c>
      <c r="E13" s="91">
        <v>38.5</v>
      </c>
      <c r="F13" s="91">
        <v>0</v>
      </c>
      <c r="G13" s="152"/>
      <c r="H13" s="152"/>
      <c r="I13" s="152"/>
      <c r="J13" s="152"/>
      <c r="N13" s="152"/>
    </row>
    <row r="14" spans="1:15">
      <c r="A14" s="156" t="s">
        <v>137</v>
      </c>
      <c r="B14" s="157"/>
      <c r="C14" s="91">
        <v>100</v>
      </c>
      <c r="D14" s="91">
        <v>59.4</v>
      </c>
      <c r="E14" s="91">
        <v>39.700000000000003</v>
      </c>
      <c r="F14" s="91">
        <v>0.9</v>
      </c>
      <c r="G14" s="152"/>
      <c r="H14" s="152"/>
      <c r="I14" s="152"/>
      <c r="J14" s="152"/>
      <c r="N14" s="152"/>
    </row>
    <row r="15" spans="1:15">
      <c r="A15" s="156" t="s">
        <v>138</v>
      </c>
      <c r="B15" s="157"/>
      <c r="C15" s="91">
        <v>100</v>
      </c>
      <c r="D15" s="91">
        <v>50.8</v>
      </c>
      <c r="E15" s="91">
        <v>48.6</v>
      </c>
      <c r="F15" s="91">
        <v>0.6</v>
      </c>
      <c r="G15" s="152"/>
      <c r="H15" s="152"/>
      <c r="I15" s="152"/>
      <c r="J15" s="152"/>
      <c r="N15" s="152"/>
    </row>
    <row r="16" spans="1:15">
      <c r="A16" s="156" t="s">
        <v>139</v>
      </c>
      <c r="B16" s="157"/>
      <c r="C16" s="91">
        <v>100</v>
      </c>
      <c r="D16" s="91">
        <v>49.9</v>
      </c>
      <c r="E16" s="91">
        <v>48.9</v>
      </c>
      <c r="F16" s="91">
        <v>1.2</v>
      </c>
      <c r="G16" s="152"/>
      <c r="H16" s="152"/>
      <c r="I16" s="152"/>
      <c r="J16" s="152"/>
      <c r="N16" s="152"/>
    </row>
    <row r="17" spans="1:14">
      <c r="A17" s="156" t="s">
        <v>140</v>
      </c>
      <c r="B17" s="157"/>
      <c r="C17" s="91">
        <v>100</v>
      </c>
      <c r="D17" s="91">
        <v>40.6</v>
      </c>
      <c r="E17" s="91">
        <v>58.499999999999993</v>
      </c>
      <c r="F17" s="91">
        <v>0.9</v>
      </c>
      <c r="G17" s="152"/>
      <c r="H17" s="152"/>
      <c r="I17" s="152"/>
      <c r="J17" s="152"/>
      <c r="N17" s="152"/>
    </row>
    <row r="18" spans="1:14">
      <c r="A18" s="158" t="s">
        <v>141</v>
      </c>
      <c r="B18" s="159"/>
      <c r="C18" s="92">
        <v>99.999999999999986</v>
      </c>
      <c r="D18" s="92">
        <v>37.299999999999997</v>
      </c>
      <c r="E18" s="92">
        <v>59.999999999999993</v>
      </c>
      <c r="F18" s="92">
        <v>2.7</v>
      </c>
      <c r="G18" s="152"/>
      <c r="H18" s="152"/>
      <c r="I18" s="152"/>
      <c r="J18" s="152"/>
      <c r="N18" s="152"/>
    </row>
    <row r="19" spans="1:14">
      <c r="A19" s="152"/>
      <c r="B19" s="152"/>
      <c r="C19" s="152"/>
      <c r="D19" s="152"/>
      <c r="E19" s="152"/>
      <c r="F19" s="152"/>
      <c r="G19" s="152"/>
      <c r="H19" s="152"/>
      <c r="I19" s="152"/>
      <c r="J19" s="152"/>
      <c r="N19" s="152"/>
    </row>
    <row r="20" spans="1:14" s="144" customFormat="1" ht="13.5">
      <c r="A20" s="143" t="s">
        <v>142</v>
      </c>
      <c r="B20" s="143"/>
      <c r="C20" s="143"/>
      <c r="D20" s="143"/>
      <c r="E20" s="143"/>
      <c r="F20" s="143"/>
      <c r="G20" s="143"/>
      <c r="H20" s="143"/>
      <c r="I20" s="143"/>
      <c r="J20" s="143"/>
      <c r="K20" s="143"/>
      <c r="L20" s="143"/>
      <c r="M20" s="143"/>
      <c r="N20" s="143"/>
    </row>
    <row r="21" spans="1:14" s="149" customFormat="1" ht="13.5" customHeight="1">
      <c r="A21" s="143" t="s">
        <v>143</v>
      </c>
      <c r="B21" s="143"/>
      <c r="C21" s="143"/>
      <c r="D21" s="143"/>
      <c r="E21" s="143"/>
      <c r="F21" s="143"/>
      <c r="G21" s="143"/>
      <c r="H21" s="143"/>
      <c r="I21" s="143"/>
      <c r="J21" s="143"/>
      <c r="K21" s="144"/>
      <c r="L21" s="144"/>
      <c r="M21" s="144"/>
    </row>
    <row r="22" spans="1:14" ht="24">
      <c r="A22" s="160" t="s">
        <v>144</v>
      </c>
      <c r="B22" s="161"/>
      <c r="C22" s="161"/>
      <c r="D22" s="161"/>
      <c r="E22" s="161"/>
      <c r="F22" s="162"/>
      <c r="G22" s="146"/>
      <c r="H22" s="147" t="s">
        <v>145</v>
      </c>
      <c r="I22" s="147" t="s">
        <v>146</v>
      </c>
      <c r="J22" s="147" t="s">
        <v>147</v>
      </c>
      <c r="K22" s="147" t="s">
        <v>148</v>
      </c>
      <c r="L22" s="147" t="s">
        <v>149</v>
      </c>
      <c r="M22" s="147" t="s">
        <v>0</v>
      </c>
    </row>
    <row r="23" spans="1:14" ht="11.25" customHeight="1">
      <c r="A23" s="163" t="s">
        <v>551</v>
      </c>
      <c r="B23" s="164"/>
      <c r="C23" s="164"/>
      <c r="D23" s="164"/>
      <c r="E23" s="164"/>
      <c r="F23" s="165"/>
      <c r="G23" s="151"/>
      <c r="H23" s="89">
        <v>100</v>
      </c>
      <c r="I23" s="89">
        <v>11.7</v>
      </c>
      <c r="J23" s="89">
        <v>11.3</v>
      </c>
      <c r="K23" s="89">
        <v>20.2</v>
      </c>
      <c r="L23" s="89">
        <v>35.5</v>
      </c>
      <c r="M23" s="89">
        <v>21.3</v>
      </c>
    </row>
    <row r="24" spans="1:14" ht="11.25" customHeight="1">
      <c r="A24" s="163" t="s">
        <v>150</v>
      </c>
      <c r="B24" s="164"/>
      <c r="C24" s="164"/>
      <c r="D24" s="164"/>
      <c r="E24" s="164"/>
      <c r="F24" s="165"/>
      <c r="G24" s="151"/>
      <c r="H24" s="89">
        <v>100</v>
      </c>
      <c r="I24" s="89">
        <v>24.9</v>
      </c>
      <c r="J24" s="89">
        <v>16.8</v>
      </c>
      <c r="K24" s="89">
        <v>13.4</v>
      </c>
      <c r="L24" s="89">
        <v>24.5</v>
      </c>
      <c r="M24" s="89">
        <v>20.399999999999999</v>
      </c>
    </row>
    <row r="25" spans="1:14" ht="11.25" customHeight="1">
      <c r="A25" s="163" t="s">
        <v>151</v>
      </c>
      <c r="B25" s="164"/>
      <c r="C25" s="164"/>
      <c r="D25" s="164"/>
      <c r="E25" s="164"/>
      <c r="F25" s="165"/>
      <c r="G25" s="151"/>
      <c r="H25" s="89">
        <v>100</v>
      </c>
      <c r="I25" s="89">
        <v>26.2</v>
      </c>
      <c r="J25" s="89">
        <v>20.9</v>
      </c>
      <c r="K25" s="89">
        <v>19.3</v>
      </c>
      <c r="L25" s="89">
        <v>19.2</v>
      </c>
      <c r="M25" s="89">
        <v>14.4</v>
      </c>
    </row>
    <row r="26" spans="1:14" ht="11.25" customHeight="1">
      <c r="A26" s="163" t="s">
        <v>152</v>
      </c>
      <c r="B26" s="164"/>
      <c r="C26" s="164"/>
      <c r="D26" s="164"/>
      <c r="E26" s="164"/>
      <c r="F26" s="165"/>
      <c r="G26" s="151"/>
      <c r="H26" s="89">
        <v>100</v>
      </c>
      <c r="I26" s="89">
        <v>17.8</v>
      </c>
      <c r="J26" s="89">
        <v>13.3</v>
      </c>
      <c r="K26" s="89">
        <v>15</v>
      </c>
      <c r="L26" s="89">
        <v>31.100000000000005</v>
      </c>
      <c r="M26" s="89">
        <v>22.8</v>
      </c>
    </row>
    <row r="27" spans="1:14" ht="11.25" customHeight="1">
      <c r="A27" s="163" t="s">
        <v>153</v>
      </c>
      <c r="B27" s="164"/>
      <c r="C27" s="164"/>
      <c r="D27" s="164"/>
      <c r="E27" s="164"/>
      <c r="F27" s="165"/>
      <c r="G27" s="151"/>
      <c r="H27" s="89">
        <v>100</v>
      </c>
      <c r="I27" s="89">
        <v>23.299999999999994</v>
      </c>
      <c r="J27" s="89">
        <v>18</v>
      </c>
      <c r="K27" s="89">
        <v>14.5</v>
      </c>
      <c r="L27" s="89">
        <v>23.1</v>
      </c>
      <c r="M27" s="89">
        <v>21.1</v>
      </c>
    </row>
    <row r="28" spans="1:14" ht="11.25" customHeight="1">
      <c r="A28" s="163" t="s">
        <v>154</v>
      </c>
      <c r="B28" s="164"/>
      <c r="C28" s="164"/>
      <c r="D28" s="164"/>
      <c r="E28" s="164"/>
      <c r="F28" s="165"/>
      <c r="G28" s="151"/>
      <c r="H28" s="89">
        <v>100</v>
      </c>
      <c r="I28" s="89">
        <v>7.9</v>
      </c>
      <c r="J28" s="89">
        <v>7.3</v>
      </c>
      <c r="K28" s="89">
        <v>8.8000000000000007</v>
      </c>
      <c r="L28" s="89">
        <v>50.000000000000007</v>
      </c>
      <c r="M28" s="89">
        <v>26</v>
      </c>
    </row>
    <row r="29" spans="1:14" ht="11.25" customHeight="1">
      <c r="A29" s="163" t="s">
        <v>155</v>
      </c>
      <c r="B29" s="164"/>
      <c r="C29" s="164"/>
      <c r="D29" s="164"/>
      <c r="E29" s="164"/>
      <c r="F29" s="165"/>
      <c r="G29" s="151"/>
      <c r="H29" s="89">
        <v>100</v>
      </c>
      <c r="I29" s="89">
        <v>16.8</v>
      </c>
      <c r="J29" s="89">
        <v>14.9</v>
      </c>
      <c r="K29" s="89">
        <v>16.100000000000001</v>
      </c>
      <c r="L29" s="89">
        <v>28.199999999999992</v>
      </c>
      <c r="M29" s="89">
        <v>24</v>
      </c>
    </row>
    <row r="30" spans="1:14" s="142" customFormat="1" ht="11.25" customHeight="1">
      <c r="A30" s="163" t="s">
        <v>156</v>
      </c>
      <c r="B30" s="164"/>
      <c r="C30" s="164"/>
      <c r="D30" s="164"/>
      <c r="E30" s="164"/>
      <c r="F30" s="165"/>
      <c r="G30" s="151"/>
      <c r="H30" s="89">
        <v>100</v>
      </c>
      <c r="I30" s="89">
        <v>3</v>
      </c>
      <c r="J30" s="89">
        <v>5.8</v>
      </c>
      <c r="K30" s="89">
        <v>15.8</v>
      </c>
      <c r="L30" s="89">
        <v>51.300000000000004</v>
      </c>
      <c r="M30" s="89">
        <v>24.1</v>
      </c>
      <c r="N30" s="141"/>
    </row>
    <row r="31" spans="1:14" s="144" customFormat="1" ht="11.25" customHeight="1">
      <c r="A31" s="163" t="s">
        <v>157</v>
      </c>
      <c r="B31" s="164"/>
      <c r="C31" s="164"/>
      <c r="D31" s="164"/>
      <c r="E31" s="164"/>
      <c r="F31" s="165"/>
      <c r="G31" s="151"/>
      <c r="H31" s="89">
        <v>100</v>
      </c>
      <c r="I31" s="89">
        <v>2.1</v>
      </c>
      <c r="J31" s="89">
        <v>0.6</v>
      </c>
      <c r="K31" s="89">
        <v>0.5</v>
      </c>
      <c r="L31" s="89">
        <v>21.7</v>
      </c>
      <c r="M31" s="89">
        <v>75.099999999999994</v>
      </c>
      <c r="N31" s="143"/>
    </row>
    <row r="32" spans="1:14" s="149" customFormat="1" ht="12" customHeight="1">
      <c r="A32" s="152"/>
      <c r="B32" s="152"/>
      <c r="C32" s="152"/>
      <c r="D32" s="152"/>
      <c r="E32" s="152"/>
      <c r="F32" s="152"/>
      <c r="G32" s="152"/>
      <c r="H32" s="152"/>
      <c r="I32" s="152"/>
      <c r="J32" s="152"/>
      <c r="K32" s="153"/>
      <c r="L32" s="153"/>
      <c r="M32" s="153"/>
      <c r="N32" s="148"/>
    </row>
    <row r="33" spans="1:15" ht="13.5">
      <c r="A33" s="143" t="s">
        <v>158</v>
      </c>
      <c r="B33" s="143"/>
      <c r="C33" s="143"/>
      <c r="D33" s="143"/>
      <c r="E33" s="143"/>
      <c r="F33" s="143"/>
      <c r="G33" s="143"/>
      <c r="H33" s="143"/>
      <c r="I33" s="143"/>
      <c r="J33" s="143"/>
      <c r="K33" s="143"/>
      <c r="L33" s="143"/>
      <c r="M33" s="143"/>
      <c r="N33" s="152"/>
    </row>
    <row r="34" spans="1:15" ht="13.5">
      <c r="A34" s="143" t="s">
        <v>159</v>
      </c>
      <c r="B34" s="143"/>
      <c r="C34" s="143"/>
      <c r="D34" s="143"/>
      <c r="E34" s="143"/>
      <c r="F34" s="143"/>
      <c r="G34" s="143"/>
      <c r="H34" s="143"/>
      <c r="I34" s="143"/>
      <c r="J34" s="143"/>
      <c r="K34" s="143"/>
      <c r="L34" s="143"/>
      <c r="M34" s="143"/>
      <c r="N34" s="152"/>
    </row>
    <row r="35" spans="1:15" ht="101.25" customHeight="1">
      <c r="A35" s="147" t="s">
        <v>145</v>
      </c>
      <c r="B35" s="147" t="s">
        <v>160</v>
      </c>
      <c r="C35" s="160" t="s">
        <v>161</v>
      </c>
      <c r="D35" s="147" t="s">
        <v>162</v>
      </c>
      <c r="E35" s="147" t="s">
        <v>163</v>
      </c>
      <c r="F35" s="147" t="s">
        <v>164</v>
      </c>
      <c r="G35" s="147" t="s">
        <v>165</v>
      </c>
      <c r="H35" s="147" t="s">
        <v>166</v>
      </c>
      <c r="I35" s="147" t="s">
        <v>0</v>
      </c>
      <c r="J35" s="149"/>
      <c r="K35" s="149"/>
      <c r="L35" s="148"/>
      <c r="M35" s="148"/>
      <c r="N35" s="152"/>
    </row>
    <row r="36" spans="1:15" s="144" customFormat="1" ht="13.5">
      <c r="A36" s="89"/>
      <c r="B36" s="89">
        <v>42.487816434184943</v>
      </c>
      <c r="C36" s="93">
        <v>15.962415417136455</v>
      </c>
      <c r="D36" s="89">
        <v>44.966206922238783</v>
      </c>
      <c r="E36" s="89">
        <v>67.857464505181284</v>
      </c>
      <c r="F36" s="89">
        <v>54.194962641801382</v>
      </c>
      <c r="G36" s="89">
        <v>9.1154549546593895</v>
      </c>
      <c r="H36" s="89">
        <v>1.5227374200591106</v>
      </c>
      <c r="I36" s="89">
        <v>3.7716533360847295</v>
      </c>
      <c r="J36" s="153"/>
      <c r="K36" s="153"/>
      <c r="L36" s="152"/>
      <c r="M36" s="152"/>
      <c r="N36" s="143"/>
    </row>
    <row r="37" spans="1:15" s="144" customFormat="1" ht="13.5">
      <c r="A37" s="152"/>
      <c r="B37" s="152"/>
      <c r="C37" s="152"/>
      <c r="D37" s="152"/>
      <c r="E37" s="152"/>
      <c r="F37" s="152"/>
      <c r="G37" s="152"/>
      <c r="H37" s="152"/>
      <c r="I37" s="152"/>
      <c r="J37" s="152"/>
      <c r="K37" s="152"/>
      <c r="L37" s="152"/>
      <c r="M37" s="152"/>
    </row>
    <row r="38" spans="1:15" s="149" customFormat="1" ht="13.5" customHeight="1">
      <c r="A38" s="143" t="s">
        <v>167</v>
      </c>
      <c r="B38" s="143"/>
      <c r="C38" s="143"/>
      <c r="D38" s="143"/>
      <c r="E38" s="143"/>
      <c r="F38" s="143"/>
      <c r="G38" s="143"/>
      <c r="H38" s="143"/>
      <c r="I38" s="143"/>
      <c r="J38" s="143"/>
      <c r="K38" s="143"/>
      <c r="L38" s="143"/>
      <c r="M38" s="143"/>
    </row>
    <row r="39" spans="1:15" ht="13.5">
      <c r="A39" s="143" t="s">
        <v>168</v>
      </c>
      <c r="B39" s="143"/>
      <c r="C39" s="143"/>
      <c r="D39" s="143"/>
      <c r="E39" s="143"/>
      <c r="F39" s="143"/>
      <c r="G39" s="143"/>
      <c r="H39" s="143"/>
      <c r="I39" s="143"/>
      <c r="J39" s="166"/>
      <c r="K39" s="143"/>
      <c r="L39" s="143"/>
      <c r="M39" s="143"/>
    </row>
    <row r="40" spans="1:15" ht="96" customHeight="1">
      <c r="A40" s="147" t="s">
        <v>145</v>
      </c>
      <c r="B40" s="147" t="s">
        <v>169</v>
      </c>
      <c r="C40" s="147" t="s">
        <v>170</v>
      </c>
      <c r="D40" s="147" t="s">
        <v>171</v>
      </c>
      <c r="E40" s="147" t="s">
        <v>172</v>
      </c>
      <c r="F40" s="147" t="s">
        <v>173</v>
      </c>
      <c r="G40" s="147" t="s">
        <v>174</v>
      </c>
      <c r="H40" s="147" t="s">
        <v>175</v>
      </c>
      <c r="I40" s="147" t="s">
        <v>176</v>
      </c>
      <c r="J40" s="147" t="s">
        <v>177</v>
      </c>
      <c r="K40" s="147" t="s">
        <v>178</v>
      </c>
      <c r="L40" s="147" t="s">
        <v>0</v>
      </c>
      <c r="M40" s="148"/>
    </row>
    <row r="41" spans="1:15" ht="20.25" customHeight="1">
      <c r="A41" s="89"/>
      <c r="B41" s="89">
        <v>46.383935993469109</v>
      </c>
      <c r="C41" s="89">
        <v>32.337939448435947</v>
      </c>
      <c r="D41" s="89">
        <v>23.664793755250248</v>
      </c>
      <c r="E41" s="89">
        <v>11.584346336658326</v>
      </c>
      <c r="F41" s="89">
        <v>6.9722059287350815</v>
      </c>
      <c r="G41" s="89">
        <v>11.857774724767772</v>
      </c>
      <c r="H41" s="89">
        <v>1.3258476030236346</v>
      </c>
      <c r="I41" s="89">
        <v>19.794093871974997</v>
      </c>
      <c r="J41" s="89">
        <v>14.260415386546603</v>
      </c>
      <c r="K41" s="89">
        <v>8.5389063045795464</v>
      </c>
      <c r="L41" s="89">
        <v>0.6217587016850511</v>
      </c>
      <c r="M41" s="152"/>
    </row>
    <row r="42" spans="1:15">
      <c r="A42" s="167"/>
      <c r="B42" s="167"/>
      <c r="C42" s="167"/>
      <c r="D42" s="167"/>
      <c r="E42" s="167"/>
      <c r="F42" s="167"/>
      <c r="G42" s="167"/>
      <c r="H42" s="167"/>
      <c r="I42" s="167"/>
      <c r="J42" s="167"/>
      <c r="K42" s="167"/>
      <c r="L42" s="167"/>
      <c r="M42" s="152"/>
    </row>
    <row r="43" spans="1:15">
      <c r="N43" s="152"/>
    </row>
    <row r="44" spans="1:15" ht="14.25">
      <c r="A44" s="141" t="s">
        <v>581</v>
      </c>
      <c r="B44" s="141"/>
      <c r="C44" s="141"/>
      <c r="D44" s="141"/>
      <c r="E44" s="141"/>
      <c r="F44" s="141"/>
      <c r="G44" s="141"/>
      <c r="H44" s="141"/>
      <c r="I44" s="141"/>
      <c r="J44" s="141"/>
      <c r="K44" s="141"/>
      <c r="L44" s="141"/>
      <c r="M44" s="141"/>
    </row>
    <row r="45" spans="1:15" ht="13.5">
      <c r="A45" s="143" t="s">
        <v>202</v>
      </c>
      <c r="B45" s="143"/>
      <c r="C45" s="143"/>
      <c r="D45" s="143"/>
      <c r="E45" s="143"/>
      <c r="F45" s="143"/>
      <c r="G45" s="143"/>
      <c r="H45" s="143"/>
      <c r="I45" s="143"/>
      <c r="J45" s="143"/>
      <c r="K45" s="143"/>
      <c r="L45" s="143"/>
      <c r="M45" s="143"/>
    </row>
    <row r="46" spans="1:15" ht="90" customHeight="1">
      <c r="A46" s="145"/>
      <c r="B46" s="146"/>
      <c r="C46" s="147" t="s">
        <v>125</v>
      </c>
      <c r="D46" s="168" t="s">
        <v>203</v>
      </c>
      <c r="E46" s="168" t="s">
        <v>204</v>
      </c>
      <c r="F46" s="168" t="s">
        <v>205</v>
      </c>
      <c r="G46" s="149"/>
      <c r="H46" s="148"/>
      <c r="I46" s="148"/>
      <c r="J46" s="148"/>
      <c r="K46" s="148"/>
      <c r="L46" s="148"/>
      <c r="M46" s="148"/>
      <c r="N46" s="148"/>
      <c r="O46" s="148"/>
    </row>
    <row r="47" spans="1:15">
      <c r="A47" s="150" t="s">
        <v>128</v>
      </c>
      <c r="B47" s="151"/>
      <c r="C47" s="89">
        <v>100</v>
      </c>
      <c r="D47" s="89">
        <v>21.3</v>
      </c>
      <c r="E47" s="89">
        <v>75.600000000000009</v>
      </c>
      <c r="F47" s="89">
        <v>3.1</v>
      </c>
      <c r="H47" s="152"/>
      <c r="I47" s="152"/>
      <c r="J47" s="152"/>
      <c r="K47" s="152"/>
      <c r="L47" s="152"/>
      <c r="M47" s="152"/>
      <c r="N47" s="152"/>
      <c r="O47" s="152"/>
    </row>
    <row r="48" spans="1:15">
      <c r="A48" s="152"/>
      <c r="B48" s="152"/>
      <c r="C48" s="152"/>
      <c r="D48" s="152"/>
      <c r="E48" s="152"/>
      <c r="F48" s="152"/>
      <c r="G48" s="152"/>
      <c r="H48" s="152"/>
      <c r="I48" s="152"/>
      <c r="J48" s="152"/>
      <c r="K48" s="152"/>
      <c r="L48" s="152"/>
      <c r="M48" s="152"/>
    </row>
    <row r="49" spans="1:15" ht="13.5">
      <c r="A49" s="143" t="s">
        <v>206</v>
      </c>
      <c r="B49" s="143"/>
      <c r="C49" s="143"/>
      <c r="D49" s="143"/>
      <c r="E49" s="143"/>
      <c r="F49" s="143"/>
      <c r="G49" s="143"/>
      <c r="H49" s="143"/>
      <c r="I49" s="143"/>
      <c r="J49" s="143"/>
      <c r="K49" s="143"/>
      <c r="L49" s="143"/>
      <c r="M49" s="143"/>
    </row>
    <row r="50" spans="1:15" s="142" customFormat="1" ht="24">
      <c r="A50" s="145"/>
      <c r="B50" s="146"/>
      <c r="C50" s="147" t="s">
        <v>125</v>
      </c>
      <c r="D50" s="168" t="s">
        <v>207</v>
      </c>
      <c r="E50" s="168" t="s">
        <v>208</v>
      </c>
      <c r="F50" s="168" t="s">
        <v>205</v>
      </c>
      <c r="G50" s="169"/>
      <c r="H50" s="170"/>
      <c r="I50" s="170"/>
      <c r="J50" s="170"/>
      <c r="K50" s="170"/>
      <c r="L50" s="170"/>
      <c r="M50" s="170"/>
      <c r="N50" s="170"/>
      <c r="O50" s="170"/>
    </row>
    <row r="51" spans="1:15" s="144" customFormat="1" ht="13.5">
      <c r="A51" s="150" t="s">
        <v>128</v>
      </c>
      <c r="B51" s="151"/>
      <c r="C51" s="89">
        <v>100</v>
      </c>
      <c r="D51" s="89">
        <v>61.3</v>
      </c>
      <c r="E51" s="89">
        <v>36</v>
      </c>
      <c r="F51" s="89">
        <v>2.7</v>
      </c>
      <c r="G51" s="171"/>
      <c r="H51" s="152"/>
      <c r="I51" s="152"/>
      <c r="J51" s="152"/>
      <c r="K51" s="152"/>
      <c r="L51" s="152"/>
      <c r="M51" s="152"/>
      <c r="N51" s="152"/>
      <c r="O51" s="152"/>
    </row>
    <row r="52" spans="1:15">
      <c r="A52" s="154" t="s">
        <v>129</v>
      </c>
      <c r="B52" s="155"/>
      <c r="C52" s="90">
        <v>99.999999999999986</v>
      </c>
      <c r="D52" s="90">
        <v>64.699999999999989</v>
      </c>
      <c r="E52" s="90">
        <v>33.1</v>
      </c>
      <c r="F52" s="90">
        <v>2.2000000000000002</v>
      </c>
      <c r="H52" s="152"/>
      <c r="I52" s="152"/>
      <c r="J52" s="152"/>
      <c r="K52" s="152"/>
      <c r="L52" s="152"/>
      <c r="M52" s="152"/>
      <c r="N52" s="152"/>
      <c r="O52" s="152"/>
    </row>
    <row r="53" spans="1:15">
      <c r="A53" s="156" t="s">
        <v>130</v>
      </c>
      <c r="B53" s="157"/>
      <c r="C53" s="91">
        <v>100</v>
      </c>
      <c r="D53" s="91">
        <v>61.2</v>
      </c>
      <c r="E53" s="91">
        <v>35.9</v>
      </c>
      <c r="F53" s="91">
        <v>2.9</v>
      </c>
      <c r="H53" s="152"/>
      <c r="I53" s="152"/>
      <c r="J53" s="152"/>
      <c r="K53" s="152"/>
      <c r="L53" s="152"/>
      <c r="M53" s="152"/>
      <c r="N53" s="152"/>
      <c r="O53" s="152"/>
    </row>
    <row r="54" spans="1:15">
      <c r="A54" s="156" t="s">
        <v>131</v>
      </c>
      <c r="B54" s="157"/>
      <c r="C54" s="91">
        <v>99.999999999999986</v>
      </c>
      <c r="D54" s="91">
        <v>58.199999999999989</v>
      </c>
      <c r="E54" s="91">
        <v>38.1</v>
      </c>
      <c r="F54" s="91">
        <v>3.7</v>
      </c>
      <c r="H54" s="152"/>
      <c r="I54" s="152"/>
      <c r="J54" s="152"/>
      <c r="K54" s="152"/>
      <c r="L54" s="152"/>
      <c r="M54" s="152"/>
      <c r="N54" s="152"/>
      <c r="O54" s="152"/>
    </row>
    <row r="55" spans="1:15">
      <c r="A55" s="158" t="s">
        <v>132</v>
      </c>
      <c r="B55" s="159"/>
      <c r="C55" s="92">
        <v>99.999999999999986</v>
      </c>
      <c r="D55" s="92">
        <v>51.099999999999987</v>
      </c>
      <c r="E55" s="92">
        <v>46.7</v>
      </c>
      <c r="F55" s="92">
        <v>2.2000000000000002</v>
      </c>
      <c r="H55" s="152"/>
      <c r="I55" s="152"/>
      <c r="J55" s="152"/>
      <c r="K55" s="152"/>
      <c r="L55" s="152"/>
      <c r="M55" s="152"/>
      <c r="N55" s="152"/>
      <c r="O55" s="152"/>
    </row>
    <row r="56" spans="1:15">
      <c r="A56" s="154" t="s">
        <v>133</v>
      </c>
      <c r="B56" s="155"/>
      <c r="C56" s="90">
        <v>100</v>
      </c>
      <c r="D56" s="90">
        <v>59.7</v>
      </c>
      <c r="E56" s="90">
        <v>37.799999999999997</v>
      </c>
      <c r="F56" s="90">
        <v>2.5</v>
      </c>
      <c r="H56" s="152"/>
      <c r="I56" s="152"/>
      <c r="J56" s="152"/>
      <c r="K56" s="152"/>
      <c r="L56" s="152"/>
      <c r="M56" s="152"/>
      <c r="N56" s="152"/>
      <c r="O56" s="152"/>
    </row>
    <row r="57" spans="1:15">
      <c r="A57" s="156" t="s">
        <v>112</v>
      </c>
      <c r="B57" s="157"/>
      <c r="C57" s="91">
        <v>100</v>
      </c>
      <c r="D57" s="91">
        <v>62.6</v>
      </c>
      <c r="E57" s="91">
        <v>34.6</v>
      </c>
      <c r="F57" s="91">
        <v>2.8</v>
      </c>
      <c r="H57" s="152"/>
      <c r="I57" s="152"/>
      <c r="J57" s="152"/>
      <c r="K57" s="152"/>
      <c r="L57" s="152"/>
      <c r="M57" s="152"/>
      <c r="N57" s="152"/>
      <c r="O57" s="152"/>
    </row>
    <row r="58" spans="1:15">
      <c r="A58" s="158" t="s">
        <v>134</v>
      </c>
      <c r="B58" s="159"/>
      <c r="C58" s="92">
        <v>100</v>
      </c>
      <c r="D58" s="92">
        <v>76.599999999999994</v>
      </c>
      <c r="E58" s="92">
        <v>23.4</v>
      </c>
      <c r="F58" s="92">
        <v>0</v>
      </c>
      <c r="H58" s="152"/>
      <c r="I58" s="152"/>
      <c r="J58" s="152"/>
      <c r="K58" s="152"/>
      <c r="L58" s="152"/>
      <c r="M58" s="152"/>
      <c r="N58" s="152"/>
      <c r="O58" s="152"/>
    </row>
    <row r="59" spans="1:15">
      <c r="A59" s="154" t="s">
        <v>135</v>
      </c>
      <c r="B59" s="155"/>
      <c r="C59" s="90">
        <v>100</v>
      </c>
      <c r="D59" s="90">
        <v>38.9</v>
      </c>
      <c r="E59" s="90">
        <v>58</v>
      </c>
      <c r="F59" s="90">
        <v>3.1</v>
      </c>
      <c r="H59" s="152"/>
      <c r="I59" s="152"/>
      <c r="J59" s="152"/>
      <c r="K59" s="152"/>
      <c r="L59" s="152"/>
      <c r="M59" s="152"/>
      <c r="N59" s="152"/>
      <c r="O59" s="152"/>
    </row>
    <row r="60" spans="1:15">
      <c r="A60" s="156" t="s">
        <v>136</v>
      </c>
      <c r="B60" s="157"/>
      <c r="C60" s="91">
        <v>100</v>
      </c>
      <c r="D60" s="91">
        <v>43.3</v>
      </c>
      <c r="E60" s="91">
        <v>54.2</v>
      </c>
      <c r="F60" s="91">
        <v>2.5</v>
      </c>
      <c r="H60" s="152"/>
      <c r="I60" s="152"/>
      <c r="J60" s="152"/>
      <c r="K60" s="152"/>
      <c r="L60" s="152"/>
      <c r="M60" s="152"/>
      <c r="N60" s="152"/>
      <c r="O60" s="152"/>
    </row>
    <row r="61" spans="1:15">
      <c r="A61" s="156" t="s">
        <v>137</v>
      </c>
      <c r="B61" s="157"/>
      <c r="C61" s="91">
        <v>100</v>
      </c>
      <c r="D61" s="91">
        <v>44.5</v>
      </c>
      <c r="E61" s="91">
        <v>53.6</v>
      </c>
      <c r="F61" s="91">
        <v>1.9</v>
      </c>
      <c r="H61" s="152"/>
      <c r="I61" s="152"/>
      <c r="J61" s="152"/>
      <c r="K61" s="152"/>
      <c r="L61" s="152"/>
      <c r="M61" s="152"/>
      <c r="N61" s="152"/>
      <c r="O61" s="152"/>
    </row>
    <row r="62" spans="1:15">
      <c r="A62" s="156" t="s">
        <v>138</v>
      </c>
      <c r="B62" s="157"/>
      <c r="C62" s="91">
        <v>100</v>
      </c>
      <c r="D62" s="91">
        <v>51.1</v>
      </c>
      <c r="E62" s="91">
        <v>48.3</v>
      </c>
      <c r="F62" s="91">
        <v>0.6</v>
      </c>
      <c r="H62" s="152"/>
      <c r="I62" s="152"/>
      <c r="J62" s="152"/>
      <c r="K62" s="152"/>
      <c r="L62" s="152"/>
      <c r="M62" s="152"/>
      <c r="N62" s="152"/>
      <c r="O62" s="152"/>
    </row>
    <row r="63" spans="1:15">
      <c r="A63" s="156" t="s">
        <v>139</v>
      </c>
      <c r="B63" s="157"/>
      <c r="C63" s="91">
        <v>100</v>
      </c>
      <c r="D63" s="91">
        <v>67.2</v>
      </c>
      <c r="E63" s="91">
        <v>31</v>
      </c>
      <c r="F63" s="91">
        <v>1.8</v>
      </c>
      <c r="H63" s="152"/>
      <c r="I63" s="152"/>
      <c r="J63" s="152"/>
      <c r="K63" s="152"/>
      <c r="L63" s="152"/>
      <c r="M63" s="152"/>
      <c r="N63" s="152"/>
      <c r="O63" s="152"/>
    </row>
    <row r="64" spans="1:15">
      <c r="A64" s="156" t="s">
        <v>140</v>
      </c>
      <c r="B64" s="157"/>
      <c r="C64" s="91">
        <v>100</v>
      </c>
      <c r="D64" s="91">
        <v>67.3</v>
      </c>
      <c r="E64" s="91">
        <v>30.7</v>
      </c>
      <c r="F64" s="91">
        <v>2</v>
      </c>
      <c r="H64" s="152"/>
      <c r="I64" s="152"/>
      <c r="J64" s="152"/>
      <c r="K64" s="152"/>
      <c r="L64" s="152"/>
      <c r="M64" s="152"/>
      <c r="N64" s="152"/>
      <c r="O64" s="152"/>
    </row>
    <row r="65" spans="1:15">
      <c r="A65" s="158" t="s">
        <v>141</v>
      </c>
      <c r="B65" s="159"/>
      <c r="C65" s="92">
        <v>100.00000000000001</v>
      </c>
      <c r="D65" s="92">
        <v>66.600000000000009</v>
      </c>
      <c r="E65" s="92">
        <v>29.1</v>
      </c>
      <c r="F65" s="92">
        <v>4.3</v>
      </c>
      <c r="H65" s="152"/>
      <c r="I65" s="152"/>
      <c r="J65" s="152"/>
      <c r="K65" s="152"/>
      <c r="L65" s="152"/>
      <c r="M65" s="152"/>
      <c r="N65" s="152"/>
      <c r="O65" s="152"/>
    </row>
    <row r="66" spans="1:15" s="144" customFormat="1" ht="13.5">
      <c r="A66" s="167"/>
      <c r="B66" s="167"/>
      <c r="C66" s="167"/>
      <c r="D66" s="167"/>
      <c r="E66" s="152"/>
      <c r="F66" s="152"/>
      <c r="G66" s="152"/>
      <c r="H66" s="152"/>
      <c r="I66" s="152"/>
      <c r="J66" s="152"/>
      <c r="K66" s="152"/>
      <c r="L66" s="152"/>
      <c r="M66" s="152"/>
    </row>
    <row r="67" spans="1:15">
      <c r="N67" s="152"/>
    </row>
    <row r="68" spans="1:15" s="144" customFormat="1" ht="14.25">
      <c r="A68" s="141" t="s">
        <v>582</v>
      </c>
      <c r="B68" s="141"/>
      <c r="C68" s="141"/>
      <c r="D68" s="141"/>
      <c r="E68" s="141"/>
      <c r="F68" s="141"/>
      <c r="G68" s="141"/>
      <c r="H68" s="141"/>
      <c r="I68" s="141"/>
      <c r="J68" s="141"/>
      <c r="K68" s="141"/>
      <c r="L68" s="141"/>
      <c r="M68" s="141"/>
      <c r="N68" s="143"/>
    </row>
    <row r="69" spans="1:15" s="144" customFormat="1" ht="13.5">
      <c r="A69" s="143" t="s">
        <v>179</v>
      </c>
      <c r="B69" s="143"/>
      <c r="C69" s="143"/>
      <c r="D69" s="143"/>
      <c r="E69" s="143"/>
      <c r="F69" s="143"/>
      <c r="G69" s="143"/>
      <c r="H69" s="143"/>
      <c r="I69" s="143"/>
      <c r="J69" s="143"/>
      <c r="K69" s="143"/>
      <c r="L69" s="143"/>
      <c r="M69" s="143"/>
      <c r="N69" s="143"/>
    </row>
    <row r="70" spans="1:15" s="149" customFormat="1" ht="36" customHeight="1">
      <c r="A70" s="145"/>
      <c r="B70" s="146"/>
      <c r="C70" s="147" t="s">
        <v>125</v>
      </c>
      <c r="D70" s="147" t="s">
        <v>180</v>
      </c>
      <c r="E70" s="147" t="s">
        <v>181</v>
      </c>
      <c r="F70" s="147" t="s">
        <v>0</v>
      </c>
      <c r="H70" s="148"/>
      <c r="I70" s="148"/>
      <c r="J70" s="148"/>
      <c r="K70" s="148"/>
      <c r="L70" s="148"/>
      <c r="M70" s="148"/>
      <c r="N70" s="148"/>
      <c r="O70" s="148"/>
    </row>
    <row r="71" spans="1:15">
      <c r="A71" s="150" t="s">
        <v>128</v>
      </c>
      <c r="B71" s="151"/>
      <c r="C71" s="89">
        <v>100.00000000000001</v>
      </c>
      <c r="D71" s="89">
        <v>77.2</v>
      </c>
      <c r="E71" s="89">
        <v>21.1</v>
      </c>
      <c r="F71" s="89">
        <v>1.7</v>
      </c>
      <c r="H71" s="152"/>
      <c r="I71" s="152"/>
      <c r="J71" s="152"/>
      <c r="K71" s="152"/>
      <c r="L71" s="152"/>
      <c r="M71" s="152"/>
      <c r="N71" s="152"/>
      <c r="O71" s="152"/>
    </row>
    <row r="72" spans="1:15">
      <c r="A72" s="154" t="s">
        <v>129</v>
      </c>
      <c r="B72" s="155"/>
      <c r="C72" s="90">
        <v>100</v>
      </c>
      <c r="D72" s="90">
        <v>79.600000000000009</v>
      </c>
      <c r="E72" s="90">
        <v>19.3</v>
      </c>
      <c r="F72" s="90">
        <v>1.1000000000000001</v>
      </c>
      <c r="H72" s="152"/>
      <c r="I72" s="152"/>
      <c r="J72" s="152"/>
      <c r="K72" s="152"/>
      <c r="L72" s="152"/>
      <c r="M72" s="152"/>
      <c r="N72" s="152"/>
      <c r="O72" s="152"/>
    </row>
    <row r="73" spans="1:15">
      <c r="A73" s="156" t="s">
        <v>130</v>
      </c>
      <c r="B73" s="157"/>
      <c r="C73" s="91">
        <v>100</v>
      </c>
      <c r="D73" s="91">
        <v>76.3</v>
      </c>
      <c r="E73" s="91">
        <v>21.3</v>
      </c>
      <c r="F73" s="91">
        <v>2.4</v>
      </c>
      <c r="H73" s="152"/>
      <c r="I73" s="152"/>
      <c r="J73" s="152"/>
      <c r="K73" s="152"/>
      <c r="L73" s="152"/>
      <c r="M73" s="152"/>
      <c r="N73" s="152"/>
      <c r="O73" s="152"/>
    </row>
    <row r="74" spans="1:15">
      <c r="A74" s="156" t="s">
        <v>131</v>
      </c>
      <c r="B74" s="157"/>
      <c r="C74" s="91">
        <v>100.00000000000001</v>
      </c>
      <c r="D74" s="91">
        <v>75.800000000000011</v>
      </c>
      <c r="E74" s="91">
        <v>22.4</v>
      </c>
      <c r="F74" s="91">
        <v>1.8</v>
      </c>
      <c r="H74" s="152"/>
      <c r="I74" s="152"/>
      <c r="J74" s="152"/>
      <c r="K74" s="152"/>
      <c r="L74" s="152"/>
      <c r="M74" s="152"/>
      <c r="N74" s="152"/>
      <c r="O74" s="152"/>
    </row>
    <row r="75" spans="1:15">
      <c r="A75" s="158" t="s">
        <v>132</v>
      </c>
      <c r="B75" s="159"/>
      <c r="C75" s="92">
        <v>100</v>
      </c>
      <c r="D75" s="92">
        <v>71.5</v>
      </c>
      <c r="E75" s="92">
        <v>27.1</v>
      </c>
      <c r="F75" s="92">
        <v>1.4</v>
      </c>
      <c r="H75" s="152"/>
      <c r="I75" s="152"/>
      <c r="J75" s="152"/>
      <c r="K75" s="152"/>
      <c r="L75" s="152"/>
      <c r="M75" s="152"/>
      <c r="N75" s="152"/>
      <c r="O75" s="152"/>
    </row>
    <row r="76" spans="1:15">
      <c r="A76" s="154" t="s">
        <v>133</v>
      </c>
      <c r="B76" s="155"/>
      <c r="C76" s="90">
        <v>100</v>
      </c>
      <c r="D76" s="90">
        <v>77</v>
      </c>
      <c r="E76" s="90">
        <v>21.6</v>
      </c>
      <c r="F76" s="90">
        <v>1.4</v>
      </c>
      <c r="H76" s="152"/>
      <c r="I76" s="152"/>
      <c r="J76" s="152"/>
      <c r="K76" s="152"/>
      <c r="L76" s="152"/>
      <c r="M76" s="152"/>
      <c r="N76" s="152"/>
      <c r="O76" s="152"/>
    </row>
    <row r="77" spans="1:15">
      <c r="A77" s="156" t="s">
        <v>112</v>
      </c>
      <c r="B77" s="157"/>
      <c r="C77" s="91">
        <v>100</v>
      </c>
      <c r="D77" s="91">
        <v>77.5</v>
      </c>
      <c r="E77" s="91">
        <v>20.6</v>
      </c>
      <c r="F77" s="91">
        <v>1.9</v>
      </c>
      <c r="H77" s="152"/>
      <c r="I77" s="152"/>
      <c r="J77" s="152"/>
      <c r="K77" s="152"/>
      <c r="L77" s="152"/>
      <c r="M77" s="152"/>
      <c r="N77" s="152"/>
      <c r="O77" s="152"/>
    </row>
    <row r="78" spans="1:15">
      <c r="A78" s="158" t="s">
        <v>134</v>
      </c>
      <c r="B78" s="159"/>
      <c r="C78" s="92">
        <v>100</v>
      </c>
      <c r="D78" s="92">
        <v>0</v>
      </c>
      <c r="E78" s="92">
        <v>100</v>
      </c>
      <c r="F78" s="92">
        <v>0</v>
      </c>
      <c r="H78" s="152"/>
      <c r="I78" s="152"/>
      <c r="J78" s="152"/>
      <c r="K78" s="152"/>
      <c r="L78" s="152"/>
      <c r="M78" s="152"/>
      <c r="N78" s="152"/>
      <c r="O78" s="152"/>
    </row>
    <row r="79" spans="1:15">
      <c r="A79" s="154" t="s">
        <v>135</v>
      </c>
      <c r="B79" s="155"/>
      <c r="C79" s="90">
        <v>100</v>
      </c>
      <c r="D79" s="90">
        <v>66.7</v>
      </c>
      <c r="E79" s="90">
        <v>30.2</v>
      </c>
      <c r="F79" s="90">
        <v>3.1</v>
      </c>
      <c r="H79" s="152"/>
      <c r="I79" s="152"/>
      <c r="J79" s="152"/>
      <c r="K79" s="152"/>
      <c r="L79" s="152"/>
      <c r="M79" s="152"/>
      <c r="N79" s="152"/>
      <c r="O79" s="152"/>
    </row>
    <row r="80" spans="1:15">
      <c r="A80" s="156" t="s">
        <v>136</v>
      </c>
      <c r="B80" s="157"/>
      <c r="C80" s="91">
        <v>100</v>
      </c>
      <c r="D80" s="91">
        <v>72.8</v>
      </c>
      <c r="E80" s="91">
        <v>26.2</v>
      </c>
      <c r="F80" s="91">
        <v>1</v>
      </c>
      <c r="H80" s="152"/>
      <c r="I80" s="152"/>
      <c r="J80" s="152"/>
      <c r="K80" s="152"/>
      <c r="L80" s="152"/>
      <c r="M80" s="152"/>
      <c r="N80" s="152"/>
      <c r="O80" s="152"/>
    </row>
    <row r="81" spans="1:15">
      <c r="A81" s="156" t="s">
        <v>137</v>
      </c>
      <c r="B81" s="157"/>
      <c r="C81" s="91">
        <v>100</v>
      </c>
      <c r="D81" s="91">
        <v>68</v>
      </c>
      <c r="E81" s="91">
        <v>31.2</v>
      </c>
      <c r="F81" s="91">
        <v>0.8</v>
      </c>
      <c r="H81" s="152"/>
      <c r="I81" s="152"/>
      <c r="J81" s="152"/>
      <c r="K81" s="152"/>
      <c r="L81" s="152"/>
      <c r="M81" s="152"/>
      <c r="N81" s="152"/>
      <c r="O81" s="152"/>
    </row>
    <row r="82" spans="1:15">
      <c r="A82" s="156" t="s">
        <v>138</v>
      </c>
      <c r="B82" s="157"/>
      <c r="C82" s="91">
        <v>100</v>
      </c>
      <c r="D82" s="91">
        <v>71.2</v>
      </c>
      <c r="E82" s="91">
        <v>28.2</v>
      </c>
      <c r="F82" s="91">
        <v>0.6</v>
      </c>
      <c r="H82" s="152"/>
      <c r="I82" s="152"/>
      <c r="J82" s="152"/>
      <c r="K82" s="152"/>
      <c r="L82" s="152"/>
      <c r="M82" s="152"/>
      <c r="N82" s="152"/>
      <c r="O82" s="152"/>
    </row>
    <row r="83" spans="1:15">
      <c r="A83" s="156" t="s">
        <v>139</v>
      </c>
      <c r="B83" s="157"/>
      <c r="C83" s="91">
        <v>100</v>
      </c>
      <c r="D83" s="91">
        <v>77.599999999999994</v>
      </c>
      <c r="E83" s="91">
        <v>21.5</v>
      </c>
      <c r="F83" s="91">
        <v>0.9</v>
      </c>
      <c r="H83" s="152"/>
      <c r="I83" s="152"/>
      <c r="J83" s="152"/>
      <c r="K83" s="152"/>
      <c r="L83" s="152"/>
      <c r="M83" s="152"/>
      <c r="N83" s="152"/>
      <c r="O83" s="152"/>
    </row>
    <row r="84" spans="1:15">
      <c r="A84" s="156" t="s">
        <v>140</v>
      </c>
      <c r="B84" s="157"/>
      <c r="C84" s="91">
        <v>100</v>
      </c>
      <c r="D84" s="91">
        <v>77.8</v>
      </c>
      <c r="E84" s="91">
        <v>21.2</v>
      </c>
      <c r="F84" s="91">
        <v>1</v>
      </c>
      <c r="H84" s="152"/>
      <c r="I84" s="152"/>
      <c r="J84" s="152"/>
      <c r="K84" s="152"/>
      <c r="L84" s="152"/>
      <c r="M84" s="152"/>
      <c r="N84" s="152"/>
      <c r="O84" s="152"/>
    </row>
    <row r="85" spans="1:15">
      <c r="A85" s="158" t="s">
        <v>141</v>
      </c>
      <c r="B85" s="159"/>
      <c r="C85" s="92">
        <v>100</v>
      </c>
      <c r="D85" s="92">
        <v>81.900000000000006</v>
      </c>
      <c r="E85" s="92">
        <v>15</v>
      </c>
      <c r="F85" s="92">
        <v>3.1</v>
      </c>
      <c r="H85" s="152"/>
      <c r="I85" s="152"/>
      <c r="J85" s="152"/>
      <c r="K85" s="152"/>
      <c r="L85" s="152"/>
      <c r="M85" s="152"/>
      <c r="N85" s="152"/>
      <c r="O85" s="152"/>
    </row>
    <row r="86" spans="1:15">
      <c r="C86" s="167"/>
      <c r="D86" s="167"/>
      <c r="E86" s="167"/>
      <c r="F86" s="167"/>
      <c r="H86" s="152"/>
      <c r="I86" s="152"/>
      <c r="J86" s="152"/>
      <c r="K86" s="152"/>
      <c r="L86" s="152"/>
      <c r="M86" s="152"/>
      <c r="N86" s="152"/>
      <c r="O86" s="152"/>
    </row>
    <row r="87" spans="1:15" s="142" customFormat="1" ht="14.25">
      <c r="A87" s="143" t="s">
        <v>182</v>
      </c>
      <c r="B87" s="143"/>
      <c r="C87" s="143"/>
      <c r="D87" s="143"/>
      <c r="E87" s="143"/>
      <c r="F87" s="143"/>
      <c r="G87" s="143"/>
      <c r="H87" s="143"/>
      <c r="I87" s="143"/>
      <c r="J87" s="143"/>
      <c r="K87" s="143"/>
      <c r="L87" s="143"/>
      <c r="M87" s="143"/>
      <c r="N87" s="172"/>
    </row>
    <row r="88" spans="1:15" s="144" customFormat="1" ht="13.5">
      <c r="A88" s="143" t="s">
        <v>183</v>
      </c>
      <c r="B88" s="143"/>
      <c r="C88" s="143"/>
      <c r="D88" s="143"/>
      <c r="E88" s="143"/>
      <c r="F88" s="143"/>
      <c r="G88" s="143"/>
      <c r="H88" s="143"/>
      <c r="I88" s="143"/>
      <c r="J88" s="143"/>
      <c r="K88" s="173"/>
      <c r="L88" s="143"/>
      <c r="M88" s="143"/>
    </row>
    <row r="89" spans="1:15" s="149" customFormat="1" ht="36.75" customHeight="1">
      <c r="A89" s="160" t="s">
        <v>144</v>
      </c>
      <c r="B89" s="161"/>
      <c r="C89" s="161"/>
      <c r="D89" s="161"/>
      <c r="E89" s="161"/>
      <c r="F89" s="161"/>
      <c r="G89" s="174"/>
      <c r="H89" s="147" t="s">
        <v>145</v>
      </c>
      <c r="I89" s="147" t="s">
        <v>184</v>
      </c>
      <c r="J89" s="147" t="s">
        <v>185</v>
      </c>
      <c r="K89" s="147" t="s">
        <v>2</v>
      </c>
      <c r="L89" s="147" t="s">
        <v>0</v>
      </c>
      <c r="M89" s="148"/>
    </row>
    <row r="90" spans="1:15">
      <c r="A90" s="163" t="s">
        <v>186</v>
      </c>
      <c r="B90" s="164"/>
      <c r="C90" s="164"/>
      <c r="D90" s="164"/>
      <c r="E90" s="164"/>
      <c r="F90" s="164"/>
      <c r="G90" s="175"/>
      <c r="H90" s="89">
        <v>99.999999999999986</v>
      </c>
      <c r="I90" s="89">
        <v>63.399999999999991</v>
      </c>
      <c r="J90" s="89">
        <v>25.4</v>
      </c>
      <c r="K90" s="89">
        <v>6</v>
      </c>
      <c r="L90" s="89">
        <v>5.2</v>
      </c>
      <c r="M90" s="152"/>
    </row>
    <row r="91" spans="1:15">
      <c r="A91" s="163" t="s">
        <v>187</v>
      </c>
      <c r="B91" s="164"/>
      <c r="C91" s="164"/>
      <c r="D91" s="164"/>
      <c r="E91" s="164"/>
      <c r="F91" s="164"/>
      <c r="G91" s="175"/>
      <c r="H91" s="89">
        <v>100</v>
      </c>
      <c r="I91" s="89">
        <v>31.7</v>
      </c>
      <c r="J91" s="89">
        <v>39.6</v>
      </c>
      <c r="K91" s="89">
        <v>23</v>
      </c>
      <c r="L91" s="89">
        <v>5.7</v>
      </c>
      <c r="M91" s="152"/>
    </row>
    <row r="92" spans="1:15" s="144" customFormat="1" ht="13.5">
      <c r="A92" s="163" t="s">
        <v>188</v>
      </c>
      <c r="B92" s="164"/>
      <c r="C92" s="164"/>
      <c r="D92" s="164"/>
      <c r="E92" s="164"/>
      <c r="F92" s="164"/>
      <c r="G92" s="175"/>
      <c r="H92" s="89">
        <v>100</v>
      </c>
      <c r="I92" s="89">
        <v>68.900000000000006</v>
      </c>
      <c r="J92" s="89">
        <v>15.7</v>
      </c>
      <c r="K92" s="89">
        <v>9.8000000000000007</v>
      </c>
      <c r="L92" s="89">
        <v>5.6</v>
      </c>
      <c r="M92" s="152"/>
    </row>
    <row r="93" spans="1:15" s="144" customFormat="1" ht="12" customHeight="1">
      <c r="A93" s="163" t="s">
        <v>189</v>
      </c>
      <c r="B93" s="164"/>
      <c r="C93" s="164"/>
      <c r="D93" s="164"/>
      <c r="E93" s="164"/>
      <c r="F93" s="164"/>
      <c r="G93" s="175"/>
      <c r="H93" s="89">
        <v>100</v>
      </c>
      <c r="I93" s="89">
        <v>39.5</v>
      </c>
      <c r="J93" s="89">
        <v>44.4</v>
      </c>
      <c r="K93" s="89">
        <v>9</v>
      </c>
      <c r="L93" s="89">
        <v>7.1</v>
      </c>
      <c r="M93" s="152"/>
    </row>
    <row r="94" spans="1:15" s="149" customFormat="1" ht="12" customHeight="1">
      <c r="A94" s="163" t="s">
        <v>190</v>
      </c>
      <c r="B94" s="164"/>
      <c r="C94" s="164"/>
      <c r="D94" s="164"/>
      <c r="E94" s="164"/>
      <c r="F94" s="164"/>
      <c r="G94" s="175"/>
      <c r="H94" s="89">
        <v>100</v>
      </c>
      <c r="I94" s="89">
        <v>44.8</v>
      </c>
      <c r="J94" s="89">
        <v>34</v>
      </c>
      <c r="K94" s="89">
        <v>7.4</v>
      </c>
      <c r="L94" s="89">
        <v>13.8</v>
      </c>
      <c r="M94" s="152"/>
    </row>
    <row r="95" spans="1:15">
      <c r="A95" s="163" t="s">
        <v>191</v>
      </c>
      <c r="B95" s="164"/>
      <c r="C95" s="164"/>
      <c r="D95" s="164"/>
      <c r="E95" s="164"/>
      <c r="F95" s="164"/>
      <c r="G95" s="175"/>
      <c r="H95" s="89">
        <v>100</v>
      </c>
      <c r="I95" s="89">
        <v>35.4</v>
      </c>
      <c r="J95" s="89">
        <v>16.899999999999999</v>
      </c>
      <c r="K95" s="89">
        <v>13.3</v>
      </c>
      <c r="L95" s="89">
        <v>34.4</v>
      </c>
      <c r="M95" s="152"/>
    </row>
    <row r="96" spans="1:15">
      <c r="A96" s="163" t="s">
        <v>192</v>
      </c>
      <c r="B96" s="164"/>
      <c r="C96" s="164"/>
      <c r="D96" s="164"/>
      <c r="E96" s="164"/>
      <c r="F96" s="164"/>
      <c r="G96" s="175"/>
      <c r="H96" s="89">
        <v>100</v>
      </c>
      <c r="I96" s="89">
        <v>0.8</v>
      </c>
      <c r="J96" s="89">
        <v>0.3</v>
      </c>
      <c r="K96" s="89">
        <v>5.4</v>
      </c>
      <c r="L96" s="89">
        <v>93.5</v>
      </c>
      <c r="M96" s="152"/>
    </row>
    <row r="97" spans="1:15">
      <c r="A97" s="152"/>
      <c r="B97" s="152"/>
      <c r="C97" s="152"/>
      <c r="D97" s="152"/>
      <c r="E97" s="152"/>
      <c r="F97" s="152"/>
      <c r="G97" s="152"/>
      <c r="H97" s="152"/>
      <c r="I97" s="152"/>
      <c r="J97" s="152"/>
      <c r="K97" s="152"/>
      <c r="L97" s="152"/>
      <c r="M97" s="152"/>
    </row>
    <row r="98" spans="1:15" ht="13.5">
      <c r="A98" s="143" t="s">
        <v>193</v>
      </c>
      <c r="B98" s="143"/>
      <c r="C98" s="143"/>
      <c r="D98" s="143"/>
      <c r="E98" s="143"/>
      <c r="F98" s="143"/>
      <c r="G98" s="143"/>
      <c r="H98" s="143"/>
      <c r="I98" s="143"/>
      <c r="J98" s="143"/>
      <c r="K98" s="143"/>
      <c r="L98" s="143"/>
      <c r="M98" s="143"/>
    </row>
    <row r="99" spans="1:15" ht="13.5">
      <c r="A99" s="143" t="s">
        <v>194</v>
      </c>
      <c r="B99" s="143"/>
      <c r="C99" s="143"/>
      <c r="D99" s="143"/>
      <c r="E99" s="143"/>
      <c r="F99" s="143"/>
      <c r="G99" s="143"/>
      <c r="H99" s="143"/>
      <c r="I99" s="143"/>
      <c r="J99" s="143"/>
      <c r="K99" s="173"/>
      <c r="L99" s="143"/>
      <c r="M99" s="143"/>
    </row>
    <row r="100" spans="1:15" ht="36">
      <c r="A100" s="160" t="s">
        <v>144</v>
      </c>
      <c r="B100" s="161"/>
      <c r="C100" s="161"/>
      <c r="D100" s="161"/>
      <c r="E100" s="161"/>
      <c r="F100" s="161"/>
      <c r="G100" s="174"/>
      <c r="H100" s="147" t="s">
        <v>145</v>
      </c>
      <c r="I100" s="147" t="s">
        <v>630</v>
      </c>
      <c r="J100" s="147" t="s">
        <v>185</v>
      </c>
      <c r="K100" s="147" t="s">
        <v>2</v>
      </c>
      <c r="L100" s="147" t="s">
        <v>0</v>
      </c>
      <c r="M100" s="148"/>
    </row>
    <row r="101" spans="1:15">
      <c r="A101" s="163" t="s">
        <v>195</v>
      </c>
      <c r="B101" s="164"/>
      <c r="C101" s="164"/>
      <c r="D101" s="164"/>
      <c r="E101" s="164"/>
      <c r="F101" s="164"/>
      <c r="G101" s="175"/>
      <c r="H101" s="89">
        <v>100</v>
      </c>
      <c r="I101" s="89">
        <v>88</v>
      </c>
      <c r="J101" s="89">
        <v>6.4</v>
      </c>
      <c r="K101" s="89">
        <v>4.8</v>
      </c>
      <c r="L101" s="89">
        <v>0.8</v>
      </c>
      <c r="M101" s="152"/>
    </row>
    <row r="102" spans="1:15">
      <c r="A102" s="163" t="s">
        <v>196</v>
      </c>
      <c r="B102" s="164"/>
      <c r="C102" s="164"/>
      <c r="D102" s="164"/>
      <c r="E102" s="164"/>
      <c r="F102" s="164"/>
      <c r="G102" s="175"/>
      <c r="H102" s="89">
        <v>100</v>
      </c>
      <c r="I102" s="89">
        <v>37.1</v>
      </c>
      <c r="J102" s="89">
        <v>44.7</v>
      </c>
      <c r="K102" s="89">
        <v>15.6</v>
      </c>
      <c r="L102" s="89">
        <v>2.6</v>
      </c>
      <c r="M102" s="152"/>
    </row>
    <row r="103" spans="1:15">
      <c r="A103" s="163" t="s">
        <v>197</v>
      </c>
      <c r="B103" s="164"/>
      <c r="C103" s="164"/>
      <c r="D103" s="164"/>
      <c r="E103" s="164"/>
      <c r="F103" s="164"/>
      <c r="G103" s="175"/>
      <c r="H103" s="89">
        <v>100.00000000000001</v>
      </c>
      <c r="I103" s="89">
        <v>44.4</v>
      </c>
      <c r="J103" s="89">
        <v>48.300000000000011</v>
      </c>
      <c r="K103" s="89">
        <v>5.6</v>
      </c>
      <c r="L103" s="89">
        <v>1.7</v>
      </c>
      <c r="M103" s="152"/>
    </row>
    <row r="104" spans="1:15">
      <c r="A104" s="163" t="s">
        <v>198</v>
      </c>
      <c r="B104" s="164"/>
      <c r="C104" s="164"/>
      <c r="D104" s="164"/>
      <c r="E104" s="164"/>
      <c r="F104" s="164"/>
      <c r="G104" s="175"/>
      <c r="H104" s="89">
        <v>100</v>
      </c>
      <c r="I104" s="89">
        <v>48</v>
      </c>
      <c r="J104" s="89">
        <v>40.799999999999997</v>
      </c>
      <c r="K104" s="89">
        <v>8.5</v>
      </c>
      <c r="L104" s="89">
        <v>2.7</v>
      </c>
      <c r="M104" s="152"/>
    </row>
    <row r="105" spans="1:15">
      <c r="A105" s="163" t="s">
        <v>199</v>
      </c>
      <c r="B105" s="164"/>
      <c r="C105" s="164"/>
      <c r="D105" s="164"/>
      <c r="E105" s="164"/>
      <c r="F105" s="164"/>
      <c r="G105" s="175"/>
      <c r="H105" s="89">
        <v>100</v>
      </c>
      <c r="I105" s="89">
        <v>65.5</v>
      </c>
      <c r="J105" s="89">
        <v>25.2</v>
      </c>
      <c r="K105" s="89">
        <v>7.1</v>
      </c>
      <c r="L105" s="89">
        <v>2.2000000000000002</v>
      </c>
      <c r="M105" s="152"/>
    </row>
    <row r="106" spans="1:15" s="144" customFormat="1" ht="13.5">
      <c r="A106" s="163" t="s">
        <v>200</v>
      </c>
      <c r="B106" s="164"/>
      <c r="C106" s="164"/>
      <c r="D106" s="164"/>
      <c r="E106" s="164"/>
      <c r="F106" s="164"/>
      <c r="G106" s="175"/>
      <c r="H106" s="89">
        <v>100</v>
      </c>
      <c r="I106" s="89">
        <v>45</v>
      </c>
      <c r="J106" s="89">
        <v>37.4</v>
      </c>
      <c r="K106" s="89">
        <v>14.5</v>
      </c>
      <c r="L106" s="89">
        <v>3.1</v>
      </c>
      <c r="M106" s="152"/>
    </row>
    <row r="107" spans="1:15" s="144" customFormat="1" ht="13.5">
      <c r="A107" s="163" t="s">
        <v>201</v>
      </c>
      <c r="B107" s="164"/>
      <c r="C107" s="164"/>
      <c r="D107" s="164"/>
      <c r="E107" s="164"/>
      <c r="F107" s="164"/>
      <c r="G107" s="175"/>
      <c r="H107" s="89">
        <v>100</v>
      </c>
      <c r="I107" s="89">
        <v>59.8</v>
      </c>
      <c r="J107" s="89">
        <v>23.2</v>
      </c>
      <c r="K107" s="89">
        <v>15.4</v>
      </c>
      <c r="L107" s="89">
        <v>1.6</v>
      </c>
      <c r="M107" s="152"/>
    </row>
    <row r="108" spans="1:15" s="144" customFormat="1" ht="13.5">
      <c r="A108" s="152"/>
      <c r="B108" s="152"/>
      <c r="C108" s="152"/>
      <c r="D108" s="152"/>
      <c r="E108" s="152"/>
      <c r="F108" s="152"/>
      <c r="G108" s="152"/>
      <c r="H108" s="167"/>
      <c r="I108" s="167"/>
      <c r="J108" s="167"/>
      <c r="K108" s="167"/>
      <c r="L108" s="167"/>
      <c r="M108" s="152"/>
    </row>
    <row r="109" spans="1:15" s="149" customFormat="1" ht="12" customHeight="1">
      <c r="A109" s="152"/>
      <c r="B109" s="152"/>
      <c r="C109" s="152"/>
      <c r="D109" s="152"/>
      <c r="E109" s="152"/>
      <c r="F109" s="152"/>
      <c r="G109" s="152"/>
      <c r="H109" s="152"/>
      <c r="I109" s="152"/>
      <c r="J109" s="152"/>
      <c r="K109" s="152"/>
      <c r="L109" s="152"/>
      <c r="M109" s="152"/>
    </row>
    <row r="110" spans="1:15" ht="14.25">
      <c r="A110" s="141" t="s">
        <v>583</v>
      </c>
      <c r="B110" s="141"/>
      <c r="C110" s="141"/>
      <c r="D110" s="141"/>
      <c r="E110" s="141"/>
      <c r="F110" s="141"/>
      <c r="G110" s="141"/>
      <c r="H110" s="141"/>
      <c r="I110" s="141"/>
      <c r="J110" s="141"/>
      <c r="K110" s="141"/>
      <c r="L110" s="141"/>
      <c r="M110" s="141"/>
    </row>
    <row r="111" spans="1:15" ht="13.5">
      <c r="A111" s="277" t="s">
        <v>584</v>
      </c>
      <c r="B111" s="278"/>
      <c r="C111" s="278"/>
      <c r="D111" s="278"/>
      <c r="E111" s="278"/>
      <c r="F111" s="278"/>
      <c r="G111" s="278"/>
      <c r="H111" s="278"/>
      <c r="I111" s="278"/>
      <c r="J111" s="278"/>
      <c r="K111" s="278"/>
      <c r="L111" s="278"/>
      <c r="M111" s="278"/>
    </row>
    <row r="112" spans="1:15" s="142" customFormat="1" ht="24">
      <c r="A112" s="145"/>
      <c r="B112" s="146"/>
      <c r="C112" s="147" t="s">
        <v>125</v>
      </c>
      <c r="D112" s="168" t="s">
        <v>207</v>
      </c>
      <c r="E112" s="168" t="s">
        <v>208</v>
      </c>
      <c r="F112" s="168" t="s">
        <v>205</v>
      </c>
      <c r="G112" s="169"/>
      <c r="H112" s="170"/>
      <c r="I112" s="170"/>
      <c r="J112" s="170"/>
      <c r="K112" s="170"/>
      <c r="L112" s="170"/>
      <c r="M112" s="170"/>
      <c r="N112" s="170"/>
      <c r="O112" s="170"/>
    </row>
    <row r="113" spans="1:15" s="144" customFormat="1" ht="13.5">
      <c r="A113" s="150" t="s">
        <v>128</v>
      </c>
      <c r="B113" s="151"/>
      <c r="C113" s="89">
        <v>100</v>
      </c>
      <c r="D113" s="89">
        <v>78.099999999999994</v>
      </c>
      <c r="E113" s="89">
        <v>19.399999999999999</v>
      </c>
      <c r="F113" s="89">
        <v>2.5</v>
      </c>
      <c r="G113" s="171"/>
      <c r="H113" s="152"/>
      <c r="I113" s="152"/>
      <c r="J113" s="152"/>
      <c r="K113" s="152"/>
      <c r="L113" s="152"/>
      <c r="M113" s="152"/>
      <c r="N113" s="152"/>
      <c r="O113" s="152"/>
    </row>
    <row r="114" spans="1:15">
      <c r="A114" s="154" t="s">
        <v>129</v>
      </c>
      <c r="B114" s="155"/>
      <c r="C114" s="90">
        <v>100</v>
      </c>
      <c r="D114" s="90">
        <v>81.900000000000006</v>
      </c>
      <c r="E114" s="90">
        <v>15.8</v>
      </c>
      <c r="F114" s="90">
        <v>2.2999999999999998</v>
      </c>
      <c r="H114" s="152"/>
      <c r="I114" s="152"/>
      <c r="J114" s="152"/>
      <c r="K114" s="152"/>
      <c r="L114" s="152"/>
      <c r="M114" s="152"/>
      <c r="N114" s="152"/>
      <c r="O114" s="152"/>
    </row>
    <row r="115" spans="1:15">
      <c r="A115" s="156" t="s">
        <v>130</v>
      </c>
      <c r="B115" s="157"/>
      <c r="C115" s="91">
        <v>100</v>
      </c>
      <c r="D115" s="91">
        <v>75.900000000000006</v>
      </c>
      <c r="E115" s="91">
        <v>21.5</v>
      </c>
      <c r="F115" s="91">
        <v>2.6</v>
      </c>
      <c r="H115" s="152"/>
      <c r="I115" s="152"/>
      <c r="J115" s="152"/>
      <c r="K115" s="152"/>
      <c r="L115" s="152"/>
      <c r="M115" s="152"/>
      <c r="N115" s="152"/>
      <c r="O115" s="152"/>
    </row>
    <row r="116" spans="1:15">
      <c r="A116" s="156" t="s">
        <v>131</v>
      </c>
      <c r="B116" s="157"/>
      <c r="C116" s="91">
        <v>100.00000000000001</v>
      </c>
      <c r="D116" s="91">
        <v>77.300000000000011</v>
      </c>
      <c r="E116" s="91">
        <v>20.399999999999999</v>
      </c>
      <c r="F116" s="91">
        <v>2.2999999999999998</v>
      </c>
      <c r="H116" s="152"/>
      <c r="I116" s="152"/>
      <c r="J116" s="152"/>
      <c r="K116" s="152"/>
      <c r="L116" s="152"/>
      <c r="M116" s="152"/>
      <c r="N116" s="152"/>
      <c r="O116" s="152"/>
    </row>
    <row r="117" spans="1:15">
      <c r="A117" s="158" t="s">
        <v>132</v>
      </c>
      <c r="B117" s="159"/>
      <c r="C117" s="92">
        <v>100</v>
      </c>
      <c r="D117" s="92">
        <v>72.8</v>
      </c>
      <c r="E117" s="92">
        <v>24.5</v>
      </c>
      <c r="F117" s="92">
        <v>2.7</v>
      </c>
      <c r="H117" s="152"/>
      <c r="I117" s="152"/>
      <c r="J117" s="152"/>
      <c r="K117" s="152"/>
      <c r="L117" s="152"/>
      <c r="M117" s="152"/>
      <c r="N117" s="152"/>
      <c r="O117" s="152"/>
    </row>
    <row r="118" spans="1:15">
      <c r="A118" s="154" t="s">
        <v>133</v>
      </c>
      <c r="B118" s="155"/>
      <c r="C118" s="90">
        <v>100</v>
      </c>
      <c r="D118" s="90">
        <v>75</v>
      </c>
      <c r="E118" s="90">
        <v>22.1</v>
      </c>
      <c r="F118" s="90">
        <v>2.9</v>
      </c>
      <c r="H118" s="152"/>
      <c r="I118" s="152"/>
      <c r="J118" s="152"/>
      <c r="K118" s="152"/>
      <c r="L118" s="152"/>
      <c r="M118" s="152"/>
      <c r="N118" s="152"/>
      <c r="O118" s="152"/>
    </row>
    <row r="119" spans="1:15">
      <c r="A119" s="156" t="s">
        <v>112</v>
      </c>
      <c r="B119" s="157"/>
      <c r="C119" s="91">
        <v>100</v>
      </c>
      <c r="D119" s="91">
        <v>80.599999999999994</v>
      </c>
      <c r="E119" s="91">
        <v>17.2</v>
      </c>
      <c r="F119" s="91">
        <v>2.2000000000000002</v>
      </c>
      <c r="H119" s="152"/>
      <c r="I119" s="152"/>
      <c r="J119" s="152"/>
      <c r="K119" s="152"/>
      <c r="L119" s="152"/>
      <c r="M119" s="152"/>
      <c r="N119" s="152"/>
      <c r="O119" s="152"/>
    </row>
    <row r="120" spans="1:15">
      <c r="A120" s="158" t="s">
        <v>134</v>
      </c>
      <c r="B120" s="159"/>
      <c r="C120" s="92">
        <v>100</v>
      </c>
      <c r="D120" s="92">
        <v>76.599999999999994</v>
      </c>
      <c r="E120" s="92">
        <v>23.4</v>
      </c>
      <c r="F120" s="92">
        <v>0</v>
      </c>
      <c r="H120" s="152"/>
      <c r="I120" s="152"/>
      <c r="J120" s="152"/>
      <c r="K120" s="152"/>
      <c r="L120" s="152"/>
      <c r="M120" s="152"/>
      <c r="N120" s="152"/>
      <c r="O120" s="152"/>
    </row>
    <row r="121" spans="1:15">
      <c r="A121" s="154" t="s">
        <v>135</v>
      </c>
      <c r="B121" s="155"/>
      <c r="C121" s="90">
        <v>100</v>
      </c>
      <c r="D121" s="90">
        <v>48.5</v>
      </c>
      <c r="E121" s="90">
        <v>47.3</v>
      </c>
      <c r="F121" s="90">
        <v>4.2</v>
      </c>
      <c r="H121" s="152"/>
      <c r="I121" s="152"/>
      <c r="J121" s="152"/>
      <c r="K121" s="152"/>
      <c r="L121" s="152"/>
      <c r="M121" s="152"/>
      <c r="N121" s="152"/>
      <c r="O121" s="152"/>
    </row>
    <row r="122" spans="1:15">
      <c r="A122" s="156" t="s">
        <v>136</v>
      </c>
      <c r="B122" s="157"/>
      <c r="C122" s="91">
        <v>100</v>
      </c>
      <c r="D122" s="91">
        <v>60.7</v>
      </c>
      <c r="E122" s="91">
        <v>36</v>
      </c>
      <c r="F122" s="91">
        <v>3.3</v>
      </c>
      <c r="H122" s="152"/>
      <c r="I122" s="152"/>
      <c r="J122" s="152"/>
      <c r="K122" s="152"/>
      <c r="L122" s="152"/>
      <c r="M122" s="152"/>
      <c r="N122" s="152"/>
      <c r="O122" s="152"/>
    </row>
    <row r="123" spans="1:15">
      <c r="A123" s="156" t="s">
        <v>137</v>
      </c>
      <c r="B123" s="157"/>
      <c r="C123" s="91">
        <v>100</v>
      </c>
      <c r="D123" s="91">
        <v>60.3</v>
      </c>
      <c r="E123" s="91">
        <v>36.5</v>
      </c>
      <c r="F123" s="91">
        <v>3.2</v>
      </c>
      <c r="H123" s="152"/>
      <c r="I123" s="152"/>
      <c r="J123" s="152"/>
      <c r="K123" s="152"/>
      <c r="L123" s="152"/>
      <c r="M123" s="152"/>
      <c r="N123" s="152"/>
      <c r="O123" s="152"/>
    </row>
    <row r="124" spans="1:15">
      <c r="A124" s="156" t="s">
        <v>138</v>
      </c>
      <c r="B124" s="157"/>
      <c r="C124" s="91">
        <v>100.00000000000001</v>
      </c>
      <c r="D124" s="91">
        <v>70.300000000000011</v>
      </c>
      <c r="E124" s="91">
        <v>28.4</v>
      </c>
      <c r="F124" s="91">
        <v>1.3</v>
      </c>
      <c r="H124" s="152"/>
      <c r="I124" s="152"/>
      <c r="J124" s="152"/>
      <c r="K124" s="152"/>
      <c r="L124" s="152"/>
      <c r="M124" s="152"/>
      <c r="N124" s="152"/>
      <c r="O124" s="152"/>
    </row>
    <row r="125" spans="1:15">
      <c r="A125" s="156" t="s">
        <v>139</v>
      </c>
      <c r="B125" s="157"/>
      <c r="C125" s="91">
        <v>100</v>
      </c>
      <c r="D125" s="91">
        <v>84.3</v>
      </c>
      <c r="E125" s="91">
        <v>14.4</v>
      </c>
      <c r="F125" s="91">
        <v>1.3</v>
      </c>
      <c r="H125" s="152"/>
      <c r="I125" s="152"/>
      <c r="J125" s="152"/>
      <c r="K125" s="152"/>
      <c r="L125" s="152"/>
      <c r="M125" s="152"/>
      <c r="N125" s="152"/>
      <c r="O125" s="152"/>
    </row>
    <row r="126" spans="1:15">
      <c r="A126" s="156" t="s">
        <v>140</v>
      </c>
      <c r="B126" s="157"/>
      <c r="C126" s="91">
        <v>100</v>
      </c>
      <c r="D126" s="91">
        <v>86.1</v>
      </c>
      <c r="E126" s="91">
        <v>12.2</v>
      </c>
      <c r="F126" s="91">
        <v>1.7</v>
      </c>
      <c r="H126" s="152"/>
      <c r="I126" s="152"/>
      <c r="J126" s="152"/>
      <c r="K126" s="152"/>
      <c r="L126" s="152"/>
      <c r="M126" s="152"/>
      <c r="N126" s="152"/>
      <c r="O126" s="152"/>
    </row>
    <row r="127" spans="1:15">
      <c r="A127" s="158" t="s">
        <v>141</v>
      </c>
      <c r="B127" s="159"/>
      <c r="C127" s="92">
        <v>100</v>
      </c>
      <c r="D127" s="92">
        <v>81.7</v>
      </c>
      <c r="E127" s="92">
        <v>14.8</v>
      </c>
      <c r="F127" s="92">
        <v>3.5</v>
      </c>
      <c r="H127" s="152"/>
      <c r="I127" s="152"/>
      <c r="J127" s="152"/>
      <c r="K127" s="152"/>
      <c r="L127" s="152"/>
      <c r="M127" s="152"/>
      <c r="N127" s="152"/>
      <c r="O127" s="152"/>
    </row>
    <row r="128" spans="1:15" s="144" customFormat="1" ht="13.5">
      <c r="A128" s="167"/>
      <c r="B128" s="167"/>
      <c r="C128" s="167"/>
      <c r="D128" s="167"/>
      <c r="E128" s="152"/>
      <c r="F128" s="152"/>
      <c r="G128" s="152"/>
      <c r="H128" s="152"/>
      <c r="I128" s="152"/>
      <c r="J128" s="152"/>
      <c r="K128" s="152"/>
      <c r="L128" s="152"/>
      <c r="M128" s="152"/>
    </row>
    <row r="129" spans="1:15" s="144" customFormat="1" ht="13.5">
      <c r="A129" s="167"/>
      <c r="B129" s="167"/>
      <c r="C129" s="167"/>
      <c r="D129" s="167"/>
      <c r="E129" s="152"/>
      <c r="F129" s="152"/>
      <c r="G129" s="152"/>
      <c r="H129" s="152"/>
      <c r="I129" s="152"/>
      <c r="J129" s="152"/>
      <c r="K129" s="152"/>
      <c r="L129" s="152"/>
      <c r="M129" s="152"/>
    </row>
    <row r="130" spans="1:15" s="149" customFormat="1" ht="21.75" customHeight="1">
      <c r="A130" s="141" t="s">
        <v>585</v>
      </c>
      <c r="B130" s="141"/>
      <c r="C130" s="141"/>
      <c r="D130" s="141"/>
      <c r="E130" s="141"/>
      <c r="F130" s="141"/>
      <c r="G130" s="141"/>
      <c r="H130" s="141"/>
      <c r="I130" s="141"/>
      <c r="J130" s="141"/>
      <c r="K130" s="141"/>
      <c r="L130" s="141"/>
      <c r="M130" s="141"/>
    </row>
    <row r="131" spans="1:15" ht="13.5">
      <c r="A131" s="143" t="s">
        <v>209</v>
      </c>
      <c r="B131" s="143"/>
      <c r="C131" s="143"/>
      <c r="D131" s="143"/>
      <c r="E131" s="143"/>
      <c r="F131" s="143"/>
      <c r="G131" s="143"/>
      <c r="H131" s="143"/>
      <c r="I131" s="143"/>
      <c r="J131" s="143"/>
      <c r="K131" s="143"/>
      <c r="L131" s="143"/>
      <c r="M131" s="143"/>
      <c r="N131" s="152"/>
    </row>
    <row r="132" spans="1:15" ht="36">
      <c r="A132" s="145"/>
      <c r="B132" s="146"/>
      <c r="C132" s="147" t="s">
        <v>125</v>
      </c>
      <c r="D132" s="147" t="s">
        <v>210</v>
      </c>
      <c r="E132" s="147" t="s">
        <v>211</v>
      </c>
      <c r="F132" s="147" t="s">
        <v>0</v>
      </c>
      <c r="G132" s="148"/>
      <c r="H132" s="148"/>
      <c r="I132" s="148"/>
      <c r="J132" s="148"/>
      <c r="K132" s="148"/>
      <c r="L132" s="148"/>
      <c r="M132" s="148"/>
      <c r="N132" s="148"/>
      <c r="O132" s="148"/>
    </row>
    <row r="133" spans="1:15" s="144" customFormat="1" ht="13.5">
      <c r="A133" s="150" t="s">
        <v>128</v>
      </c>
      <c r="B133" s="151"/>
      <c r="C133" s="89">
        <v>100</v>
      </c>
      <c r="D133" s="89">
        <v>16.2</v>
      </c>
      <c r="E133" s="89">
        <v>81.599999999999994</v>
      </c>
      <c r="F133" s="89">
        <v>2.2000000000000002</v>
      </c>
      <c r="G133" s="152"/>
      <c r="H133" s="152"/>
      <c r="I133" s="152"/>
      <c r="J133" s="152"/>
      <c r="K133" s="152"/>
      <c r="L133" s="152"/>
      <c r="M133" s="152"/>
      <c r="N133" s="152"/>
      <c r="O133" s="152"/>
    </row>
    <row r="134" spans="1:15">
      <c r="A134" s="154" t="s">
        <v>129</v>
      </c>
      <c r="B134" s="155"/>
      <c r="C134" s="90">
        <v>100</v>
      </c>
      <c r="D134" s="90">
        <v>15.4</v>
      </c>
      <c r="E134" s="90">
        <v>82.699999999999989</v>
      </c>
      <c r="F134" s="90">
        <v>1.9</v>
      </c>
      <c r="H134" s="152"/>
      <c r="I134" s="152"/>
      <c r="J134" s="152"/>
      <c r="K134" s="152"/>
      <c r="L134" s="152"/>
      <c r="M134" s="152"/>
      <c r="N134" s="152"/>
      <c r="O134" s="152"/>
    </row>
    <row r="135" spans="1:15">
      <c r="A135" s="156" t="s">
        <v>130</v>
      </c>
      <c r="B135" s="157"/>
      <c r="C135" s="91">
        <v>99.999999999999986</v>
      </c>
      <c r="D135" s="91">
        <v>18.399999999999999</v>
      </c>
      <c r="E135" s="91">
        <v>79.399999999999991</v>
      </c>
      <c r="F135" s="91">
        <v>2.2000000000000002</v>
      </c>
      <c r="H135" s="152"/>
      <c r="I135" s="152"/>
      <c r="J135" s="152"/>
      <c r="K135" s="152"/>
      <c r="L135" s="152"/>
      <c r="M135" s="152"/>
      <c r="N135" s="152"/>
      <c r="O135" s="152"/>
    </row>
    <row r="136" spans="1:15">
      <c r="A136" s="156" t="s">
        <v>131</v>
      </c>
      <c r="B136" s="157"/>
      <c r="C136" s="91">
        <v>100</v>
      </c>
      <c r="D136" s="91">
        <v>14.2</v>
      </c>
      <c r="E136" s="91">
        <v>82.8</v>
      </c>
      <c r="F136" s="91">
        <v>3</v>
      </c>
      <c r="H136" s="152"/>
      <c r="I136" s="152"/>
      <c r="J136" s="152"/>
      <c r="K136" s="152"/>
      <c r="L136" s="152"/>
      <c r="M136" s="152"/>
      <c r="N136" s="152"/>
      <c r="O136" s="152"/>
    </row>
    <row r="137" spans="1:15">
      <c r="A137" s="158" t="s">
        <v>132</v>
      </c>
      <c r="B137" s="159"/>
      <c r="C137" s="92">
        <v>100</v>
      </c>
      <c r="D137" s="92">
        <v>12.7</v>
      </c>
      <c r="E137" s="92">
        <v>84.7</v>
      </c>
      <c r="F137" s="92">
        <v>2.6</v>
      </c>
      <c r="H137" s="152"/>
      <c r="I137" s="152"/>
      <c r="J137" s="152"/>
      <c r="K137" s="152"/>
      <c r="L137" s="152"/>
      <c r="M137" s="152"/>
      <c r="N137" s="152"/>
      <c r="O137" s="152"/>
    </row>
    <row r="138" spans="1:15">
      <c r="A138" s="154" t="s">
        <v>133</v>
      </c>
      <c r="B138" s="155"/>
      <c r="C138" s="90">
        <v>100</v>
      </c>
      <c r="D138" s="90">
        <v>15.7</v>
      </c>
      <c r="E138" s="90">
        <v>82.8</v>
      </c>
      <c r="F138" s="90">
        <v>1.5</v>
      </c>
      <c r="H138" s="152"/>
      <c r="I138" s="152"/>
      <c r="J138" s="152"/>
      <c r="K138" s="152"/>
      <c r="L138" s="152"/>
      <c r="M138" s="152"/>
      <c r="N138" s="152"/>
      <c r="O138" s="152"/>
    </row>
    <row r="139" spans="1:15">
      <c r="A139" s="156" t="s">
        <v>112</v>
      </c>
      <c r="B139" s="157"/>
      <c r="C139" s="91">
        <v>100.00000000000001</v>
      </c>
      <c r="D139" s="91">
        <v>16.600000000000001</v>
      </c>
      <c r="E139" s="91">
        <v>80.600000000000009</v>
      </c>
      <c r="F139" s="91">
        <v>2.8</v>
      </c>
      <c r="H139" s="152"/>
      <c r="I139" s="152"/>
      <c r="J139" s="152"/>
      <c r="K139" s="152"/>
      <c r="L139" s="152"/>
      <c r="M139" s="152"/>
      <c r="N139" s="152"/>
      <c r="O139" s="152"/>
    </row>
    <row r="140" spans="1:15">
      <c r="A140" s="158" t="s">
        <v>134</v>
      </c>
      <c r="B140" s="159"/>
      <c r="C140" s="92">
        <v>100</v>
      </c>
      <c r="D140" s="92">
        <v>0</v>
      </c>
      <c r="E140" s="92">
        <v>100</v>
      </c>
      <c r="F140" s="92">
        <v>0</v>
      </c>
      <c r="H140" s="152"/>
      <c r="I140" s="152"/>
      <c r="J140" s="152"/>
      <c r="K140" s="152"/>
      <c r="L140" s="152"/>
      <c r="M140" s="152"/>
      <c r="N140" s="152"/>
      <c r="O140" s="152"/>
    </row>
    <row r="141" spans="1:15">
      <c r="A141" s="154" t="s">
        <v>135</v>
      </c>
      <c r="B141" s="155"/>
      <c r="C141" s="90">
        <v>100</v>
      </c>
      <c r="D141" s="90">
        <v>10.6</v>
      </c>
      <c r="E141" s="90">
        <v>86.300000000000011</v>
      </c>
      <c r="F141" s="90">
        <v>3.1</v>
      </c>
      <c r="H141" s="152"/>
      <c r="I141" s="152"/>
      <c r="J141" s="152"/>
      <c r="K141" s="152"/>
      <c r="L141" s="152"/>
      <c r="M141" s="152"/>
      <c r="N141" s="152"/>
      <c r="O141" s="152"/>
    </row>
    <row r="142" spans="1:15">
      <c r="A142" s="156" t="s">
        <v>136</v>
      </c>
      <c r="B142" s="157"/>
      <c r="C142" s="91">
        <v>100</v>
      </c>
      <c r="D142" s="91">
        <v>6.2</v>
      </c>
      <c r="E142" s="91">
        <v>93.8</v>
      </c>
      <c r="F142" s="91">
        <v>0</v>
      </c>
      <c r="H142" s="152"/>
      <c r="I142" s="152"/>
      <c r="J142" s="152"/>
      <c r="K142" s="152"/>
      <c r="L142" s="152"/>
      <c r="M142" s="152"/>
      <c r="N142" s="152"/>
      <c r="O142" s="152"/>
    </row>
    <row r="143" spans="1:15">
      <c r="A143" s="156" t="s">
        <v>137</v>
      </c>
      <c r="B143" s="157"/>
      <c r="C143" s="91">
        <v>100</v>
      </c>
      <c r="D143" s="91">
        <v>29.2</v>
      </c>
      <c r="E143" s="91">
        <v>69.399999999999991</v>
      </c>
      <c r="F143" s="91">
        <v>1.4</v>
      </c>
      <c r="H143" s="152"/>
      <c r="I143" s="152"/>
      <c r="J143" s="152"/>
      <c r="K143" s="152"/>
      <c r="L143" s="152"/>
      <c r="M143" s="152"/>
      <c r="N143" s="152"/>
      <c r="O143" s="152"/>
    </row>
    <row r="144" spans="1:15">
      <c r="A144" s="156" t="s">
        <v>138</v>
      </c>
      <c r="B144" s="157"/>
      <c r="C144" s="91">
        <v>100</v>
      </c>
      <c r="D144" s="91">
        <v>35.9</v>
      </c>
      <c r="E144" s="91">
        <v>63.5</v>
      </c>
      <c r="F144" s="91">
        <v>0.6</v>
      </c>
      <c r="H144" s="152"/>
      <c r="I144" s="152"/>
      <c r="J144" s="152"/>
      <c r="K144" s="152"/>
      <c r="L144" s="152"/>
      <c r="M144" s="152"/>
      <c r="N144" s="152"/>
      <c r="O144" s="152"/>
    </row>
    <row r="145" spans="1:15">
      <c r="A145" s="156" t="s">
        <v>139</v>
      </c>
      <c r="B145" s="157"/>
      <c r="C145" s="91">
        <v>100</v>
      </c>
      <c r="D145" s="91">
        <v>18.5</v>
      </c>
      <c r="E145" s="91">
        <v>80.8</v>
      </c>
      <c r="F145" s="91">
        <v>0.7</v>
      </c>
      <c r="H145" s="152"/>
      <c r="I145" s="152"/>
      <c r="J145" s="152"/>
      <c r="K145" s="152"/>
      <c r="L145" s="152"/>
      <c r="M145" s="152"/>
      <c r="N145" s="152"/>
      <c r="O145" s="152"/>
    </row>
    <row r="146" spans="1:15">
      <c r="A146" s="156" t="s">
        <v>140</v>
      </c>
      <c r="B146" s="157"/>
      <c r="C146" s="91">
        <v>100</v>
      </c>
      <c r="D146" s="91">
        <v>9.6999999999999993</v>
      </c>
      <c r="E146" s="91">
        <v>89.399999999999991</v>
      </c>
      <c r="F146" s="91">
        <v>0.9</v>
      </c>
      <c r="H146" s="152"/>
      <c r="I146" s="152"/>
      <c r="J146" s="152"/>
      <c r="K146" s="152"/>
      <c r="L146" s="152"/>
      <c r="M146" s="152"/>
      <c r="N146" s="152"/>
      <c r="O146" s="152"/>
    </row>
    <row r="147" spans="1:15">
      <c r="A147" s="158" t="s">
        <v>141</v>
      </c>
      <c r="B147" s="159"/>
      <c r="C147" s="92">
        <v>100</v>
      </c>
      <c r="D147" s="92">
        <v>10.6</v>
      </c>
      <c r="E147" s="92">
        <v>84.7</v>
      </c>
      <c r="F147" s="92">
        <v>4.7</v>
      </c>
      <c r="H147" s="152"/>
      <c r="I147" s="152"/>
      <c r="J147" s="152"/>
      <c r="K147" s="152"/>
      <c r="L147" s="152"/>
      <c r="M147" s="152"/>
      <c r="N147" s="152"/>
      <c r="O147" s="152"/>
    </row>
    <row r="148" spans="1:15" s="144" customFormat="1" ht="13.5">
      <c r="A148" s="153"/>
      <c r="B148" s="153"/>
      <c r="C148" s="153"/>
      <c r="D148" s="153"/>
      <c r="E148" s="153"/>
      <c r="F148" s="153"/>
      <c r="G148" s="153"/>
      <c r="H148" s="153"/>
      <c r="I148" s="153"/>
      <c r="J148" s="153"/>
      <c r="K148" s="153"/>
      <c r="L148" s="153"/>
      <c r="M148" s="153"/>
    </row>
    <row r="149" spans="1:15" s="149" customFormat="1" ht="13.5" customHeight="1">
      <c r="A149" s="143" t="s">
        <v>212</v>
      </c>
      <c r="B149" s="143"/>
      <c r="C149" s="143"/>
      <c r="D149" s="143"/>
      <c r="E149" s="143"/>
      <c r="F149" s="143"/>
      <c r="G149" s="143"/>
      <c r="H149" s="143"/>
      <c r="I149" s="143"/>
      <c r="J149" s="143"/>
      <c r="K149" s="143"/>
      <c r="L149" s="143"/>
      <c r="M149" s="143"/>
    </row>
    <row r="150" spans="1:15" ht="13.5">
      <c r="A150" s="143" t="s">
        <v>213</v>
      </c>
      <c r="B150" s="143"/>
      <c r="C150" s="143"/>
      <c r="D150" s="143"/>
      <c r="E150" s="143"/>
      <c r="F150" s="143"/>
      <c r="G150" s="143"/>
      <c r="H150" s="143"/>
      <c r="I150" s="143"/>
      <c r="J150" s="143"/>
      <c r="K150" s="143"/>
      <c r="L150" s="143"/>
      <c r="M150" s="143"/>
    </row>
    <row r="151" spans="1:15" ht="24">
      <c r="A151" s="160" t="s">
        <v>144</v>
      </c>
      <c r="B151" s="161"/>
      <c r="C151" s="161"/>
      <c r="D151" s="161"/>
      <c r="E151" s="174"/>
      <c r="F151" s="147" t="s">
        <v>145</v>
      </c>
      <c r="G151" s="147" t="s">
        <v>146</v>
      </c>
      <c r="H151" s="147" t="s">
        <v>147</v>
      </c>
      <c r="I151" s="147" t="s">
        <v>148</v>
      </c>
      <c r="J151" s="147" t="s">
        <v>214</v>
      </c>
      <c r="K151" s="147" t="s">
        <v>0</v>
      </c>
      <c r="L151" s="148"/>
      <c r="M151" s="148"/>
    </row>
    <row r="152" spans="1:15">
      <c r="A152" s="163" t="s">
        <v>215</v>
      </c>
      <c r="B152" s="164"/>
      <c r="C152" s="164"/>
      <c r="D152" s="164"/>
      <c r="E152" s="175"/>
      <c r="F152" s="89">
        <v>100</v>
      </c>
      <c r="G152" s="89">
        <v>18.5</v>
      </c>
      <c r="H152" s="89">
        <v>14.5</v>
      </c>
      <c r="I152" s="89">
        <v>22.8</v>
      </c>
      <c r="J152" s="89">
        <v>32.799999999999997</v>
      </c>
      <c r="K152" s="89">
        <v>11.4</v>
      </c>
      <c r="L152" s="152"/>
      <c r="M152" s="152"/>
    </row>
    <row r="153" spans="1:15">
      <c r="A153" s="163" t="s">
        <v>216</v>
      </c>
      <c r="B153" s="164"/>
      <c r="C153" s="164"/>
      <c r="D153" s="164"/>
      <c r="E153" s="175"/>
      <c r="F153" s="89">
        <v>100</v>
      </c>
      <c r="G153" s="89">
        <v>8.6</v>
      </c>
      <c r="H153" s="89">
        <v>9.6</v>
      </c>
      <c r="I153" s="89">
        <v>54.4</v>
      </c>
      <c r="J153" s="89">
        <v>16.7</v>
      </c>
      <c r="K153" s="89">
        <v>10.7</v>
      </c>
      <c r="L153" s="152"/>
      <c r="M153" s="152"/>
    </row>
    <row r="154" spans="1:15">
      <c r="A154" s="163" t="s">
        <v>217</v>
      </c>
      <c r="B154" s="164"/>
      <c r="C154" s="164"/>
      <c r="D154" s="164"/>
      <c r="E154" s="175"/>
      <c r="F154" s="89">
        <v>99.999999999999986</v>
      </c>
      <c r="G154" s="89">
        <v>7.4</v>
      </c>
      <c r="H154" s="89">
        <v>3.9</v>
      </c>
      <c r="I154" s="89">
        <v>42.099999999999987</v>
      </c>
      <c r="J154" s="89">
        <v>34.4</v>
      </c>
      <c r="K154" s="89">
        <v>12.2</v>
      </c>
      <c r="L154" s="152"/>
      <c r="M154" s="152"/>
    </row>
    <row r="155" spans="1:15">
      <c r="A155" s="163" t="s">
        <v>218</v>
      </c>
      <c r="B155" s="164"/>
      <c r="C155" s="164"/>
      <c r="D155" s="164"/>
      <c r="E155" s="175"/>
      <c r="F155" s="89">
        <v>100</v>
      </c>
      <c r="G155" s="89">
        <v>14.4</v>
      </c>
      <c r="H155" s="89">
        <v>6.9</v>
      </c>
      <c r="I155" s="89">
        <v>10.7</v>
      </c>
      <c r="J155" s="89">
        <v>54.099999999999994</v>
      </c>
      <c r="K155" s="89">
        <v>13.9</v>
      </c>
      <c r="L155" s="152"/>
      <c r="M155" s="152"/>
    </row>
    <row r="156" spans="1:15">
      <c r="A156" s="163" t="s">
        <v>219</v>
      </c>
      <c r="B156" s="164"/>
      <c r="C156" s="164"/>
      <c r="D156" s="164"/>
      <c r="E156" s="175"/>
      <c r="F156" s="89">
        <v>100</v>
      </c>
      <c r="G156" s="89">
        <v>2.4</v>
      </c>
      <c r="H156" s="89">
        <v>3</v>
      </c>
      <c r="I156" s="89">
        <v>9.9</v>
      </c>
      <c r="J156" s="89">
        <v>69.8</v>
      </c>
      <c r="K156" s="89">
        <v>14.9</v>
      </c>
      <c r="L156" s="152"/>
      <c r="M156" s="152"/>
    </row>
    <row r="157" spans="1:15">
      <c r="A157" s="163" t="s">
        <v>220</v>
      </c>
      <c r="B157" s="164"/>
      <c r="C157" s="164"/>
      <c r="D157" s="164"/>
      <c r="E157" s="175"/>
      <c r="F157" s="89">
        <v>100</v>
      </c>
      <c r="G157" s="89">
        <v>5.3</v>
      </c>
      <c r="H157" s="89">
        <v>5.6</v>
      </c>
      <c r="I157" s="89">
        <v>18.2</v>
      </c>
      <c r="J157" s="89">
        <v>58.300000000000011</v>
      </c>
      <c r="K157" s="89">
        <v>12.6</v>
      </c>
      <c r="L157" s="152"/>
      <c r="M157" s="152"/>
    </row>
    <row r="158" spans="1:15">
      <c r="A158" s="163" t="s">
        <v>221</v>
      </c>
      <c r="B158" s="164"/>
      <c r="C158" s="164"/>
      <c r="D158" s="164"/>
      <c r="E158" s="175"/>
      <c r="F158" s="89">
        <v>100</v>
      </c>
      <c r="G158" s="89">
        <v>1.3</v>
      </c>
      <c r="H158" s="89">
        <v>2</v>
      </c>
      <c r="I158" s="89">
        <v>2.4</v>
      </c>
      <c r="J158" s="89">
        <v>12.4</v>
      </c>
      <c r="K158" s="89">
        <v>81.900000000000006</v>
      </c>
      <c r="L158" s="152"/>
      <c r="M158" s="152"/>
    </row>
    <row r="159" spans="1:15">
      <c r="A159" s="176"/>
      <c r="B159" s="176"/>
      <c r="C159" s="176"/>
      <c r="D159" s="176"/>
      <c r="E159" s="176"/>
      <c r="F159" s="176"/>
      <c r="G159" s="176"/>
      <c r="H159" s="176"/>
      <c r="I159" s="176"/>
      <c r="J159" s="176"/>
      <c r="K159" s="176"/>
      <c r="L159" s="176"/>
      <c r="M159" s="176"/>
    </row>
    <row r="160" spans="1:15" ht="13.5">
      <c r="A160" s="177" t="s">
        <v>222</v>
      </c>
      <c r="B160" s="177"/>
      <c r="C160" s="177"/>
      <c r="D160" s="177"/>
      <c r="E160" s="177"/>
      <c r="F160" s="177"/>
      <c r="G160" s="177"/>
      <c r="H160" s="177"/>
      <c r="I160" s="177"/>
      <c r="J160" s="177"/>
      <c r="K160" s="177"/>
      <c r="L160" s="177"/>
      <c r="M160" s="177"/>
    </row>
    <row r="161" spans="1:16" ht="13.5">
      <c r="A161" s="143" t="s">
        <v>223</v>
      </c>
      <c r="B161" s="143"/>
      <c r="C161" s="143"/>
      <c r="D161" s="143"/>
      <c r="E161" s="143"/>
      <c r="F161" s="143"/>
      <c r="G161" s="143"/>
      <c r="H161" s="143"/>
      <c r="I161" s="143"/>
      <c r="J161" s="143"/>
      <c r="K161" s="143"/>
      <c r="L161" s="143"/>
      <c r="M161" s="143"/>
    </row>
    <row r="162" spans="1:16" s="144" customFormat="1" ht="48.75" customHeight="1">
      <c r="A162" s="147" t="s">
        <v>145</v>
      </c>
      <c r="B162" s="147" t="s">
        <v>224</v>
      </c>
      <c r="C162" s="147" t="s">
        <v>225</v>
      </c>
      <c r="D162" s="147" t="s">
        <v>0</v>
      </c>
      <c r="E162" s="149"/>
      <c r="F162" s="148"/>
      <c r="G162" s="148"/>
      <c r="H162" s="148"/>
      <c r="I162" s="148"/>
      <c r="J162" s="148"/>
      <c r="K162" s="148"/>
      <c r="L162" s="148"/>
      <c r="M162" s="148"/>
    </row>
    <row r="163" spans="1:16" s="149" customFormat="1" ht="13.5" customHeight="1">
      <c r="A163" s="89">
        <v>100</v>
      </c>
      <c r="B163" s="89">
        <v>13.6</v>
      </c>
      <c r="C163" s="89">
        <v>85.100000000000009</v>
      </c>
      <c r="D163" s="89">
        <v>1.3</v>
      </c>
      <c r="E163" s="153"/>
      <c r="F163" s="152"/>
      <c r="G163" s="152"/>
      <c r="H163" s="152"/>
      <c r="I163" s="152"/>
      <c r="J163" s="152"/>
      <c r="K163" s="152"/>
      <c r="L163" s="152"/>
      <c r="M163" s="152"/>
    </row>
    <row r="164" spans="1:16">
      <c r="A164" s="152"/>
      <c r="B164" s="152"/>
      <c r="C164" s="152"/>
      <c r="D164" s="152"/>
      <c r="E164" s="152"/>
      <c r="F164" s="152"/>
      <c r="G164" s="152"/>
      <c r="H164" s="152"/>
      <c r="I164" s="152"/>
      <c r="J164" s="152"/>
      <c r="K164" s="152"/>
      <c r="L164" s="152"/>
      <c r="M164" s="152"/>
    </row>
    <row r="165" spans="1:16" ht="13.5">
      <c r="A165" s="143" t="s">
        <v>226</v>
      </c>
      <c r="B165" s="143"/>
      <c r="C165" s="143"/>
      <c r="D165" s="143"/>
      <c r="E165" s="143"/>
      <c r="F165" s="143"/>
      <c r="G165" s="143"/>
      <c r="H165" s="143"/>
      <c r="I165" s="143"/>
      <c r="J165" s="143"/>
      <c r="K165" s="143"/>
      <c r="L165" s="143"/>
      <c r="M165" s="143"/>
    </row>
    <row r="166" spans="1:16" s="144" customFormat="1" ht="63" customHeight="1">
      <c r="A166" s="147" t="s">
        <v>145</v>
      </c>
      <c r="B166" s="147" t="s">
        <v>215</v>
      </c>
      <c r="C166" s="147" t="s">
        <v>216</v>
      </c>
      <c r="D166" s="147" t="s">
        <v>217</v>
      </c>
      <c r="E166" s="147" t="s">
        <v>218</v>
      </c>
      <c r="F166" s="147" t="s">
        <v>227</v>
      </c>
      <c r="G166" s="147" t="s">
        <v>228</v>
      </c>
      <c r="H166" s="147" t="s">
        <v>229</v>
      </c>
      <c r="I166" s="147" t="s">
        <v>205</v>
      </c>
      <c r="J166" s="149"/>
      <c r="K166" s="149"/>
      <c r="L166" s="148"/>
      <c r="M166" s="148"/>
    </row>
    <row r="167" spans="1:16" s="144" customFormat="1" ht="13.5">
      <c r="A167" s="89"/>
      <c r="B167" s="89">
        <v>48.685337611064682</v>
      </c>
      <c r="C167" s="89">
        <v>16.130300208732425</v>
      </c>
      <c r="D167" s="89">
        <v>24.769853197748617</v>
      </c>
      <c r="E167" s="89">
        <v>18.956110988124156</v>
      </c>
      <c r="F167" s="89">
        <v>26.645096313832138</v>
      </c>
      <c r="G167" s="89">
        <v>42.74492473737962</v>
      </c>
      <c r="H167" s="89">
        <v>5.2876937002481927</v>
      </c>
      <c r="I167" s="89">
        <v>0.99605748682585782</v>
      </c>
      <c r="J167" s="153"/>
      <c r="K167" s="153"/>
      <c r="L167" s="152"/>
      <c r="M167" s="152"/>
    </row>
    <row r="168" spans="1:16" s="149" customFormat="1" ht="12" customHeight="1">
      <c r="A168" s="152"/>
      <c r="B168" s="152"/>
      <c r="C168" s="152"/>
      <c r="D168" s="152"/>
      <c r="E168" s="152"/>
      <c r="F168" s="152"/>
      <c r="G168" s="152"/>
      <c r="H168" s="152"/>
      <c r="I168" s="152"/>
      <c r="J168" s="152"/>
      <c r="K168" s="152"/>
      <c r="L168" s="152"/>
      <c r="M168" s="152"/>
    </row>
    <row r="169" spans="1:16" ht="13.5">
      <c r="A169" s="143" t="s">
        <v>230</v>
      </c>
      <c r="B169" s="143"/>
      <c r="C169" s="143"/>
      <c r="D169" s="143"/>
      <c r="E169" s="143"/>
      <c r="F169" s="143"/>
      <c r="G169" s="143"/>
      <c r="H169" s="143"/>
      <c r="I169" s="143"/>
      <c r="J169" s="143"/>
      <c r="K169" s="143"/>
      <c r="L169" s="143"/>
      <c r="M169" s="143"/>
      <c r="N169" s="152"/>
    </row>
    <row r="170" spans="1:16" ht="69.75" customHeight="1">
      <c r="A170" s="147" t="s">
        <v>145</v>
      </c>
      <c r="B170" s="147" t="s">
        <v>231</v>
      </c>
      <c r="C170" s="147" t="s">
        <v>232</v>
      </c>
      <c r="D170" s="147" t="s">
        <v>233</v>
      </c>
      <c r="E170" s="147" t="s">
        <v>234</v>
      </c>
      <c r="F170" s="147" t="s">
        <v>235</v>
      </c>
      <c r="G170" s="147" t="s">
        <v>236</v>
      </c>
      <c r="H170" s="147" t="s">
        <v>0</v>
      </c>
      <c r="I170" s="148"/>
      <c r="J170" s="148"/>
      <c r="K170" s="148"/>
      <c r="L170" s="148"/>
      <c r="M170" s="148"/>
      <c r="N170" s="152"/>
    </row>
    <row r="171" spans="1:16" s="144" customFormat="1" ht="13.5">
      <c r="A171" s="89"/>
      <c r="B171" s="89">
        <v>34.382485956846118</v>
      </c>
      <c r="C171" s="89">
        <v>12.053926056957623</v>
      </c>
      <c r="D171" s="89">
        <v>1.8589687525315022</v>
      </c>
      <c r="E171" s="89">
        <v>11.627225637944969</v>
      </c>
      <c r="F171" s="89">
        <v>55.677283066004783</v>
      </c>
      <c r="G171" s="89">
        <v>15.575240970427924</v>
      </c>
      <c r="H171" s="89">
        <v>3.289444656258417</v>
      </c>
      <c r="I171" s="152"/>
      <c r="J171" s="152"/>
      <c r="K171" s="152"/>
      <c r="L171" s="152"/>
      <c r="M171" s="152"/>
      <c r="N171" s="143"/>
    </row>
    <row r="172" spans="1:16" s="144" customFormat="1" ht="12" customHeight="1">
      <c r="A172" s="167"/>
      <c r="B172" s="167"/>
      <c r="C172" s="167"/>
      <c r="D172" s="167"/>
      <c r="E172" s="167"/>
      <c r="F172" s="167"/>
      <c r="G172" s="167"/>
      <c r="H172" s="167"/>
      <c r="I172" s="152"/>
      <c r="J172" s="152"/>
      <c r="K172" s="152"/>
      <c r="L172" s="152"/>
      <c r="M172" s="152"/>
      <c r="N172" s="143"/>
    </row>
    <row r="173" spans="1:16" s="144" customFormat="1" ht="12" customHeight="1">
      <c r="A173" s="152"/>
      <c r="B173" s="152"/>
      <c r="C173" s="152"/>
      <c r="D173" s="152"/>
      <c r="E173" s="152"/>
      <c r="F173" s="152"/>
      <c r="G173" s="152"/>
      <c r="H173" s="152"/>
      <c r="I173" s="152"/>
      <c r="J173" s="152"/>
      <c r="K173" s="152"/>
      <c r="L173" s="152"/>
      <c r="M173" s="152"/>
      <c r="N173" s="143"/>
    </row>
    <row r="174" spans="1:16" s="144" customFormat="1" ht="14.25">
      <c r="A174" s="141" t="s">
        <v>586</v>
      </c>
      <c r="B174" s="141"/>
      <c r="C174" s="141"/>
      <c r="D174" s="141"/>
      <c r="E174" s="141"/>
      <c r="F174" s="141"/>
      <c r="G174" s="141"/>
      <c r="H174" s="141"/>
      <c r="I174" s="141"/>
      <c r="J174" s="141"/>
      <c r="K174" s="141"/>
      <c r="L174" s="141"/>
      <c r="M174" s="142"/>
      <c r="N174" s="143"/>
    </row>
    <row r="175" spans="1:16" s="178" customFormat="1" ht="13.5">
      <c r="A175" s="143" t="s">
        <v>237</v>
      </c>
      <c r="B175" s="143"/>
      <c r="C175" s="143"/>
      <c r="D175" s="143"/>
      <c r="E175" s="143"/>
      <c r="F175" s="143"/>
      <c r="G175" s="143"/>
      <c r="H175" s="143"/>
      <c r="I175" s="143"/>
      <c r="J175" s="143"/>
      <c r="K175" s="143"/>
      <c r="L175" s="143"/>
      <c r="M175" s="143"/>
      <c r="N175" s="170"/>
    </row>
    <row r="176" spans="1:16" ht="36">
      <c r="A176" s="145"/>
      <c r="B176" s="146"/>
      <c r="C176" s="147" t="s">
        <v>125</v>
      </c>
      <c r="D176" s="147" t="s">
        <v>238</v>
      </c>
      <c r="E176" s="147" t="s">
        <v>239</v>
      </c>
      <c r="F176" s="147" t="s">
        <v>0</v>
      </c>
      <c r="G176" s="148"/>
      <c r="H176" s="148"/>
      <c r="I176" s="148"/>
      <c r="J176" s="148"/>
      <c r="K176" s="148"/>
      <c r="L176" s="148"/>
      <c r="M176" s="148"/>
      <c r="N176" s="148"/>
      <c r="O176" s="148"/>
      <c r="P176" s="152"/>
    </row>
    <row r="177" spans="1:16">
      <c r="A177" s="150" t="s">
        <v>128</v>
      </c>
      <c r="B177" s="151"/>
      <c r="C177" s="89">
        <v>100</v>
      </c>
      <c r="D177" s="89">
        <v>14.7</v>
      </c>
      <c r="E177" s="89">
        <v>83.899999999999991</v>
      </c>
      <c r="F177" s="89">
        <v>1.4</v>
      </c>
      <c r="G177" s="152"/>
      <c r="H177" s="152"/>
      <c r="I177" s="152"/>
      <c r="J177" s="152"/>
      <c r="K177" s="152"/>
      <c r="L177" s="152"/>
      <c r="M177" s="152"/>
      <c r="N177" s="152"/>
      <c r="O177" s="152"/>
      <c r="P177" s="152"/>
    </row>
    <row r="178" spans="1:16">
      <c r="A178" s="154" t="s">
        <v>129</v>
      </c>
      <c r="B178" s="155"/>
      <c r="C178" s="90">
        <v>100</v>
      </c>
      <c r="D178" s="90">
        <v>23.7</v>
      </c>
      <c r="E178" s="90">
        <v>75.599999999999994</v>
      </c>
      <c r="F178" s="90">
        <v>0.7</v>
      </c>
      <c r="H178" s="152"/>
      <c r="I178" s="152"/>
      <c r="J178" s="152"/>
      <c r="K178" s="152"/>
      <c r="L178" s="152"/>
      <c r="M178" s="152"/>
      <c r="N178" s="152"/>
      <c r="O178" s="152"/>
    </row>
    <row r="179" spans="1:16">
      <c r="A179" s="156" t="s">
        <v>130</v>
      </c>
      <c r="B179" s="157"/>
      <c r="C179" s="91">
        <v>100</v>
      </c>
      <c r="D179" s="91">
        <v>7.8</v>
      </c>
      <c r="E179" s="91">
        <v>90.100000000000009</v>
      </c>
      <c r="F179" s="91">
        <v>2.1</v>
      </c>
      <c r="H179" s="152"/>
      <c r="I179" s="152"/>
      <c r="J179" s="152"/>
      <c r="K179" s="152"/>
      <c r="L179" s="152"/>
      <c r="M179" s="152"/>
      <c r="N179" s="152"/>
      <c r="O179" s="152"/>
    </row>
    <row r="180" spans="1:16">
      <c r="A180" s="156" t="s">
        <v>131</v>
      </c>
      <c r="B180" s="157"/>
      <c r="C180" s="91">
        <v>100</v>
      </c>
      <c r="D180" s="91">
        <v>12.7</v>
      </c>
      <c r="E180" s="91">
        <v>85.899999999999991</v>
      </c>
      <c r="F180" s="91">
        <v>1.4</v>
      </c>
      <c r="H180" s="152"/>
      <c r="I180" s="152"/>
      <c r="J180" s="152"/>
      <c r="K180" s="152"/>
      <c r="L180" s="152"/>
      <c r="M180" s="152"/>
      <c r="N180" s="152"/>
      <c r="O180" s="152"/>
    </row>
    <row r="181" spans="1:16">
      <c r="A181" s="158" t="s">
        <v>132</v>
      </c>
      <c r="B181" s="159"/>
      <c r="C181" s="92">
        <v>100</v>
      </c>
      <c r="D181" s="92">
        <v>9.1</v>
      </c>
      <c r="E181" s="92">
        <v>89.2</v>
      </c>
      <c r="F181" s="92">
        <v>1.7</v>
      </c>
      <c r="H181" s="152"/>
      <c r="I181" s="152"/>
      <c r="J181" s="152"/>
      <c r="K181" s="152"/>
      <c r="L181" s="152"/>
      <c r="M181" s="152"/>
      <c r="N181" s="152"/>
      <c r="O181" s="152"/>
    </row>
    <row r="182" spans="1:16">
      <c r="A182" s="154" t="s">
        <v>133</v>
      </c>
      <c r="B182" s="155"/>
      <c r="C182" s="90">
        <v>100</v>
      </c>
      <c r="D182" s="90">
        <v>10.5</v>
      </c>
      <c r="E182" s="90">
        <v>88.3</v>
      </c>
      <c r="F182" s="90">
        <v>1.2</v>
      </c>
      <c r="H182" s="152"/>
      <c r="I182" s="152"/>
      <c r="J182" s="152"/>
      <c r="K182" s="152"/>
      <c r="L182" s="152"/>
      <c r="M182" s="152"/>
      <c r="N182" s="152"/>
      <c r="O182" s="152"/>
    </row>
    <row r="183" spans="1:16">
      <c r="A183" s="156" t="s">
        <v>112</v>
      </c>
      <c r="B183" s="157"/>
      <c r="C183" s="91">
        <v>100</v>
      </c>
      <c r="D183" s="91">
        <v>18.100000000000001</v>
      </c>
      <c r="E183" s="91">
        <v>80.3</v>
      </c>
      <c r="F183" s="91">
        <v>1.6</v>
      </c>
      <c r="H183" s="152"/>
      <c r="I183" s="152"/>
      <c r="J183" s="152"/>
      <c r="K183" s="152"/>
      <c r="L183" s="152"/>
      <c r="M183" s="152"/>
      <c r="N183" s="152"/>
      <c r="O183" s="152"/>
    </row>
    <row r="184" spans="1:16">
      <c r="A184" s="158" t="s">
        <v>134</v>
      </c>
      <c r="B184" s="159"/>
      <c r="C184" s="92">
        <v>100</v>
      </c>
      <c r="D184" s="92">
        <v>26.6</v>
      </c>
      <c r="E184" s="92">
        <v>73.400000000000006</v>
      </c>
      <c r="F184" s="92">
        <v>0</v>
      </c>
      <c r="H184" s="152"/>
      <c r="I184" s="152"/>
      <c r="J184" s="152"/>
      <c r="K184" s="152"/>
      <c r="L184" s="152"/>
      <c r="M184" s="152"/>
      <c r="N184" s="152"/>
      <c r="O184" s="152"/>
    </row>
    <row r="185" spans="1:16">
      <c r="A185" s="154" t="s">
        <v>135</v>
      </c>
      <c r="B185" s="155"/>
      <c r="C185" s="90">
        <v>100</v>
      </c>
      <c r="D185" s="90">
        <v>49.400000000000006</v>
      </c>
      <c r="E185" s="90">
        <v>47.5</v>
      </c>
      <c r="F185" s="90">
        <v>3.1</v>
      </c>
      <c r="H185" s="152"/>
      <c r="I185" s="152"/>
      <c r="J185" s="152"/>
      <c r="K185" s="152"/>
      <c r="L185" s="152"/>
      <c r="M185" s="152"/>
      <c r="N185" s="152"/>
      <c r="O185" s="152"/>
    </row>
    <row r="186" spans="1:16">
      <c r="A186" s="156" t="s">
        <v>136</v>
      </c>
      <c r="B186" s="157"/>
      <c r="C186" s="91">
        <v>100</v>
      </c>
      <c r="D186" s="91">
        <v>28.9</v>
      </c>
      <c r="E186" s="91">
        <v>71.099999999999994</v>
      </c>
      <c r="F186" s="91">
        <v>0</v>
      </c>
      <c r="H186" s="152"/>
      <c r="I186" s="152"/>
      <c r="J186" s="152"/>
      <c r="K186" s="152"/>
      <c r="L186" s="152"/>
      <c r="M186" s="152"/>
      <c r="N186" s="152"/>
      <c r="O186" s="152"/>
    </row>
    <row r="187" spans="1:16">
      <c r="A187" s="156" t="s">
        <v>137</v>
      </c>
      <c r="B187" s="157"/>
      <c r="C187" s="91">
        <v>100</v>
      </c>
      <c r="D187" s="91">
        <v>14.2</v>
      </c>
      <c r="E187" s="91">
        <v>84.899999999999991</v>
      </c>
      <c r="F187" s="91">
        <v>0.9</v>
      </c>
      <c r="H187" s="152"/>
      <c r="I187" s="152"/>
      <c r="J187" s="152"/>
      <c r="K187" s="152"/>
      <c r="L187" s="152"/>
      <c r="M187" s="152"/>
      <c r="N187" s="152"/>
      <c r="O187" s="152"/>
    </row>
    <row r="188" spans="1:16">
      <c r="A188" s="156" t="s">
        <v>138</v>
      </c>
      <c r="B188" s="157"/>
      <c r="C188" s="91">
        <v>100</v>
      </c>
      <c r="D188" s="91">
        <v>11.7</v>
      </c>
      <c r="E188" s="91">
        <v>88</v>
      </c>
      <c r="F188" s="91">
        <v>0.3</v>
      </c>
      <c r="H188" s="152"/>
      <c r="I188" s="152"/>
      <c r="J188" s="152"/>
      <c r="K188" s="152"/>
      <c r="L188" s="152"/>
      <c r="M188" s="152"/>
      <c r="N188" s="152"/>
      <c r="O188" s="152"/>
    </row>
    <row r="189" spans="1:16">
      <c r="A189" s="156" t="s">
        <v>139</v>
      </c>
      <c r="B189" s="157"/>
      <c r="C189" s="91">
        <v>100</v>
      </c>
      <c r="D189" s="91">
        <v>12</v>
      </c>
      <c r="E189" s="91">
        <v>87.4</v>
      </c>
      <c r="F189" s="91">
        <v>0.6</v>
      </c>
      <c r="H189" s="152"/>
      <c r="I189" s="152"/>
      <c r="J189" s="152"/>
      <c r="K189" s="152"/>
      <c r="L189" s="152"/>
      <c r="M189" s="152"/>
      <c r="N189" s="152"/>
      <c r="O189" s="152"/>
    </row>
    <row r="190" spans="1:16">
      <c r="A190" s="156" t="s">
        <v>140</v>
      </c>
      <c r="B190" s="157"/>
      <c r="C190" s="91">
        <v>100</v>
      </c>
      <c r="D190" s="91">
        <v>13.2</v>
      </c>
      <c r="E190" s="91">
        <v>86.1</v>
      </c>
      <c r="F190" s="91">
        <v>0.7</v>
      </c>
      <c r="H190" s="152"/>
      <c r="I190" s="152"/>
      <c r="J190" s="152"/>
      <c r="K190" s="152"/>
      <c r="L190" s="152"/>
      <c r="M190" s="152"/>
      <c r="N190" s="152"/>
      <c r="O190" s="152"/>
    </row>
    <row r="191" spans="1:16">
      <c r="A191" s="158" t="s">
        <v>141</v>
      </c>
      <c r="B191" s="159"/>
      <c r="C191" s="92">
        <v>100</v>
      </c>
      <c r="D191" s="92">
        <v>14.4</v>
      </c>
      <c r="E191" s="92">
        <v>82.699999999999989</v>
      </c>
      <c r="F191" s="92">
        <v>2.9</v>
      </c>
      <c r="H191" s="152"/>
      <c r="I191" s="152"/>
      <c r="J191" s="152"/>
      <c r="K191" s="152"/>
      <c r="L191" s="152"/>
      <c r="M191" s="152"/>
      <c r="N191" s="152"/>
      <c r="O191" s="152"/>
    </row>
    <row r="192" spans="1:16" s="142" customFormat="1" ht="14.25">
      <c r="A192" s="167"/>
      <c r="B192" s="167"/>
      <c r="C192" s="167"/>
      <c r="D192" s="167"/>
      <c r="E192" s="152"/>
      <c r="F192" s="152"/>
      <c r="G192" s="152"/>
      <c r="H192" s="152"/>
      <c r="I192" s="152"/>
      <c r="J192" s="152"/>
      <c r="K192" s="152"/>
      <c r="L192" s="152"/>
      <c r="M192" s="152"/>
      <c r="N192" s="141"/>
    </row>
    <row r="193" spans="1:14" s="144" customFormat="1" ht="13.5">
      <c r="A193" s="143" t="s">
        <v>240</v>
      </c>
      <c r="B193" s="143"/>
      <c r="C193" s="143"/>
      <c r="D193" s="143"/>
      <c r="E193" s="143"/>
      <c r="F193" s="143"/>
      <c r="G193" s="143"/>
      <c r="H193" s="143"/>
      <c r="I193" s="143"/>
      <c r="J193" s="143"/>
      <c r="K193" s="143"/>
      <c r="L193" s="143"/>
      <c r="M193" s="143"/>
      <c r="N193" s="143"/>
    </row>
    <row r="194" spans="1:14" s="149" customFormat="1" ht="13.5" customHeight="1">
      <c r="A194" s="143" t="s">
        <v>241</v>
      </c>
      <c r="B194" s="143"/>
      <c r="C194" s="143"/>
      <c r="D194" s="143"/>
      <c r="E194" s="143"/>
      <c r="F194" s="143"/>
      <c r="G194" s="143"/>
      <c r="H194" s="143"/>
      <c r="I194" s="143"/>
      <c r="J194" s="143"/>
      <c r="K194" s="143"/>
      <c r="L194" s="143"/>
      <c r="M194" s="143"/>
      <c r="N194" s="148"/>
    </row>
    <row r="195" spans="1:14" ht="24">
      <c r="A195" s="160" t="s">
        <v>144</v>
      </c>
      <c r="B195" s="161"/>
      <c r="C195" s="161"/>
      <c r="D195" s="147" t="s">
        <v>145</v>
      </c>
      <c r="E195" s="147" t="s">
        <v>242</v>
      </c>
      <c r="F195" s="147" t="s">
        <v>146</v>
      </c>
      <c r="G195" s="147" t="s">
        <v>147</v>
      </c>
      <c r="H195" s="147" t="s">
        <v>243</v>
      </c>
      <c r="I195" s="147" t="s">
        <v>0</v>
      </c>
      <c r="J195" s="149"/>
      <c r="K195" s="148"/>
      <c r="L195" s="148"/>
      <c r="M195" s="148"/>
      <c r="N195" s="152"/>
    </row>
    <row r="196" spans="1:14" ht="12" customHeight="1">
      <c r="A196" s="179" t="s">
        <v>244</v>
      </c>
      <c r="B196" s="180"/>
      <c r="C196" s="181" t="s">
        <v>245</v>
      </c>
      <c r="D196" s="89">
        <v>100</v>
      </c>
      <c r="E196" s="89">
        <v>12.2</v>
      </c>
      <c r="F196" s="89">
        <v>2.9</v>
      </c>
      <c r="G196" s="89">
        <v>3.7</v>
      </c>
      <c r="H196" s="89">
        <v>37.5</v>
      </c>
      <c r="I196" s="89">
        <v>43.699999999999996</v>
      </c>
      <c r="K196" s="152"/>
      <c r="L196" s="152"/>
      <c r="M196" s="152"/>
    </row>
    <row r="197" spans="1:14" s="144" customFormat="1" ht="12" customHeight="1">
      <c r="A197" s="182"/>
      <c r="B197" s="183"/>
      <c r="C197" s="181" t="s">
        <v>246</v>
      </c>
      <c r="D197" s="89">
        <v>100</v>
      </c>
      <c r="E197" s="89">
        <v>9.8000000000000007</v>
      </c>
      <c r="F197" s="89">
        <v>4.5</v>
      </c>
      <c r="G197" s="89">
        <v>7</v>
      </c>
      <c r="H197" s="89">
        <v>38</v>
      </c>
      <c r="I197" s="89">
        <v>40.700000000000003</v>
      </c>
      <c r="J197" s="153"/>
      <c r="K197" s="152"/>
      <c r="L197" s="152"/>
      <c r="M197" s="152"/>
      <c r="N197" s="143"/>
    </row>
    <row r="198" spans="1:14" s="144" customFormat="1" ht="12" customHeight="1">
      <c r="A198" s="179" t="s">
        <v>247</v>
      </c>
      <c r="B198" s="180"/>
      <c r="C198" s="181" t="s">
        <v>245</v>
      </c>
      <c r="D198" s="89">
        <v>100</v>
      </c>
      <c r="E198" s="89">
        <v>0.5</v>
      </c>
      <c r="F198" s="89">
        <v>2.2999999999999998</v>
      </c>
      <c r="G198" s="89">
        <v>14.8</v>
      </c>
      <c r="H198" s="89">
        <v>40.6</v>
      </c>
      <c r="I198" s="89">
        <v>41.800000000000004</v>
      </c>
      <c r="J198" s="153"/>
      <c r="K198" s="152"/>
      <c r="L198" s="152"/>
      <c r="M198" s="152"/>
      <c r="N198" s="143"/>
    </row>
    <row r="199" spans="1:14" s="149" customFormat="1" ht="12" customHeight="1">
      <c r="A199" s="182"/>
      <c r="B199" s="183"/>
      <c r="C199" s="181" t="s">
        <v>246</v>
      </c>
      <c r="D199" s="89">
        <v>100</v>
      </c>
      <c r="E199" s="89">
        <v>2</v>
      </c>
      <c r="F199" s="89">
        <v>8.9</v>
      </c>
      <c r="G199" s="89">
        <v>31.9</v>
      </c>
      <c r="H199" s="89">
        <v>34.099999999999994</v>
      </c>
      <c r="I199" s="89">
        <v>23.1</v>
      </c>
      <c r="J199" s="153"/>
      <c r="K199" s="152"/>
      <c r="L199" s="152"/>
      <c r="M199" s="152"/>
      <c r="N199" s="148"/>
    </row>
    <row r="200" spans="1:14" ht="12" customHeight="1">
      <c r="A200" s="179" t="s">
        <v>248</v>
      </c>
      <c r="B200" s="180"/>
      <c r="C200" s="181" t="s">
        <v>245</v>
      </c>
      <c r="D200" s="89">
        <v>100</v>
      </c>
      <c r="E200" s="89">
        <v>0.4</v>
      </c>
      <c r="F200" s="89">
        <v>0.7</v>
      </c>
      <c r="G200" s="89">
        <v>11.9</v>
      </c>
      <c r="H200" s="89">
        <v>47.9</v>
      </c>
      <c r="I200" s="89">
        <v>39.1</v>
      </c>
      <c r="K200" s="152"/>
      <c r="L200" s="152"/>
      <c r="M200" s="152"/>
      <c r="N200" s="152"/>
    </row>
    <row r="201" spans="1:14" ht="12" customHeight="1">
      <c r="A201" s="182"/>
      <c r="B201" s="183"/>
      <c r="C201" s="181" t="s">
        <v>246</v>
      </c>
      <c r="D201" s="89">
        <v>100</v>
      </c>
      <c r="E201" s="89">
        <v>1.1000000000000001</v>
      </c>
      <c r="F201" s="89">
        <v>4.0999999999999996</v>
      </c>
      <c r="G201" s="89">
        <v>30.4</v>
      </c>
      <c r="H201" s="89">
        <v>43</v>
      </c>
      <c r="I201" s="89">
        <v>21.4</v>
      </c>
      <c r="K201" s="152"/>
      <c r="L201" s="152"/>
      <c r="M201" s="152"/>
      <c r="N201" s="152"/>
    </row>
    <row r="202" spans="1:14" ht="12" customHeight="1">
      <c r="A202" s="179" t="s">
        <v>249</v>
      </c>
      <c r="B202" s="180"/>
      <c r="C202" s="181" t="s">
        <v>245</v>
      </c>
      <c r="D202" s="89">
        <v>100</v>
      </c>
      <c r="E202" s="89">
        <v>1.1000000000000001</v>
      </c>
      <c r="F202" s="89">
        <v>1.1000000000000001</v>
      </c>
      <c r="G202" s="89">
        <v>17.899999999999999</v>
      </c>
      <c r="H202" s="89">
        <v>31.3</v>
      </c>
      <c r="I202" s="89">
        <v>48.6</v>
      </c>
      <c r="K202" s="152"/>
      <c r="L202" s="152"/>
      <c r="M202" s="152"/>
      <c r="N202" s="152"/>
    </row>
    <row r="203" spans="1:14" ht="12" customHeight="1">
      <c r="A203" s="182"/>
      <c r="B203" s="183"/>
      <c r="C203" s="181" t="s">
        <v>246</v>
      </c>
      <c r="D203" s="89">
        <v>100</v>
      </c>
      <c r="E203" s="89">
        <v>1.2</v>
      </c>
      <c r="F203" s="89">
        <v>2.8</v>
      </c>
      <c r="G203" s="89">
        <v>19.100000000000001</v>
      </c>
      <c r="H203" s="89">
        <v>32.700000000000003</v>
      </c>
      <c r="I203" s="89">
        <v>44.2</v>
      </c>
      <c r="K203" s="152"/>
      <c r="L203" s="152"/>
      <c r="M203" s="152"/>
      <c r="N203" s="152"/>
    </row>
    <row r="204" spans="1:14">
      <c r="N204" s="152"/>
    </row>
    <row r="205" spans="1:14" ht="13.5">
      <c r="A205" s="143" t="s">
        <v>250</v>
      </c>
      <c r="B205" s="143"/>
      <c r="C205" s="143"/>
      <c r="D205" s="143"/>
      <c r="E205" s="143"/>
      <c r="F205" s="143"/>
      <c r="G205" s="143"/>
      <c r="H205" s="143"/>
      <c r="I205" s="143"/>
      <c r="J205" s="143"/>
      <c r="K205" s="143"/>
      <c r="L205" s="143"/>
      <c r="M205" s="143"/>
      <c r="N205" s="152"/>
    </row>
    <row r="206" spans="1:14" ht="13.5">
      <c r="A206" s="143" t="s">
        <v>251</v>
      </c>
      <c r="B206" s="143"/>
      <c r="C206" s="143"/>
      <c r="D206" s="143"/>
      <c r="E206" s="143"/>
      <c r="F206" s="143"/>
      <c r="G206" s="143"/>
      <c r="H206" s="143"/>
      <c r="I206" s="143"/>
      <c r="J206" s="143"/>
      <c r="K206" s="143"/>
      <c r="L206" s="143"/>
      <c r="M206" s="143"/>
      <c r="N206" s="152"/>
    </row>
    <row r="207" spans="1:14" ht="63" customHeight="1">
      <c r="A207" s="160"/>
      <c r="B207" s="147" t="s">
        <v>252</v>
      </c>
      <c r="C207" s="147" t="s">
        <v>253</v>
      </c>
      <c r="D207" s="147" t="s">
        <v>254</v>
      </c>
      <c r="E207" s="147" t="s">
        <v>255</v>
      </c>
      <c r="F207" s="147" t="s">
        <v>256</v>
      </c>
      <c r="G207" s="147" t="s">
        <v>257</v>
      </c>
      <c r="H207" s="147" t="s">
        <v>258</v>
      </c>
      <c r="I207" s="147" t="s">
        <v>259</v>
      </c>
      <c r="J207" s="147" t="s">
        <v>260</v>
      </c>
      <c r="K207" s="147" t="s">
        <v>261</v>
      </c>
      <c r="L207" s="147" t="s">
        <v>205</v>
      </c>
      <c r="M207" s="149"/>
      <c r="N207" s="176"/>
    </row>
    <row r="208" spans="1:14" s="144" customFormat="1" ht="13.5">
      <c r="A208" s="181" t="s">
        <v>245</v>
      </c>
      <c r="B208" s="89"/>
      <c r="C208" s="89">
        <v>28.452707780122275</v>
      </c>
      <c r="D208" s="89">
        <v>18.053571704786904</v>
      </c>
      <c r="E208" s="89">
        <v>21.884731972505303</v>
      </c>
      <c r="F208" s="89">
        <v>14.019398414302366</v>
      </c>
      <c r="G208" s="89">
        <v>7.0659441747430458</v>
      </c>
      <c r="H208" s="89">
        <v>9.2371992544079049</v>
      </c>
      <c r="I208" s="89">
        <v>0.54708220513736605</v>
      </c>
      <c r="J208" s="89">
        <v>75.248304926144613</v>
      </c>
      <c r="K208" s="89">
        <v>6.6973775658896146</v>
      </c>
      <c r="L208" s="89">
        <v>15.082230504481169</v>
      </c>
      <c r="M208" s="153"/>
      <c r="N208" s="177"/>
    </row>
    <row r="209" spans="1:16" s="144" customFormat="1" ht="13.5">
      <c r="A209" s="181" t="s">
        <v>246</v>
      </c>
      <c r="B209" s="89"/>
      <c r="C209" s="89">
        <v>19.399314663304008</v>
      </c>
      <c r="D209" s="89">
        <v>16.26045601031452</v>
      </c>
      <c r="E209" s="89">
        <v>29.012230669220536</v>
      </c>
      <c r="F209" s="89">
        <v>16.028873083177118</v>
      </c>
      <c r="G209" s="89">
        <v>9.9068078447553898</v>
      </c>
      <c r="H209" s="89">
        <v>10.867937159556453</v>
      </c>
      <c r="I209" s="89">
        <v>1.1185367184603798</v>
      </c>
      <c r="J209" s="89">
        <v>78.966586410639778</v>
      </c>
      <c r="K209" s="89">
        <v>6.4383998650489556</v>
      </c>
      <c r="L209" s="89">
        <v>12.517576514039778</v>
      </c>
      <c r="M209" s="153"/>
      <c r="N209" s="143"/>
    </row>
    <row r="210" spans="1:16" s="144" customFormat="1" ht="13.5">
      <c r="A210" s="152"/>
      <c r="B210" s="167"/>
      <c r="C210" s="167"/>
      <c r="D210" s="167"/>
      <c r="E210" s="167"/>
      <c r="F210" s="167"/>
      <c r="G210" s="167"/>
      <c r="H210" s="167"/>
      <c r="I210" s="167"/>
      <c r="J210" s="167"/>
      <c r="K210" s="167"/>
      <c r="L210" s="167"/>
      <c r="M210" s="153"/>
      <c r="N210" s="143"/>
    </row>
    <row r="211" spans="1:16" s="149" customFormat="1" ht="12" customHeight="1">
      <c r="A211" s="152"/>
      <c r="B211" s="152"/>
      <c r="C211" s="152"/>
      <c r="D211" s="152"/>
      <c r="E211" s="152"/>
      <c r="F211" s="152"/>
      <c r="G211" s="152"/>
      <c r="H211" s="152"/>
      <c r="I211" s="152"/>
      <c r="J211" s="152"/>
      <c r="K211" s="152"/>
      <c r="L211" s="152"/>
      <c r="M211" s="153"/>
      <c r="N211" s="148"/>
    </row>
    <row r="212" spans="1:16" ht="14.25">
      <c r="A212" s="141" t="s">
        <v>587</v>
      </c>
      <c r="B212" s="141"/>
      <c r="C212" s="141"/>
      <c r="D212" s="141"/>
      <c r="E212" s="141"/>
      <c r="F212" s="141"/>
      <c r="G212" s="141"/>
      <c r="H212" s="141"/>
      <c r="I212" s="141"/>
      <c r="J212" s="141"/>
      <c r="K212" s="141"/>
      <c r="L212" s="141"/>
      <c r="M212" s="142"/>
      <c r="N212" s="152"/>
    </row>
    <row r="213" spans="1:16" ht="13.5">
      <c r="A213" s="143" t="s">
        <v>262</v>
      </c>
      <c r="B213" s="143"/>
      <c r="C213" s="143"/>
      <c r="D213" s="143"/>
      <c r="E213" s="143"/>
      <c r="F213" s="143"/>
      <c r="G213" s="143"/>
      <c r="H213" s="143"/>
      <c r="I213" s="143"/>
      <c r="J213" s="143"/>
      <c r="K213" s="143"/>
      <c r="L213" s="143"/>
      <c r="M213" s="144"/>
      <c r="N213" s="152"/>
    </row>
    <row r="214" spans="1:16" s="144" customFormat="1" ht="36" customHeight="1">
      <c r="A214" s="145"/>
      <c r="B214" s="146"/>
      <c r="C214" s="147" t="s">
        <v>125</v>
      </c>
      <c r="D214" s="147" t="s">
        <v>263</v>
      </c>
      <c r="E214" s="147" t="s">
        <v>264</v>
      </c>
      <c r="F214" s="147" t="s">
        <v>0</v>
      </c>
      <c r="G214" s="149"/>
      <c r="H214" s="148"/>
      <c r="I214" s="148"/>
      <c r="J214" s="148"/>
      <c r="K214" s="148"/>
      <c r="L214" s="148"/>
      <c r="M214" s="148"/>
      <c r="N214" s="148"/>
      <c r="O214" s="149"/>
      <c r="P214" s="143"/>
    </row>
    <row r="215" spans="1:16" s="149" customFormat="1" ht="12" customHeight="1">
      <c r="A215" s="150" t="s">
        <v>128</v>
      </c>
      <c r="B215" s="151"/>
      <c r="C215" s="89">
        <v>100</v>
      </c>
      <c r="D215" s="89">
        <v>47.6</v>
      </c>
      <c r="E215" s="89">
        <v>50.4</v>
      </c>
      <c r="F215" s="89">
        <v>2</v>
      </c>
      <c r="G215" s="153"/>
      <c r="H215" s="152"/>
      <c r="I215" s="152"/>
      <c r="J215" s="152"/>
      <c r="K215" s="152"/>
      <c r="L215" s="152"/>
      <c r="M215" s="152"/>
      <c r="N215" s="152"/>
      <c r="O215" s="153"/>
      <c r="P215" s="148"/>
    </row>
    <row r="216" spans="1:16">
      <c r="A216" s="154" t="s">
        <v>129</v>
      </c>
      <c r="B216" s="155"/>
      <c r="C216" s="90">
        <v>100</v>
      </c>
      <c r="D216" s="90">
        <v>48</v>
      </c>
      <c r="E216" s="90">
        <v>50.4</v>
      </c>
      <c r="F216" s="90">
        <v>1.6</v>
      </c>
      <c r="H216" s="152"/>
      <c r="I216" s="152"/>
      <c r="J216" s="152"/>
      <c r="K216" s="152"/>
      <c r="L216" s="152"/>
      <c r="M216" s="152"/>
      <c r="N216" s="152"/>
      <c r="O216" s="152"/>
    </row>
    <row r="217" spans="1:16">
      <c r="A217" s="156" t="s">
        <v>130</v>
      </c>
      <c r="B217" s="157"/>
      <c r="C217" s="91">
        <v>100.00000000000001</v>
      </c>
      <c r="D217" s="91">
        <v>45.4</v>
      </c>
      <c r="E217" s="91">
        <v>52.300000000000011</v>
      </c>
      <c r="F217" s="91">
        <v>2.2999999999999998</v>
      </c>
      <c r="H217" s="152"/>
      <c r="I217" s="152"/>
      <c r="J217" s="152"/>
      <c r="K217" s="152"/>
      <c r="L217" s="152"/>
      <c r="M217" s="152"/>
      <c r="N217" s="152"/>
      <c r="O217" s="152"/>
    </row>
    <row r="218" spans="1:16">
      <c r="A218" s="156" t="s">
        <v>131</v>
      </c>
      <c r="B218" s="157"/>
      <c r="C218" s="91">
        <v>100</v>
      </c>
      <c r="D218" s="91">
        <v>58.2</v>
      </c>
      <c r="E218" s="91">
        <v>39.700000000000003</v>
      </c>
      <c r="F218" s="91">
        <v>2.1</v>
      </c>
      <c r="H218" s="152"/>
      <c r="I218" s="152"/>
      <c r="J218" s="152"/>
      <c r="K218" s="152"/>
      <c r="L218" s="152"/>
      <c r="M218" s="152"/>
      <c r="N218" s="152"/>
      <c r="O218" s="152"/>
    </row>
    <row r="219" spans="1:16">
      <c r="A219" s="158" t="s">
        <v>132</v>
      </c>
      <c r="B219" s="159"/>
      <c r="C219" s="92">
        <v>100</v>
      </c>
      <c r="D219" s="92">
        <v>38.4</v>
      </c>
      <c r="E219" s="92">
        <v>59.7</v>
      </c>
      <c r="F219" s="92">
        <v>1.9</v>
      </c>
      <c r="H219" s="152"/>
      <c r="I219" s="152"/>
      <c r="J219" s="152"/>
      <c r="K219" s="152"/>
      <c r="L219" s="152"/>
      <c r="M219" s="152"/>
      <c r="N219" s="152"/>
      <c r="O219" s="152"/>
    </row>
    <row r="220" spans="1:16">
      <c r="A220" s="154" t="s">
        <v>133</v>
      </c>
      <c r="B220" s="155"/>
      <c r="C220" s="90">
        <v>100</v>
      </c>
      <c r="D220" s="90">
        <v>46.1</v>
      </c>
      <c r="E220" s="90">
        <v>52.199999999999996</v>
      </c>
      <c r="F220" s="90">
        <v>1.7</v>
      </c>
      <c r="H220" s="152"/>
      <c r="I220" s="152"/>
      <c r="J220" s="152"/>
      <c r="K220" s="152"/>
      <c r="L220" s="152"/>
      <c r="M220" s="152"/>
      <c r="N220" s="152"/>
      <c r="O220" s="152"/>
    </row>
    <row r="221" spans="1:16">
      <c r="A221" s="156" t="s">
        <v>112</v>
      </c>
      <c r="B221" s="157"/>
      <c r="C221" s="91">
        <v>100</v>
      </c>
      <c r="D221" s="91">
        <v>48.8</v>
      </c>
      <c r="E221" s="91">
        <v>49</v>
      </c>
      <c r="F221" s="91">
        <v>2.2000000000000002</v>
      </c>
      <c r="H221" s="152"/>
      <c r="I221" s="152"/>
      <c r="J221" s="152"/>
      <c r="K221" s="152"/>
      <c r="L221" s="152"/>
      <c r="M221" s="152"/>
      <c r="N221" s="152"/>
      <c r="O221" s="152"/>
    </row>
    <row r="222" spans="1:16">
      <c r="A222" s="158" t="s">
        <v>134</v>
      </c>
      <c r="B222" s="159"/>
      <c r="C222" s="92">
        <v>100</v>
      </c>
      <c r="D222" s="92">
        <v>50</v>
      </c>
      <c r="E222" s="92">
        <v>50</v>
      </c>
      <c r="F222" s="92">
        <v>0</v>
      </c>
      <c r="H222" s="152"/>
      <c r="I222" s="152"/>
      <c r="J222" s="152"/>
      <c r="K222" s="152"/>
      <c r="L222" s="152"/>
      <c r="M222" s="152"/>
      <c r="N222" s="152"/>
      <c r="O222" s="152"/>
    </row>
    <row r="223" spans="1:16">
      <c r="A223" s="154" t="s">
        <v>135</v>
      </c>
      <c r="B223" s="155"/>
      <c r="C223" s="90">
        <v>100</v>
      </c>
      <c r="D223" s="90">
        <v>30.8</v>
      </c>
      <c r="E223" s="90">
        <v>66.100000000000009</v>
      </c>
      <c r="F223" s="90">
        <v>3.1</v>
      </c>
      <c r="H223" s="152"/>
      <c r="I223" s="152"/>
      <c r="J223" s="152"/>
      <c r="K223" s="152"/>
      <c r="L223" s="152"/>
      <c r="M223" s="152"/>
      <c r="N223" s="152"/>
      <c r="O223" s="152"/>
    </row>
    <row r="224" spans="1:16">
      <c r="A224" s="156" t="s">
        <v>136</v>
      </c>
      <c r="B224" s="157"/>
      <c r="C224" s="91">
        <v>100</v>
      </c>
      <c r="D224" s="91">
        <v>27.7</v>
      </c>
      <c r="E224" s="91">
        <v>72.3</v>
      </c>
      <c r="F224" s="91">
        <v>0</v>
      </c>
      <c r="H224" s="152"/>
      <c r="I224" s="152"/>
      <c r="J224" s="152"/>
      <c r="K224" s="152"/>
      <c r="L224" s="152"/>
      <c r="M224" s="152"/>
      <c r="N224" s="152"/>
      <c r="O224" s="152"/>
    </row>
    <row r="225" spans="1:15">
      <c r="A225" s="156" t="s">
        <v>137</v>
      </c>
      <c r="B225" s="157"/>
      <c r="C225" s="91">
        <v>100</v>
      </c>
      <c r="D225" s="91">
        <v>45</v>
      </c>
      <c r="E225" s="91">
        <v>53.4</v>
      </c>
      <c r="F225" s="91">
        <v>1.6</v>
      </c>
      <c r="H225" s="152"/>
      <c r="I225" s="152"/>
      <c r="J225" s="152"/>
      <c r="K225" s="152"/>
      <c r="L225" s="152"/>
      <c r="M225" s="152"/>
      <c r="N225" s="152"/>
      <c r="O225" s="152"/>
    </row>
    <row r="226" spans="1:15">
      <c r="A226" s="156" t="s">
        <v>138</v>
      </c>
      <c r="B226" s="157"/>
      <c r="C226" s="91">
        <v>99.999999999999986</v>
      </c>
      <c r="D226" s="91">
        <v>49.6</v>
      </c>
      <c r="E226" s="91">
        <v>49.699999999999989</v>
      </c>
      <c r="F226" s="91">
        <v>0.7</v>
      </c>
      <c r="H226" s="152"/>
      <c r="I226" s="152"/>
      <c r="J226" s="152"/>
      <c r="K226" s="152"/>
      <c r="L226" s="152"/>
      <c r="M226" s="152"/>
      <c r="N226" s="152"/>
      <c r="O226" s="152"/>
    </row>
    <row r="227" spans="1:15">
      <c r="A227" s="156" t="s">
        <v>139</v>
      </c>
      <c r="B227" s="157"/>
      <c r="C227" s="91">
        <v>100</v>
      </c>
      <c r="D227" s="91">
        <v>53.6</v>
      </c>
      <c r="E227" s="91">
        <v>45.9</v>
      </c>
      <c r="F227" s="91">
        <v>0.5</v>
      </c>
      <c r="H227" s="152"/>
      <c r="I227" s="152"/>
      <c r="J227" s="152"/>
      <c r="K227" s="152"/>
      <c r="L227" s="152"/>
      <c r="M227" s="152"/>
      <c r="N227" s="152"/>
      <c r="O227" s="152"/>
    </row>
    <row r="228" spans="1:15">
      <c r="A228" s="156" t="s">
        <v>140</v>
      </c>
      <c r="B228" s="157"/>
      <c r="C228" s="91">
        <v>100</v>
      </c>
      <c r="D228" s="91">
        <v>52.2</v>
      </c>
      <c r="E228" s="91">
        <v>46.5</v>
      </c>
      <c r="F228" s="91">
        <v>1.3</v>
      </c>
      <c r="H228" s="152"/>
      <c r="I228" s="152"/>
      <c r="J228" s="152"/>
      <c r="K228" s="152"/>
      <c r="L228" s="152"/>
      <c r="M228" s="152"/>
      <c r="N228" s="152"/>
      <c r="O228" s="152"/>
    </row>
    <row r="229" spans="1:15">
      <c r="A229" s="158" t="s">
        <v>141</v>
      </c>
      <c r="B229" s="159"/>
      <c r="C229" s="92">
        <v>100</v>
      </c>
      <c r="D229" s="92">
        <v>46.1</v>
      </c>
      <c r="E229" s="92">
        <v>50.1</v>
      </c>
      <c r="F229" s="92">
        <v>3.8</v>
      </c>
      <c r="H229" s="152"/>
      <c r="I229" s="152"/>
      <c r="J229" s="152"/>
      <c r="K229" s="152"/>
      <c r="L229" s="152"/>
      <c r="M229" s="152"/>
      <c r="N229" s="152"/>
      <c r="O229" s="152"/>
    </row>
    <row r="230" spans="1:15">
      <c r="N230" s="152"/>
    </row>
    <row r="231" spans="1:15" ht="13.5">
      <c r="A231" s="143" t="s">
        <v>265</v>
      </c>
      <c r="B231" s="143"/>
      <c r="C231" s="143"/>
      <c r="D231" s="143"/>
      <c r="E231" s="143"/>
      <c r="F231" s="143"/>
      <c r="G231" s="143"/>
      <c r="H231" s="143"/>
      <c r="I231" s="143"/>
      <c r="J231" s="143"/>
      <c r="K231" s="143"/>
      <c r="L231" s="143"/>
      <c r="M231" s="144"/>
      <c r="N231" s="152"/>
    </row>
    <row r="232" spans="1:15" s="144" customFormat="1" ht="13.5">
      <c r="A232" s="143" t="s">
        <v>266</v>
      </c>
      <c r="B232" s="143"/>
      <c r="C232" s="143"/>
      <c r="D232" s="143"/>
      <c r="E232" s="143"/>
      <c r="F232" s="143"/>
      <c r="G232" s="143"/>
      <c r="H232" s="143"/>
      <c r="I232" s="143"/>
      <c r="J232" s="143"/>
      <c r="K232" s="143"/>
      <c r="L232" s="143"/>
      <c r="N232" s="143"/>
    </row>
    <row r="233" spans="1:15" s="149" customFormat="1" ht="138" customHeight="1">
      <c r="A233" s="147" t="s">
        <v>145</v>
      </c>
      <c r="B233" s="147" t="s">
        <v>267</v>
      </c>
      <c r="C233" s="147" t="s">
        <v>268</v>
      </c>
      <c r="D233" s="147" t="s">
        <v>269</v>
      </c>
      <c r="E233" s="147" t="s">
        <v>270</v>
      </c>
      <c r="F233" s="147" t="s">
        <v>271</v>
      </c>
      <c r="G233" s="147" t="s">
        <v>272</v>
      </c>
      <c r="H233" s="147" t="s">
        <v>273</v>
      </c>
      <c r="I233" s="147" t="s">
        <v>274</v>
      </c>
      <c r="J233" s="147" t="s">
        <v>0</v>
      </c>
      <c r="N233" s="148"/>
    </row>
    <row r="234" spans="1:15">
      <c r="A234" s="89"/>
      <c r="B234" s="89">
        <v>31.116316031277211</v>
      </c>
      <c r="C234" s="89">
        <v>21.502003696092011</v>
      </c>
      <c r="D234" s="89">
        <v>77.682076736516592</v>
      </c>
      <c r="E234" s="89">
        <v>25.472379685656612</v>
      </c>
      <c r="F234" s="89">
        <v>12.159840169849346</v>
      </c>
      <c r="G234" s="89">
        <v>42.830936227272325</v>
      </c>
      <c r="H234" s="89">
        <v>18.82581472171826</v>
      </c>
      <c r="I234" s="89">
        <v>2.5358694647883784</v>
      </c>
      <c r="J234" s="89">
        <v>0.15469802177022335</v>
      </c>
      <c r="N234" s="152"/>
    </row>
    <row r="235" spans="1:15">
      <c r="A235" s="152"/>
      <c r="B235" s="152"/>
      <c r="C235" s="152"/>
      <c r="D235" s="152"/>
      <c r="E235" s="152"/>
      <c r="F235" s="152"/>
      <c r="G235" s="152"/>
      <c r="H235" s="152"/>
      <c r="I235" s="152"/>
      <c r="J235" s="152"/>
      <c r="K235" s="152"/>
      <c r="L235" s="152"/>
      <c r="N235" s="152"/>
    </row>
    <row r="236" spans="1:15" s="142" customFormat="1" ht="14.25">
      <c r="A236" s="143" t="s">
        <v>275</v>
      </c>
      <c r="B236" s="143"/>
      <c r="C236" s="143"/>
      <c r="D236" s="143"/>
      <c r="E236" s="143"/>
      <c r="F236" s="143"/>
      <c r="G236" s="143"/>
      <c r="H236" s="143"/>
      <c r="I236" s="143"/>
      <c r="J236" s="143"/>
      <c r="K236" s="143"/>
      <c r="L236" s="143"/>
      <c r="M236" s="144"/>
      <c r="N236" s="172"/>
    </row>
    <row r="237" spans="1:15" s="144" customFormat="1" ht="13.5">
      <c r="A237" s="143" t="s">
        <v>276</v>
      </c>
      <c r="C237" s="143"/>
      <c r="D237" s="143"/>
      <c r="E237" s="143"/>
      <c r="F237" s="143"/>
      <c r="G237" s="143"/>
      <c r="H237" s="143"/>
      <c r="I237" s="143"/>
      <c r="J237" s="143"/>
      <c r="K237" s="143"/>
      <c r="L237" s="143"/>
      <c r="N237" s="143"/>
    </row>
    <row r="238" spans="1:15" s="149" customFormat="1" ht="63" customHeight="1">
      <c r="A238" s="147" t="s">
        <v>145</v>
      </c>
      <c r="B238" s="147" t="s">
        <v>277</v>
      </c>
      <c r="C238" s="147" t="s">
        <v>278</v>
      </c>
      <c r="D238" s="147" t="s">
        <v>205</v>
      </c>
      <c r="E238" s="148"/>
      <c r="F238" s="148"/>
      <c r="G238" s="148"/>
      <c r="H238" s="148"/>
      <c r="I238" s="148"/>
      <c r="J238" s="148"/>
      <c r="K238" s="148"/>
      <c r="L238" s="148"/>
      <c r="N238" s="148"/>
    </row>
    <row r="239" spans="1:15">
      <c r="A239" s="89">
        <v>100</v>
      </c>
      <c r="B239" s="89">
        <v>5.4</v>
      </c>
      <c r="C239" s="89">
        <v>94</v>
      </c>
      <c r="D239" s="89">
        <v>0.6</v>
      </c>
      <c r="E239" s="152"/>
      <c r="F239" s="152"/>
      <c r="G239" s="152"/>
      <c r="H239" s="152"/>
      <c r="I239" s="152"/>
      <c r="J239" s="152"/>
      <c r="K239" s="152"/>
      <c r="L239" s="152"/>
      <c r="M239" s="152"/>
      <c r="N239" s="152"/>
    </row>
    <row r="240" spans="1:15">
      <c r="A240" s="152"/>
      <c r="B240" s="152"/>
      <c r="C240" s="152"/>
      <c r="D240" s="152"/>
      <c r="E240" s="152"/>
      <c r="F240" s="152"/>
      <c r="G240" s="152"/>
      <c r="H240" s="152"/>
      <c r="I240" s="152"/>
      <c r="J240" s="152"/>
      <c r="K240" s="152"/>
      <c r="L240" s="152"/>
      <c r="M240" s="152"/>
      <c r="N240" s="152"/>
    </row>
    <row r="241" spans="1:17" s="144" customFormat="1" ht="13.5">
      <c r="A241" s="143" t="s">
        <v>279</v>
      </c>
      <c r="C241" s="143"/>
      <c r="D241" s="143"/>
      <c r="E241" s="143"/>
      <c r="F241" s="143"/>
      <c r="G241" s="143"/>
      <c r="H241" s="143"/>
      <c r="I241" s="143"/>
      <c r="J241" s="143"/>
      <c r="K241" s="143"/>
      <c r="L241" s="143"/>
      <c r="M241" s="143"/>
    </row>
    <row r="242" spans="1:17" s="144" customFormat="1" ht="13.5">
      <c r="A242" s="143" t="s">
        <v>280</v>
      </c>
      <c r="C242" s="143"/>
      <c r="D242" s="143"/>
      <c r="E242" s="143"/>
      <c r="F242" s="143"/>
      <c r="G242" s="143"/>
      <c r="H242" s="143"/>
      <c r="I242" s="143"/>
      <c r="J242" s="143"/>
      <c r="K242" s="143"/>
      <c r="L242" s="143"/>
      <c r="M242" s="143"/>
      <c r="N242" s="143"/>
    </row>
    <row r="243" spans="1:17" s="149" customFormat="1" ht="100.5" customHeight="1">
      <c r="A243" s="147" t="s">
        <v>145</v>
      </c>
      <c r="B243" s="147" t="s">
        <v>281</v>
      </c>
      <c r="C243" s="147" t="s">
        <v>282</v>
      </c>
      <c r="D243" s="147" t="s">
        <v>283</v>
      </c>
      <c r="E243" s="147" t="s">
        <v>284</v>
      </c>
      <c r="F243" s="147" t="s">
        <v>285</v>
      </c>
      <c r="G243" s="147" t="s">
        <v>286</v>
      </c>
      <c r="H243" s="147" t="s">
        <v>229</v>
      </c>
      <c r="I243" s="147" t="s">
        <v>0</v>
      </c>
      <c r="L243" s="148"/>
      <c r="M243" s="148"/>
    </row>
    <row r="244" spans="1:17">
      <c r="A244" s="89"/>
      <c r="B244" s="89">
        <v>46.9151589617219</v>
      </c>
      <c r="C244" s="89">
        <v>20.531818945203089</v>
      </c>
      <c r="D244" s="89">
        <v>6.4401176281080286</v>
      </c>
      <c r="E244" s="89">
        <v>31.207497842930724</v>
      </c>
      <c r="F244" s="89">
        <v>4.1103563279049009</v>
      </c>
      <c r="G244" s="89">
        <v>8.90967424782915</v>
      </c>
      <c r="H244" s="89">
        <v>14.152896649268618</v>
      </c>
      <c r="I244" s="89">
        <v>1.8510779094905248</v>
      </c>
      <c r="L244" s="152"/>
      <c r="M244" s="152"/>
    </row>
    <row r="245" spans="1:17">
      <c r="A245" s="167"/>
      <c r="B245" s="167"/>
      <c r="C245" s="167"/>
      <c r="D245" s="167"/>
      <c r="E245" s="167"/>
      <c r="F245" s="167"/>
      <c r="G245" s="167"/>
      <c r="H245" s="167"/>
      <c r="I245" s="167"/>
      <c r="L245" s="152"/>
      <c r="M245" s="152"/>
    </row>
    <row r="246" spans="1:17" ht="12" customHeight="1">
      <c r="A246" s="152"/>
      <c r="B246" s="152"/>
      <c r="C246" s="152"/>
      <c r="D246" s="152"/>
      <c r="E246" s="152"/>
      <c r="F246" s="152"/>
      <c r="G246" s="152"/>
      <c r="H246" s="152"/>
      <c r="I246" s="152"/>
      <c r="J246" s="152"/>
      <c r="K246" s="152"/>
      <c r="L246" s="152"/>
      <c r="M246" s="152"/>
    </row>
    <row r="247" spans="1:17" ht="14.25">
      <c r="A247" s="141" t="s">
        <v>588</v>
      </c>
      <c r="B247" s="141"/>
      <c r="C247" s="141"/>
      <c r="D247" s="141"/>
      <c r="E247" s="141"/>
      <c r="F247" s="141"/>
      <c r="G247" s="141"/>
      <c r="H247" s="141"/>
      <c r="I247" s="141"/>
      <c r="J247" s="141"/>
      <c r="K247" s="141"/>
      <c r="L247" s="141"/>
      <c r="M247" s="141"/>
    </row>
    <row r="248" spans="1:17" ht="13.5">
      <c r="A248" s="143" t="s">
        <v>287</v>
      </c>
      <c r="B248" s="144"/>
      <c r="C248" s="143"/>
      <c r="D248" s="143"/>
      <c r="E248" s="143"/>
      <c r="F248" s="143"/>
      <c r="G248" s="143"/>
      <c r="H248" s="143"/>
      <c r="I248" s="143"/>
      <c r="J248" s="143"/>
      <c r="K248" s="143"/>
      <c r="L248" s="143"/>
      <c r="M248" s="143"/>
    </row>
    <row r="249" spans="1:17" ht="13.5">
      <c r="A249" s="143" t="s">
        <v>288</v>
      </c>
      <c r="B249" s="144"/>
      <c r="C249" s="143"/>
      <c r="D249" s="143"/>
      <c r="E249" s="143"/>
      <c r="F249" s="143"/>
      <c r="G249" s="143"/>
      <c r="H249" s="143"/>
      <c r="I249" s="143"/>
      <c r="J249" s="143"/>
      <c r="K249" s="143"/>
      <c r="L249" s="143"/>
      <c r="M249" s="143"/>
    </row>
    <row r="250" spans="1:17" s="144" customFormat="1" ht="36" customHeight="1">
      <c r="A250" s="145"/>
      <c r="B250" s="146"/>
      <c r="C250" s="147" t="s">
        <v>125</v>
      </c>
      <c r="D250" s="147" t="s">
        <v>289</v>
      </c>
      <c r="E250" s="147" t="s">
        <v>290</v>
      </c>
      <c r="F250" s="147" t="s">
        <v>291</v>
      </c>
      <c r="G250" s="147" t="s">
        <v>0</v>
      </c>
      <c r="H250" s="147" t="s">
        <v>292</v>
      </c>
      <c r="I250" s="148"/>
      <c r="J250" s="148"/>
      <c r="K250" s="148"/>
      <c r="L250" s="148"/>
      <c r="M250" s="148"/>
      <c r="N250" s="148"/>
      <c r="O250" s="148"/>
      <c r="P250" s="149"/>
      <c r="Q250" s="143"/>
    </row>
    <row r="251" spans="1:17" s="149" customFormat="1" ht="12" customHeight="1">
      <c r="A251" s="150" t="s">
        <v>128</v>
      </c>
      <c r="B251" s="151"/>
      <c r="C251" s="89">
        <v>100</v>
      </c>
      <c r="D251" s="89">
        <v>35.700000000000003</v>
      </c>
      <c r="E251" s="89">
        <v>14.2</v>
      </c>
      <c r="F251" s="89">
        <v>43.8</v>
      </c>
      <c r="G251" s="89">
        <v>6.4</v>
      </c>
      <c r="H251" s="89">
        <v>49.900000000000006</v>
      </c>
      <c r="I251" s="152"/>
      <c r="J251" s="152"/>
      <c r="K251" s="152"/>
      <c r="L251" s="152"/>
      <c r="M251" s="152"/>
      <c r="N251" s="152"/>
      <c r="O251" s="152"/>
      <c r="P251" s="153"/>
      <c r="Q251" s="148"/>
    </row>
    <row r="252" spans="1:17">
      <c r="A252" s="154" t="s">
        <v>129</v>
      </c>
      <c r="B252" s="155"/>
      <c r="C252" s="90">
        <v>100</v>
      </c>
      <c r="D252" s="90">
        <v>38</v>
      </c>
      <c r="E252" s="90">
        <v>13.2</v>
      </c>
      <c r="F252" s="90">
        <v>43.1</v>
      </c>
      <c r="G252" s="90">
        <v>5.6</v>
      </c>
      <c r="H252" s="90">
        <v>51.2</v>
      </c>
      <c r="I252" s="152"/>
      <c r="J252" s="152"/>
      <c r="K252" s="152"/>
      <c r="L252" s="152"/>
      <c r="M252" s="152"/>
      <c r="N252" s="152"/>
      <c r="O252" s="152"/>
      <c r="P252" s="152"/>
    </row>
    <row r="253" spans="1:17">
      <c r="A253" s="156" t="s">
        <v>130</v>
      </c>
      <c r="B253" s="157"/>
      <c r="C253" s="91">
        <v>100</v>
      </c>
      <c r="D253" s="91">
        <v>40.5</v>
      </c>
      <c r="E253" s="91">
        <v>0</v>
      </c>
      <c r="F253" s="91">
        <v>51.8</v>
      </c>
      <c r="G253" s="91">
        <v>7.6</v>
      </c>
      <c r="H253" s="91">
        <v>40.5</v>
      </c>
      <c r="I253" s="152"/>
      <c r="J253" s="152"/>
      <c r="K253" s="152"/>
      <c r="L253" s="152"/>
      <c r="M253" s="152"/>
      <c r="N253" s="152"/>
      <c r="O253" s="152"/>
      <c r="P253" s="152"/>
    </row>
    <row r="254" spans="1:17">
      <c r="A254" s="156" t="s">
        <v>131</v>
      </c>
      <c r="B254" s="157"/>
      <c r="C254" s="91">
        <v>100</v>
      </c>
      <c r="D254" s="91">
        <v>35</v>
      </c>
      <c r="E254" s="91">
        <v>13.9</v>
      </c>
      <c r="F254" s="91">
        <v>43.4</v>
      </c>
      <c r="G254" s="91">
        <v>7.6</v>
      </c>
      <c r="H254" s="91">
        <v>48.9</v>
      </c>
      <c r="I254" s="152"/>
      <c r="J254" s="152"/>
      <c r="K254" s="152"/>
      <c r="L254" s="152"/>
      <c r="M254" s="152"/>
      <c r="N254" s="152"/>
      <c r="O254" s="152"/>
      <c r="P254" s="152"/>
    </row>
    <row r="255" spans="1:17">
      <c r="A255" s="158" t="s">
        <v>132</v>
      </c>
      <c r="B255" s="159"/>
      <c r="C255" s="92">
        <v>100</v>
      </c>
      <c r="D255" s="92">
        <v>31.7</v>
      </c>
      <c r="E255" s="92">
        <v>14.8</v>
      </c>
      <c r="F255" s="92">
        <v>46.2</v>
      </c>
      <c r="G255" s="92">
        <v>7.3</v>
      </c>
      <c r="H255" s="92">
        <v>46.5</v>
      </c>
      <c r="I255" s="152"/>
      <c r="J255" s="152"/>
      <c r="K255" s="152"/>
      <c r="L255" s="152"/>
      <c r="M255" s="152"/>
      <c r="N255" s="152"/>
      <c r="O255" s="152"/>
      <c r="P255" s="152"/>
    </row>
    <row r="256" spans="1:17">
      <c r="A256" s="154" t="s">
        <v>133</v>
      </c>
      <c r="B256" s="155"/>
      <c r="C256" s="90">
        <v>100</v>
      </c>
      <c r="D256" s="90">
        <v>33.700000000000003</v>
      </c>
      <c r="E256" s="90">
        <v>14.2</v>
      </c>
      <c r="F256" s="90">
        <v>46.3</v>
      </c>
      <c r="G256" s="90">
        <v>5.7</v>
      </c>
      <c r="H256" s="90">
        <v>47.900000000000006</v>
      </c>
      <c r="I256" s="152"/>
      <c r="J256" s="152"/>
      <c r="K256" s="152"/>
      <c r="L256" s="152"/>
      <c r="M256" s="152"/>
      <c r="N256" s="152"/>
      <c r="O256" s="152"/>
      <c r="P256" s="152"/>
    </row>
    <row r="257" spans="1:16">
      <c r="A257" s="156" t="s">
        <v>112</v>
      </c>
      <c r="B257" s="157"/>
      <c r="C257" s="91">
        <v>100</v>
      </c>
      <c r="D257" s="91">
        <v>37.299999999999997</v>
      </c>
      <c r="E257" s="91">
        <v>14.1</v>
      </c>
      <c r="F257" s="91">
        <v>41.7</v>
      </c>
      <c r="G257" s="91">
        <v>6.9</v>
      </c>
      <c r="H257" s="91">
        <v>51.4</v>
      </c>
      <c r="I257" s="152"/>
      <c r="J257" s="152"/>
      <c r="K257" s="152"/>
      <c r="L257" s="152"/>
      <c r="M257" s="152"/>
      <c r="N257" s="152"/>
      <c r="O257" s="152"/>
      <c r="P257" s="152"/>
    </row>
    <row r="258" spans="1:16">
      <c r="A258" s="158" t="s">
        <v>134</v>
      </c>
      <c r="B258" s="159"/>
      <c r="C258" s="92">
        <v>100</v>
      </c>
      <c r="D258" s="92">
        <v>44.3</v>
      </c>
      <c r="E258" s="92">
        <v>7</v>
      </c>
      <c r="F258" s="92">
        <v>48.7</v>
      </c>
      <c r="G258" s="92">
        <v>0</v>
      </c>
      <c r="H258" s="92">
        <v>51.3</v>
      </c>
      <c r="I258" s="152"/>
      <c r="J258" s="152"/>
      <c r="K258" s="152"/>
      <c r="L258" s="152"/>
      <c r="M258" s="152"/>
      <c r="N258" s="152"/>
      <c r="O258" s="152"/>
      <c r="P258" s="152"/>
    </row>
    <row r="259" spans="1:16">
      <c r="A259" s="154" t="s">
        <v>135</v>
      </c>
      <c r="B259" s="155"/>
      <c r="C259" s="90">
        <v>100</v>
      </c>
      <c r="D259" s="90">
        <v>28.1</v>
      </c>
      <c r="E259" s="90">
        <v>12.9</v>
      </c>
      <c r="F259" s="90">
        <v>55.7</v>
      </c>
      <c r="G259" s="90">
        <v>3.3</v>
      </c>
      <c r="H259" s="90">
        <v>41</v>
      </c>
      <c r="I259" s="152"/>
      <c r="J259" s="152"/>
      <c r="K259" s="152"/>
      <c r="L259" s="152"/>
      <c r="M259" s="152"/>
      <c r="N259" s="152"/>
      <c r="O259" s="152"/>
      <c r="P259" s="152"/>
    </row>
    <row r="260" spans="1:16">
      <c r="A260" s="156" t="s">
        <v>136</v>
      </c>
      <c r="B260" s="157"/>
      <c r="C260" s="91">
        <v>100</v>
      </c>
      <c r="D260" s="91">
        <v>30.4</v>
      </c>
      <c r="E260" s="91">
        <v>12.7</v>
      </c>
      <c r="F260" s="91">
        <v>56.7</v>
      </c>
      <c r="G260" s="91">
        <v>0.2</v>
      </c>
      <c r="H260" s="91">
        <v>43.099999999999994</v>
      </c>
      <c r="I260" s="152"/>
      <c r="J260" s="152"/>
      <c r="K260" s="152"/>
      <c r="L260" s="152"/>
      <c r="M260" s="152"/>
      <c r="N260" s="152"/>
      <c r="O260" s="152"/>
      <c r="P260" s="152"/>
    </row>
    <row r="261" spans="1:16">
      <c r="A261" s="156" t="s">
        <v>137</v>
      </c>
      <c r="B261" s="157"/>
      <c r="C261" s="91">
        <v>100</v>
      </c>
      <c r="D261" s="91">
        <v>35.6</v>
      </c>
      <c r="E261" s="91">
        <v>13.9</v>
      </c>
      <c r="F261" s="91">
        <v>48.5</v>
      </c>
      <c r="G261" s="91">
        <v>2.1</v>
      </c>
      <c r="H261" s="91">
        <v>49.5</v>
      </c>
      <c r="I261" s="152"/>
      <c r="J261" s="152"/>
      <c r="K261" s="152"/>
      <c r="L261" s="152"/>
      <c r="M261" s="152"/>
      <c r="N261" s="152"/>
      <c r="O261" s="152"/>
      <c r="P261" s="152"/>
    </row>
    <row r="262" spans="1:16">
      <c r="A262" s="156" t="s">
        <v>138</v>
      </c>
      <c r="B262" s="157"/>
      <c r="C262" s="91">
        <v>100</v>
      </c>
      <c r="D262" s="91">
        <v>36.6</v>
      </c>
      <c r="E262" s="91">
        <v>14.9</v>
      </c>
      <c r="F262" s="91">
        <v>47.1</v>
      </c>
      <c r="G262" s="91">
        <v>1.3</v>
      </c>
      <c r="H262" s="91">
        <v>51.5</v>
      </c>
      <c r="I262" s="152"/>
      <c r="J262" s="152"/>
      <c r="K262" s="152"/>
      <c r="L262" s="152"/>
      <c r="M262" s="152"/>
      <c r="N262" s="152"/>
      <c r="O262" s="152"/>
      <c r="P262" s="152"/>
    </row>
    <row r="263" spans="1:16">
      <c r="A263" s="156" t="s">
        <v>139</v>
      </c>
      <c r="B263" s="157"/>
      <c r="C263" s="91">
        <v>100</v>
      </c>
      <c r="D263" s="91">
        <v>35.200000000000003</v>
      </c>
      <c r="E263" s="91">
        <v>15.9</v>
      </c>
      <c r="F263" s="91">
        <v>46.9</v>
      </c>
      <c r="G263" s="91">
        <v>2</v>
      </c>
      <c r="H263" s="91">
        <v>51.1</v>
      </c>
      <c r="I263" s="152"/>
      <c r="J263" s="152"/>
      <c r="K263" s="152"/>
      <c r="L263" s="152"/>
      <c r="M263" s="152"/>
      <c r="N263" s="152"/>
      <c r="O263" s="152"/>
      <c r="P263" s="152"/>
    </row>
    <row r="264" spans="1:16">
      <c r="A264" s="156" t="s">
        <v>140</v>
      </c>
      <c r="B264" s="157"/>
      <c r="C264" s="91">
        <v>100</v>
      </c>
      <c r="D264" s="91">
        <v>35.799999999999997</v>
      </c>
      <c r="E264" s="91">
        <v>14.9</v>
      </c>
      <c r="F264" s="91">
        <v>44.2</v>
      </c>
      <c r="G264" s="91">
        <v>5.2</v>
      </c>
      <c r="H264" s="91">
        <v>50.699999999999996</v>
      </c>
      <c r="I264" s="152"/>
      <c r="J264" s="152"/>
      <c r="K264" s="152"/>
      <c r="L264" s="152"/>
      <c r="M264" s="152"/>
      <c r="N264" s="152"/>
      <c r="O264" s="152"/>
      <c r="P264" s="152"/>
    </row>
    <row r="265" spans="1:16">
      <c r="A265" s="158" t="s">
        <v>141</v>
      </c>
      <c r="B265" s="159"/>
      <c r="C265" s="92">
        <v>100</v>
      </c>
      <c r="D265" s="92">
        <v>36.700000000000003</v>
      </c>
      <c r="E265" s="92">
        <v>13.1</v>
      </c>
      <c r="F265" s="92">
        <v>37.4</v>
      </c>
      <c r="G265" s="92">
        <v>12.9</v>
      </c>
      <c r="H265" s="92">
        <v>49.800000000000004</v>
      </c>
      <c r="I265" s="152"/>
      <c r="J265" s="152"/>
      <c r="K265" s="152"/>
      <c r="L265" s="152"/>
      <c r="M265" s="152"/>
      <c r="N265" s="152"/>
      <c r="O265" s="152"/>
      <c r="P265" s="152"/>
    </row>
    <row r="266" spans="1:16">
      <c r="A266" s="184"/>
      <c r="B266" s="185"/>
      <c r="C266" s="185"/>
      <c r="D266" s="185"/>
      <c r="E266" s="185"/>
      <c r="F266" s="185"/>
      <c r="G266" s="167"/>
      <c r="H266" s="167"/>
      <c r="I266" s="152"/>
      <c r="J266" s="152"/>
      <c r="K266" s="152"/>
      <c r="L266" s="152"/>
      <c r="M266" s="152"/>
      <c r="N266" s="152"/>
      <c r="O266" s="152"/>
      <c r="P266" s="152"/>
    </row>
    <row r="267" spans="1:16" ht="36">
      <c r="A267" s="160" t="s">
        <v>144</v>
      </c>
      <c r="B267" s="161"/>
      <c r="C267" s="161"/>
      <c r="D267" s="161"/>
      <c r="E267" s="161"/>
      <c r="F267" s="161"/>
      <c r="G267" s="161"/>
      <c r="H267" s="147" t="s">
        <v>145</v>
      </c>
      <c r="I267" s="147" t="s">
        <v>184</v>
      </c>
      <c r="J267" s="147" t="s">
        <v>185</v>
      </c>
      <c r="K267" s="147" t="s">
        <v>2</v>
      </c>
      <c r="L267" s="160" t="s">
        <v>293</v>
      </c>
      <c r="M267" s="147" t="s">
        <v>0</v>
      </c>
    </row>
    <row r="268" spans="1:16" ht="12" customHeight="1">
      <c r="A268" s="163" t="s">
        <v>294</v>
      </c>
      <c r="B268" s="164"/>
      <c r="C268" s="164"/>
      <c r="D268" s="164"/>
      <c r="E268" s="164"/>
      <c r="F268" s="164"/>
      <c r="G268" s="164"/>
      <c r="H268" s="89">
        <v>100</v>
      </c>
      <c r="I268" s="89">
        <v>85.7</v>
      </c>
      <c r="J268" s="89">
        <v>5.5</v>
      </c>
      <c r="K268" s="89">
        <v>6</v>
      </c>
      <c r="L268" s="186"/>
      <c r="M268" s="89">
        <v>2.8</v>
      </c>
    </row>
    <row r="269" spans="1:16" ht="12" customHeight="1">
      <c r="A269" s="163" t="s">
        <v>295</v>
      </c>
      <c r="B269" s="164"/>
      <c r="C269" s="164"/>
      <c r="D269" s="164"/>
      <c r="E269" s="164"/>
      <c r="F269" s="164"/>
      <c r="G269" s="164"/>
      <c r="H269" s="89">
        <v>100</v>
      </c>
      <c r="I269" s="89">
        <v>50.3</v>
      </c>
      <c r="J269" s="89">
        <v>16.399999999999999</v>
      </c>
      <c r="K269" s="89">
        <v>27.7</v>
      </c>
      <c r="L269" s="186"/>
      <c r="M269" s="89">
        <v>5.6</v>
      </c>
    </row>
    <row r="270" spans="1:16" ht="12" customHeight="1">
      <c r="A270" s="163" t="s">
        <v>296</v>
      </c>
      <c r="B270" s="164"/>
      <c r="C270" s="164"/>
      <c r="D270" s="164"/>
      <c r="E270" s="164"/>
      <c r="F270" s="164"/>
      <c r="G270" s="164"/>
      <c r="H270" s="89">
        <v>100</v>
      </c>
      <c r="I270" s="89">
        <v>21.1</v>
      </c>
      <c r="J270" s="89">
        <v>27.9</v>
      </c>
      <c r="K270" s="89">
        <v>44.3</v>
      </c>
      <c r="L270" s="186"/>
      <c r="M270" s="89">
        <v>6.7</v>
      </c>
    </row>
    <row r="271" spans="1:16" s="142" customFormat="1" ht="12" customHeight="1">
      <c r="A271" s="163" t="s">
        <v>297</v>
      </c>
      <c r="B271" s="164"/>
      <c r="C271" s="164"/>
      <c r="D271" s="164"/>
      <c r="E271" s="164"/>
      <c r="F271" s="164"/>
      <c r="G271" s="164"/>
      <c r="H271" s="89">
        <v>100</v>
      </c>
      <c r="I271" s="89">
        <v>72.599999999999994</v>
      </c>
      <c r="J271" s="89">
        <v>5.7</v>
      </c>
      <c r="K271" s="89">
        <v>5.2</v>
      </c>
      <c r="L271" s="93">
        <v>11.1</v>
      </c>
      <c r="M271" s="89">
        <v>5.4</v>
      </c>
      <c r="N271" s="141"/>
    </row>
    <row r="272" spans="1:16" ht="12" customHeight="1">
      <c r="A272" s="163" t="s">
        <v>298</v>
      </c>
      <c r="B272" s="164"/>
      <c r="C272" s="164"/>
      <c r="D272" s="164"/>
      <c r="E272" s="164"/>
      <c r="F272" s="164"/>
      <c r="G272" s="164"/>
      <c r="H272" s="89">
        <v>100</v>
      </c>
      <c r="I272" s="89">
        <v>25.3</v>
      </c>
      <c r="J272" s="89">
        <v>10.3</v>
      </c>
      <c r="K272" s="89">
        <v>56.3</v>
      </c>
      <c r="L272" s="186"/>
      <c r="M272" s="89">
        <v>8.1</v>
      </c>
    </row>
    <row r="273" spans="1:17" ht="12" customHeight="1">
      <c r="A273" s="163" t="s">
        <v>299</v>
      </c>
      <c r="B273" s="164"/>
      <c r="C273" s="164"/>
      <c r="D273" s="164"/>
      <c r="E273" s="164"/>
      <c r="F273" s="164"/>
      <c r="G273" s="164"/>
      <c r="H273" s="89">
        <v>100</v>
      </c>
      <c r="I273" s="89">
        <v>24</v>
      </c>
      <c r="J273" s="89">
        <v>31.2</v>
      </c>
      <c r="K273" s="89">
        <v>38.4</v>
      </c>
      <c r="L273" s="186"/>
      <c r="M273" s="89">
        <v>6.4</v>
      </c>
      <c r="N273" s="152"/>
    </row>
    <row r="274" spans="1:17" s="144" customFormat="1" ht="12" customHeight="1">
      <c r="A274" s="163" t="s">
        <v>300</v>
      </c>
      <c r="B274" s="164"/>
      <c r="C274" s="164"/>
      <c r="D274" s="164"/>
      <c r="E274" s="164"/>
      <c r="F274" s="164"/>
      <c r="G274" s="164"/>
      <c r="H274" s="89">
        <v>100</v>
      </c>
      <c r="I274" s="89">
        <v>32.6</v>
      </c>
      <c r="J274" s="89">
        <v>7.4</v>
      </c>
      <c r="K274" s="89">
        <v>53.4</v>
      </c>
      <c r="L274" s="186"/>
      <c r="M274" s="89">
        <v>6.6</v>
      </c>
      <c r="N274" s="143"/>
    </row>
    <row r="275" spans="1:17" ht="12" customHeight="1">
      <c r="A275" s="163" t="s">
        <v>301</v>
      </c>
      <c r="B275" s="164"/>
      <c r="C275" s="164"/>
      <c r="D275" s="164"/>
      <c r="E275" s="164"/>
      <c r="F275" s="164"/>
      <c r="G275" s="164"/>
      <c r="H275" s="89">
        <v>100</v>
      </c>
      <c r="I275" s="89">
        <v>7.3</v>
      </c>
      <c r="J275" s="89">
        <v>5.2</v>
      </c>
      <c r="K275" s="89">
        <v>79.900000000000006</v>
      </c>
      <c r="L275" s="186"/>
      <c r="M275" s="89">
        <v>7.5</v>
      </c>
    </row>
    <row r="276" spans="1:17" ht="12" customHeight="1">
      <c r="A276" s="163" t="s">
        <v>302</v>
      </c>
      <c r="B276" s="164"/>
      <c r="C276" s="164"/>
      <c r="D276" s="164"/>
      <c r="E276" s="164"/>
      <c r="F276" s="164"/>
      <c r="G276" s="164"/>
      <c r="H276" s="89">
        <v>100</v>
      </c>
      <c r="I276" s="89">
        <v>53.7</v>
      </c>
      <c r="J276" s="89">
        <v>16.5</v>
      </c>
      <c r="K276" s="89">
        <v>24.7</v>
      </c>
      <c r="L276" s="186"/>
      <c r="M276" s="89">
        <v>5.0999999999999996</v>
      </c>
    </row>
    <row r="277" spans="1:17" s="149" customFormat="1" ht="28.5" customHeight="1">
      <c r="A277" s="281" t="s">
        <v>303</v>
      </c>
      <c r="B277" s="282"/>
      <c r="C277" s="282"/>
      <c r="D277" s="282"/>
      <c r="E277" s="282"/>
      <c r="F277" s="282"/>
      <c r="G277" s="283"/>
      <c r="H277" s="89">
        <v>100</v>
      </c>
      <c r="I277" s="89">
        <v>5.0999999999999996</v>
      </c>
      <c r="J277" s="89">
        <v>10.4</v>
      </c>
      <c r="K277" s="89">
        <v>77.2</v>
      </c>
      <c r="L277" s="186"/>
      <c r="M277" s="89">
        <v>7.4</v>
      </c>
      <c r="N277" s="148"/>
    </row>
    <row r="278" spans="1:17" ht="28.5" customHeight="1">
      <c r="A278" s="281" t="s">
        <v>304</v>
      </c>
      <c r="B278" s="282"/>
      <c r="C278" s="282"/>
      <c r="D278" s="282"/>
      <c r="E278" s="282"/>
      <c r="F278" s="282"/>
      <c r="G278" s="283"/>
      <c r="H278" s="89">
        <v>100</v>
      </c>
      <c r="I278" s="89">
        <v>10.8</v>
      </c>
      <c r="J278" s="89">
        <v>17.7</v>
      </c>
      <c r="K278" s="89">
        <v>63.8</v>
      </c>
      <c r="L278" s="186"/>
      <c r="M278" s="89">
        <v>7.7</v>
      </c>
      <c r="N278" s="152"/>
    </row>
    <row r="279" spans="1:17" ht="12" customHeight="1">
      <c r="A279" s="170"/>
      <c r="B279" s="170"/>
      <c r="C279" s="170"/>
      <c r="D279" s="170"/>
      <c r="E279" s="170"/>
      <c r="F279" s="170"/>
      <c r="G279" s="170"/>
      <c r="H279" s="167"/>
      <c r="I279" s="167"/>
      <c r="J279" s="167"/>
      <c r="K279" s="167"/>
      <c r="L279" s="167"/>
      <c r="M279" s="167"/>
      <c r="N279" s="152"/>
    </row>
    <row r="280" spans="1:17" s="144" customFormat="1" ht="13.5">
      <c r="A280" s="152"/>
      <c r="B280" s="152"/>
      <c r="C280" s="152"/>
      <c r="D280" s="152"/>
      <c r="E280" s="152"/>
      <c r="F280" s="152"/>
      <c r="G280" s="152"/>
      <c r="H280" s="152"/>
      <c r="I280" s="152"/>
      <c r="J280" s="152"/>
      <c r="K280" s="152"/>
      <c r="L280" s="152"/>
      <c r="M280" s="152"/>
      <c r="N280" s="143"/>
    </row>
    <row r="281" spans="1:17" s="144" customFormat="1" ht="14.25">
      <c r="A281" s="141" t="s">
        <v>589</v>
      </c>
      <c r="B281" s="141"/>
      <c r="C281" s="141"/>
      <c r="D281" s="141"/>
      <c r="E281" s="141"/>
      <c r="F281" s="141"/>
      <c r="G281" s="141"/>
      <c r="H281" s="141"/>
      <c r="I281" s="141"/>
      <c r="J281" s="141"/>
      <c r="K281" s="141"/>
      <c r="L281" s="141"/>
      <c r="M281" s="141"/>
      <c r="N281" s="143"/>
    </row>
    <row r="282" spans="1:17" s="149" customFormat="1" ht="13.5" customHeight="1">
      <c r="A282" s="143" t="s">
        <v>305</v>
      </c>
      <c r="B282" s="144"/>
      <c r="C282" s="143"/>
      <c r="D282" s="143"/>
      <c r="E282" s="143"/>
      <c r="F282" s="143"/>
      <c r="G282" s="143"/>
      <c r="H282" s="143"/>
      <c r="I282" s="143"/>
      <c r="J282" s="143"/>
      <c r="K282" s="143"/>
      <c r="L282" s="173"/>
      <c r="M282" s="143"/>
    </row>
    <row r="283" spans="1:17" ht="13.5">
      <c r="A283" s="143" t="s">
        <v>306</v>
      </c>
      <c r="B283" s="144"/>
      <c r="C283" s="143"/>
      <c r="D283" s="143"/>
      <c r="E283" s="143"/>
      <c r="F283" s="143"/>
      <c r="G283" s="143"/>
      <c r="H283" s="143"/>
      <c r="I283" s="143"/>
      <c r="J283" s="143"/>
      <c r="K283" s="143"/>
      <c r="L283" s="173"/>
      <c r="M283" s="143"/>
    </row>
    <row r="284" spans="1:17" s="144" customFormat="1" ht="36" customHeight="1">
      <c r="A284" s="145"/>
      <c r="B284" s="146"/>
      <c r="C284" s="147" t="s">
        <v>125</v>
      </c>
      <c r="D284" s="147" t="s">
        <v>289</v>
      </c>
      <c r="E284" s="147" t="s">
        <v>290</v>
      </c>
      <c r="F284" s="147" t="s">
        <v>291</v>
      </c>
      <c r="G284" s="147" t="s">
        <v>0</v>
      </c>
      <c r="H284" s="147" t="s">
        <v>292</v>
      </c>
      <c r="I284" s="148"/>
      <c r="J284" s="148"/>
      <c r="K284" s="148"/>
      <c r="L284" s="148"/>
      <c r="M284" s="148"/>
      <c r="N284" s="148"/>
      <c r="O284" s="148"/>
      <c r="P284" s="149"/>
      <c r="Q284" s="143"/>
    </row>
    <row r="285" spans="1:17" s="149" customFormat="1" ht="12" customHeight="1">
      <c r="A285" s="150" t="s">
        <v>128</v>
      </c>
      <c r="B285" s="151"/>
      <c r="C285" s="89">
        <v>100</v>
      </c>
      <c r="D285" s="89">
        <v>57.3</v>
      </c>
      <c r="E285" s="89">
        <v>14.8</v>
      </c>
      <c r="F285" s="89">
        <v>18</v>
      </c>
      <c r="G285" s="89">
        <v>10</v>
      </c>
      <c r="H285" s="89">
        <v>72.099999999999994</v>
      </c>
      <c r="I285" s="152"/>
      <c r="J285" s="152"/>
      <c r="K285" s="152"/>
      <c r="L285" s="152"/>
      <c r="M285" s="152"/>
      <c r="N285" s="152"/>
      <c r="O285" s="152"/>
      <c r="P285" s="153"/>
      <c r="Q285" s="148"/>
    </row>
    <row r="286" spans="1:17">
      <c r="A286" s="154" t="s">
        <v>129</v>
      </c>
      <c r="B286" s="155"/>
      <c r="C286" s="90">
        <v>100</v>
      </c>
      <c r="D286" s="90">
        <v>58</v>
      </c>
      <c r="E286" s="90">
        <v>15</v>
      </c>
      <c r="F286" s="90">
        <v>18.100000000000001</v>
      </c>
      <c r="G286" s="90">
        <v>8.9</v>
      </c>
      <c r="H286" s="90">
        <v>73</v>
      </c>
      <c r="I286" s="152"/>
      <c r="J286" s="152"/>
      <c r="K286" s="152"/>
      <c r="L286" s="152"/>
      <c r="M286" s="152"/>
      <c r="N286" s="152"/>
      <c r="O286" s="152"/>
      <c r="P286" s="152"/>
    </row>
    <row r="287" spans="1:17">
      <c r="A287" s="156" t="s">
        <v>130</v>
      </c>
      <c r="B287" s="157"/>
      <c r="C287" s="91">
        <v>100</v>
      </c>
      <c r="D287" s="91">
        <v>57.1</v>
      </c>
      <c r="E287" s="91">
        <v>14.8</v>
      </c>
      <c r="F287" s="91">
        <v>18.100000000000001</v>
      </c>
      <c r="G287" s="91">
        <v>10</v>
      </c>
      <c r="H287" s="91">
        <v>71.900000000000006</v>
      </c>
      <c r="I287" s="152"/>
      <c r="J287" s="152"/>
      <c r="K287" s="152"/>
      <c r="L287" s="152"/>
      <c r="M287" s="152"/>
      <c r="N287" s="152"/>
      <c r="O287" s="152"/>
      <c r="P287" s="152"/>
    </row>
    <row r="288" spans="1:17">
      <c r="A288" s="156" t="s">
        <v>131</v>
      </c>
      <c r="B288" s="157"/>
      <c r="C288" s="91">
        <v>100</v>
      </c>
      <c r="D288" s="91">
        <v>56.8</v>
      </c>
      <c r="E288" s="91">
        <v>13.7</v>
      </c>
      <c r="F288" s="91">
        <v>17.2</v>
      </c>
      <c r="G288" s="91">
        <v>12.3</v>
      </c>
      <c r="H288" s="91">
        <v>70.5</v>
      </c>
      <c r="I288" s="152"/>
      <c r="J288" s="152"/>
      <c r="K288" s="152"/>
      <c r="L288" s="152"/>
      <c r="M288" s="152"/>
      <c r="N288" s="152"/>
      <c r="O288" s="152"/>
      <c r="P288" s="152"/>
    </row>
    <row r="289" spans="1:16">
      <c r="A289" s="158" t="s">
        <v>132</v>
      </c>
      <c r="B289" s="159"/>
      <c r="C289" s="92">
        <v>100</v>
      </c>
      <c r="D289" s="92">
        <v>55.2</v>
      </c>
      <c r="E289" s="92">
        <v>15.5</v>
      </c>
      <c r="F289" s="92">
        <v>17.7</v>
      </c>
      <c r="G289" s="92">
        <v>11.6</v>
      </c>
      <c r="H289" s="92">
        <v>70.7</v>
      </c>
      <c r="I289" s="152"/>
      <c r="J289" s="152"/>
      <c r="K289" s="152"/>
      <c r="L289" s="152"/>
      <c r="M289" s="152"/>
      <c r="N289" s="152"/>
      <c r="O289" s="152"/>
      <c r="P289" s="152"/>
    </row>
    <row r="290" spans="1:16">
      <c r="A290" s="154" t="s">
        <v>133</v>
      </c>
      <c r="B290" s="155"/>
      <c r="C290" s="90">
        <v>100</v>
      </c>
      <c r="D290" s="90">
        <v>57.3</v>
      </c>
      <c r="E290" s="90">
        <v>15.5</v>
      </c>
      <c r="F290" s="90">
        <v>19.5</v>
      </c>
      <c r="G290" s="90">
        <v>7.7</v>
      </c>
      <c r="H290" s="90">
        <v>72.8</v>
      </c>
      <c r="I290" s="152"/>
      <c r="J290" s="152"/>
      <c r="K290" s="152"/>
      <c r="L290" s="152"/>
      <c r="M290" s="152"/>
      <c r="N290" s="152"/>
      <c r="O290" s="152"/>
      <c r="P290" s="152"/>
    </row>
    <row r="291" spans="1:16">
      <c r="A291" s="156" t="s">
        <v>112</v>
      </c>
      <c r="B291" s="157"/>
      <c r="C291" s="91">
        <v>100</v>
      </c>
      <c r="D291" s="91">
        <v>63.3</v>
      </c>
      <c r="E291" s="91">
        <v>13.5</v>
      </c>
      <c r="F291" s="91">
        <v>11</v>
      </c>
      <c r="G291" s="91">
        <v>12.2</v>
      </c>
      <c r="H291" s="91">
        <v>76.8</v>
      </c>
      <c r="I291" s="152"/>
      <c r="J291" s="152"/>
      <c r="K291" s="152"/>
      <c r="L291" s="152"/>
      <c r="M291" s="152"/>
      <c r="N291" s="152"/>
      <c r="O291" s="152"/>
      <c r="P291" s="152"/>
    </row>
    <row r="292" spans="1:16">
      <c r="A292" s="158" t="s">
        <v>134</v>
      </c>
      <c r="B292" s="159"/>
      <c r="C292" s="92">
        <v>100</v>
      </c>
      <c r="D292" s="92">
        <v>62</v>
      </c>
      <c r="E292" s="92">
        <v>11</v>
      </c>
      <c r="F292" s="92">
        <v>25.1</v>
      </c>
      <c r="G292" s="92">
        <v>1.9</v>
      </c>
      <c r="H292" s="92">
        <v>73</v>
      </c>
      <c r="I292" s="152"/>
      <c r="J292" s="152"/>
      <c r="K292" s="152"/>
      <c r="L292" s="152"/>
      <c r="M292" s="152"/>
      <c r="N292" s="152"/>
      <c r="O292" s="152"/>
      <c r="P292" s="152"/>
    </row>
    <row r="293" spans="1:16">
      <c r="A293" s="154" t="s">
        <v>135</v>
      </c>
      <c r="B293" s="155"/>
      <c r="C293" s="90">
        <v>100</v>
      </c>
      <c r="D293" s="90">
        <v>55.7</v>
      </c>
      <c r="E293" s="90">
        <v>13.1</v>
      </c>
      <c r="F293" s="90">
        <v>21.3</v>
      </c>
      <c r="G293" s="90">
        <v>10</v>
      </c>
      <c r="H293" s="90">
        <v>68.8</v>
      </c>
      <c r="I293" s="152"/>
      <c r="J293" s="152"/>
      <c r="K293" s="152"/>
      <c r="L293" s="152"/>
      <c r="M293" s="152"/>
      <c r="N293" s="152"/>
      <c r="O293" s="152"/>
      <c r="P293" s="152"/>
    </row>
    <row r="294" spans="1:16">
      <c r="A294" s="156" t="s">
        <v>136</v>
      </c>
      <c r="B294" s="157"/>
      <c r="C294" s="91">
        <v>100</v>
      </c>
      <c r="D294" s="91">
        <v>61.5</v>
      </c>
      <c r="E294" s="91">
        <v>15.1</v>
      </c>
      <c r="F294" s="91">
        <v>21.9</v>
      </c>
      <c r="G294" s="91">
        <v>1.6</v>
      </c>
      <c r="H294" s="91">
        <v>76.599999999999994</v>
      </c>
      <c r="I294" s="152"/>
      <c r="J294" s="152"/>
      <c r="K294" s="152"/>
      <c r="L294" s="152"/>
      <c r="M294" s="152"/>
      <c r="N294" s="152"/>
      <c r="O294" s="152"/>
      <c r="P294" s="152"/>
    </row>
    <row r="295" spans="1:16">
      <c r="A295" s="156" t="s">
        <v>137</v>
      </c>
      <c r="B295" s="157"/>
      <c r="C295" s="91">
        <v>100</v>
      </c>
      <c r="D295" s="91">
        <v>61.7</v>
      </c>
      <c r="E295" s="91">
        <v>15.8</v>
      </c>
      <c r="F295" s="91">
        <v>21</v>
      </c>
      <c r="G295" s="91">
        <v>1.4</v>
      </c>
      <c r="H295" s="91">
        <v>77.5</v>
      </c>
      <c r="I295" s="152"/>
      <c r="J295" s="152"/>
      <c r="K295" s="152"/>
      <c r="L295" s="152"/>
      <c r="M295" s="152"/>
      <c r="N295" s="152"/>
      <c r="O295" s="152"/>
      <c r="P295" s="152"/>
    </row>
    <row r="296" spans="1:16">
      <c r="A296" s="156" t="s">
        <v>138</v>
      </c>
      <c r="B296" s="157"/>
      <c r="C296" s="91">
        <v>100</v>
      </c>
      <c r="D296" s="91">
        <v>62.2</v>
      </c>
      <c r="E296" s="91">
        <v>16.3</v>
      </c>
      <c r="F296" s="91">
        <v>19.5</v>
      </c>
      <c r="G296" s="91">
        <v>1.9</v>
      </c>
      <c r="H296" s="91">
        <v>78.5</v>
      </c>
      <c r="I296" s="152"/>
      <c r="J296" s="152"/>
      <c r="K296" s="152"/>
      <c r="L296" s="152"/>
      <c r="M296" s="152"/>
      <c r="N296" s="152"/>
      <c r="O296" s="152"/>
      <c r="P296" s="152"/>
    </row>
    <row r="297" spans="1:16">
      <c r="A297" s="156" t="s">
        <v>139</v>
      </c>
      <c r="B297" s="157"/>
      <c r="C297" s="91">
        <v>100</v>
      </c>
      <c r="D297" s="91">
        <v>60</v>
      </c>
      <c r="E297" s="91">
        <v>16.8</v>
      </c>
      <c r="F297" s="91">
        <v>19.5</v>
      </c>
      <c r="G297" s="91">
        <v>3.7</v>
      </c>
      <c r="H297" s="91">
        <v>76.8</v>
      </c>
      <c r="I297" s="152"/>
      <c r="J297" s="152"/>
      <c r="K297" s="152"/>
      <c r="L297" s="152"/>
      <c r="M297" s="152"/>
      <c r="N297" s="152"/>
      <c r="O297" s="152"/>
      <c r="P297" s="152"/>
    </row>
    <row r="298" spans="1:16">
      <c r="A298" s="156" t="s">
        <v>140</v>
      </c>
      <c r="B298" s="157"/>
      <c r="C298" s="91">
        <v>100</v>
      </c>
      <c r="D298" s="91">
        <v>57.2</v>
      </c>
      <c r="E298" s="91">
        <v>16.8</v>
      </c>
      <c r="F298" s="91">
        <v>19.2</v>
      </c>
      <c r="G298" s="91">
        <v>6.8</v>
      </c>
      <c r="H298" s="91">
        <v>74</v>
      </c>
      <c r="I298" s="152"/>
      <c r="J298" s="152"/>
      <c r="K298" s="152"/>
      <c r="L298" s="152"/>
      <c r="M298" s="152"/>
      <c r="N298" s="152"/>
      <c r="O298" s="152"/>
      <c r="P298" s="152"/>
    </row>
    <row r="299" spans="1:16">
      <c r="A299" s="158" t="s">
        <v>141</v>
      </c>
      <c r="B299" s="159"/>
      <c r="C299" s="92">
        <v>100</v>
      </c>
      <c r="D299" s="92">
        <v>52.3</v>
      </c>
      <c r="E299" s="92">
        <v>11.7</v>
      </c>
      <c r="F299" s="92">
        <v>14.4</v>
      </c>
      <c r="G299" s="92">
        <v>21.6</v>
      </c>
      <c r="H299" s="92">
        <v>64</v>
      </c>
      <c r="I299" s="152"/>
      <c r="J299" s="152"/>
      <c r="K299" s="152"/>
      <c r="L299" s="152"/>
      <c r="M299" s="152"/>
      <c r="N299" s="152"/>
      <c r="O299" s="152"/>
      <c r="P299" s="152"/>
    </row>
    <row r="300" spans="1:16">
      <c r="A300" s="187"/>
      <c r="B300" s="188"/>
      <c r="C300" s="188"/>
      <c r="D300" s="188"/>
      <c r="E300" s="188"/>
      <c r="F300" s="188"/>
      <c r="G300" s="188"/>
      <c r="H300" s="188"/>
      <c r="I300" s="152"/>
      <c r="J300" s="152"/>
      <c r="K300" s="152"/>
      <c r="L300" s="152"/>
      <c r="M300" s="152"/>
      <c r="N300" s="152"/>
      <c r="O300" s="152"/>
      <c r="P300" s="152"/>
    </row>
    <row r="301" spans="1:16" ht="36">
      <c r="A301" s="160" t="s">
        <v>144</v>
      </c>
      <c r="B301" s="161"/>
      <c r="C301" s="161"/>
      <c r="D301" s="161"/>
      <c r="E301" s="161"/>
      <c r="F301" s="161"/>
      <c r="G301" s="161"/>
      <c r="H301" s="147" t="s">
        <v>145</v>
      </c>
      <c r="I301" s="147" t="s">
        <v>184</v>
      </c>
      <c r="J301" s="147" t="s">
        <v>185</v>
      </c>
      <c r="K301" s="147" t="s">
        <v>2</v>
      </c>
      <c r="L301" s="147" t="s">
        <v>293</v>
      </c>
      <c r="M301" s="147" t="s">
        <v>0</v>
      </c>
    </row>
    <row r="302" spans="1:16" ht="12" customHeight="1">
      <c r="A302" s="287" t="s">
        <v>307</v>
      </c>
      <c r="B302" s="163" t="s">
        <v>308</v>
      </c>
      <c r="C302" s="164"/>
      <c r="D302" s="164"/>
      <c r="E302" s="164"/>
      <c r="F302" s="164"/>
      <c r="G302" s="151"/>
      <c r="H302" s="89">
        <v>100</v>
      </c>
      <c r="I302" s="89">
        <v>26</v>
      </c>
      <c r="J302" s="89">
        <v>41.5</v>
      </c>
      <c r="K302" s="89">
        <v>23.2</v>
      </c>
      <c r="L302" s="186"/>
      <c r="M302" s="89">
        <v>9.3000000000000007</v>
      </c>
    </row>
    <row r="303" spans="1:16">
      <c r="A303" s="288"/>
      <c r="B303" s="163" t="s">
        <v>309</v>
      </c>
      <c r="C303" s="164"/>
      <c r="D303" s="164"/>
      <c r="E303" s="164"/>
      <c r="F303" s="164"/>
      <c r="G303" s="151"/>
      <c r="H303" s="89">
        <v>100</v>
      </c>
      <c r="I303" s="89">
        <v>55.3</v>
      </c>
      <c r="J303" s="89">
        <v>27.9</v>
      </c>
      <c r="K303" s="89">
        <v>10.6</v>
      </c>
      <c r="L303" s="186"/>
      <c r="M303" s="89">
        <v>6.1</v>
      </c>
    </row>
    <row r="304" spans="1:16">
      <c r="A304" s="289"/>
      <c r="B304" s="163" t="s">
        <v>310</v>
      </c>
      <c r="C304" s="164"/>
      <c r="D304" s="164"/>
      <c r="E304" s="164"/>
      <c r="F304" s="164"/>
      <c r="G304" s="151"/>
      <c r="H304" s="89">
        <v>100</v>
      </c>
      <c r="I304" s="89">
        <v>10.1</v>
      </c>
      <c r="J304" s="89">
        <v>17.8</v>
      </c>
      <c r="K304" s="89">
        <v>50.900000000000013</v>
      </c>
      <c r="L304" s="189">
        <v>13.6</v>
      </c>
      <c r="M304" s="89">
        <v>7.6</v>
      </c>
    </row>
    <row r="305" spans="1:14" ht="12" customHeight="1">
      <c r="A305" s="287" t="s">
        <v>311</v>
      </c>
      <c r="B305" s="163" t="s">
        <v>312</v>
      </c>
      <c r="C305" s="164"/>
      <c r="D305" s="164"/>
      <c r="E305" s="164"/>
      <c r="F305" s="164"/>
      <c r="G305" s="151"/>
      <c r="H305" s="89">
        <v>100</v>
      </c>
      <c r="I305" s="89">
        <v>13.3</v>
      </c>
      <c r="J305" s="89">
        <v>14</v>
      </c>
      <c r="K305" s="89">
        <v>63.1</v>
      </c>
      <c r="L305" s="186"/>
      <c r="M305" s="89">
        <v>9.6</v>
      </c>
    </row>
    <row r="306" spans="1:14" ht="12" customHeight="1">
      <c r="A306" s="288"/>
      <c r="B306" s="163" t="s">
        <v>558</v>
      </c>
      <c r="C306" s="164"/>
      <c r="D306" s="164"/>
      <c r="E306" s="164"/>
      <c r="F306" s="164"/>
      <c r="G306" s="151"/>
      <c r="H306" s="89">
        <v>100</v>
      </c>
      <c r="I306" s="89">
        <v>72.099999999999994</v>
      </c>
      <c r="J306" s="89">
        <v>18.2</v>
      </c>
      <c r="K306" s="89">
        <v>4.0999999999999996</v>
      </c>
      <c r="L306" s="186"/>
      <c r="M306" s="89">
        <v>5.6</v>
      </c>
    </row>
    <row r="307" spans="1:14">
      <c r="A307" s="289"/>
      <c r="B307" s="163" t="s">
        <v>559</v>
      </c>
      <c r="C307" s="164"/>
      <c r="D307" s="164"/>
      <c r="E307" s="164"/>
      <c r="F307" s="164"/>
      <c r="G307" s="151"/>
      <c r="H307" s="89">
        <v>100</v>
      </c>
      <c r="I307" s="89">
        <v>80.3</v>
      </c>
      <c r="J307" s="89">
        <v>11.4</v>
      </c>
      <c r="K307" s="89">
        <v>2.6</v>
      </c>
      <c r="L307" s="186"/>
      <c r="M307" s="89">
        <v>5.6</v>
      </c>
    </row>
    <row r="308" spans="1:14" ht="12" customHeight="1">
      <c r="A308" s="287" t="s">
        <v>313</v>
      </c>
      <c r="B308" s="163" t="s">
        <v>560</v>
      </c>
      <c r="C308" s="164"/>
      <c r="D308" s="164"/>
      <c r="E308" s="164"/>
      <c r="F308" s="164"/>
      <c r="G308" s="151"/>
      <c r="H308" s="89">
        <v>100</v>
      </c>
      <c r="I308" s="89">
        <v>33.799999999999997</v>
      </c>
      <c r="J308" s="89">
        <v>2.8</v>
      </c>
      <c r="K308" s="89">
        <v>1.1000000000000001</v>
      </c>
      <c r="L308" s="89">
        <v>50.2</v>
      </c>
      <c r="M308" s="89">
        <v>12.2</v>
      </c>
    </row>
    <row r="309" spans="1:14">
      <c r="A309" s="288"/>
      <c r="B309" s="163" t="s">
        <v>561</v>
      </c>
      <c r="C309" s="164"/>
      <c r="D309" s="164"/>
      <c r="E309" s="164"/>
      <c r="F309" s="164"/>
      <c r="G309" s="151"/>
      <c r="H309" s="89">
        <v>100</v>
      </c>
      <c r="I309" s="89">
        <v>27.5</v>
      </c>
      <c r="J309" s="89">
        <v>3.8</v>
      </c>
      <c r="K309" s="89">
        <v>5.3</v>
      </c>
      <c r="L309" s="89">
        <v>52.9</v>
      </c>
      <c r="M309" s="89">
        <v>10.5</v>
      </c>
    </row>
    <row r="310" spans="1:14" ht="12" customHeight="1">
      <c r="A310" s="288"/>
      <c r="B310" s="163" t="s">
        <v>562</v>
      </c>
      <c r="C310" s="164"/>
      <c r="D310" s="164"/>
      <c r="E310" s="164"/>
      <c r="F310" s="164"/>
      <c r="G310" s="151"/>
      <c r="H310" s="89">
        <v>100</v>
      </c>
      <c r="I310" s="89">
        <v>8.6</v>
      </c>
      <c r="J310" s="89">
        <v>4.0999999999999996</v>
      </c>
      <c r="K310" s="89">
        <v>22.7</v>
      </c>
      <c r="L310" s="89">
        <v>54.6</v>
      </c>
      <c r="M310" s="89">
        <v>10.1</v>
      </c>
    </row>
    <row r="311" spans="1:14" ht="12" customHeight="1">
      <c r="A311" s="288"/>
      <c r="B311" s="163" t="s">
        <v>568</v>
      </c>
      <c r="C311" s="164"/>
      <c r="D311" s="164"/>
      <c r="E311" s="164"/>
      <c r="F311" s="164"/>
      <c r="G311" s="151"/>
      <c r="H311" s="89">
        <v>100</v>
      </c>
      <c r="I311" s="89">
        <v>30.5</v>
      </c>
      <c r="J311" s="89">
        <v>2.6</v>
      </c>
      <c r="K311" s="89">
        <v>3.6</v>
      </c>
      <c r="L311" s="89">
        <v>53.9</v>
      </c>
      <c r="M311" s="89">
        <v>9.3000000000000007</v>
      </c>
    </row>
    <row r="312" spans="1:14" ht="12" customHeight="1">
      <c r="A312" s="289"/>
      <c r="B312" s="163" t="s">
        <v>569</v>
      </c>
      <c r="C312" s="164"/>
      <c r="D312" s="164"/>
      <c r="E312" s="164"/>
      <c r="F312" s="164"/>
      <c r="G312" s="151"/>
      <c r="H312" s="89">
        <v>100</v>
      </c>
      <c r="I312" s="89">
        <v>18</v>
      </c>
      <c r="J312" s="89">
        <v>1.6</v>
      </c>
      <c r="K312" s="89">
        <v>15.9</v>
      </c>
      <c r="L312" s="89">
        <v>54.3</v>
      </c>
      <c r="M312" s="89">
        <v>10.199999999999999</v>
      </c>
    </row>
    <row r="313" spans="1:14" ht="12" customHeight="1">
      <c r="A313" s="287" t="s">
        <v>314</v>
      </c>
      <c r="B313" s="163" t="s">
        <v>563</v>
      </c>
      <c r="C313" s="164"/>
      <c r="D313" s="164"/>
      <c r="E313" s="164"/>
      <c r="F313" s="164"/>
      <c r="G313" s="151"/>
      <c r="H313" s="89">
        <v>100</v>
      </c>
      <c r="I313" s="89">
        <v>68.2</v>
      </c>
      <c r="J313" s="89">
        <v>6.5</v>
      </c>
      <c r="K313" s="89">
        <v>2.1</v>
      </c>
      <c r="L313" s="89">
        <v>18</v>
      </c>
      <c r="M313" s="89">
        <v>5.3</v>
      </c>
    </row>
    <row r="314" spans="1:14" ht="12" customHeight="1">
      <c r="A314" s="288"/>
      <c r="B314" s="163" t="s">
        <v>564</v>
      </c>
      <c r="C314" s="164"/>
      <c r="D314" s="164"/>
      <c r="E314" s="164"/>
      <c r="F314" s="164"/>
      <c r="G314" s="151"/>
      <c r="H314" s="89">
        <v>100</v>
      </c>
      <c r="I314" s="89">
        <v>70</v>
      </c>
      <c r="J314" s="89">
        <v>7</v>
      </c>
      <c r="K314" s="89">
        <v>0.3</v>
      </c>
      <c r="L314" s="89">
        <v>18.3</v>
      </c>
      <c r="M314" s="89">
        <v>4.4000000000000004</v>
      </c>
    </row>
    <row r="315" spans="1:14" ht="28.5" customHeight="1">
      <c r="A315" s="288"/>
      <c r="B315" s="281" t="s">
        <v>565</v>
      </c>
      <c r="C315" s="282"/>
      <c r="D315" s="282"/>
      <c r="E315" s="282"/>
      <c r="F315" s="282"/>
      <c r="G315" s="283"/>
      <c r="H315" s="89">
        <v>100</v>
      </c>
      <c r="I315" s="89">
        <v>71.400000000000006</v>
      </c>
      <c r="J315" s="89">
        <v>5.3</v>
      </c>
      <c r="K315" s="89">
        <v>0.3</v>
      </c>
      <c r="L315" s="89">
        <v>18.3</v>
      </c>
      <c r="M315" s="89">
        <v>4.5999999999999996</v>
      </c>
      <c r="N315" s="152"/>
    </row>
    <row r="316" spans="1:14" s="142" customFormat="1" ht="14.25">
      <c r="A316" s="289"/>
      <c r="B316" s="163" t="s">
        <v>566</v>
      </c>
      <c r="C316" s="164"/>
      <c r="D316" s="164"/>
      <c r="E316" s="164"/>
      <c r="F316" s="164"/>
      <c r="G316" s="151"/>
      <c r="H316" s="89">
        <v>100</v>
      </c>
      <c r="I316" s="89">
        <v>72.099999999999994</v>
      </c>
      <c r="J316" s="89">
        <v>4.7</v>
      </c>
      <c r="K316" s="89">
        <v>0.4</v>
      </c>
      <c r="L316" s="89">
        <v>18.3</v>
      </c>
      <c r="M316" s="89">
        <v>4.5</v>
      </c>
      <c r="N316" s="141"/>
    </row>
    <row r="317" spans="1:14" s="142" customFormat="1" ht="14.25">
      <c r="A317" s="170"/>
      <c r="B317" s="152"/>
      <c r="C317" s="152"/>
      <c r="D317" s="152"/>
      <c r="E317" s="152"/>
      <c r="F317" s="152"/>
      <c r="G317" s="153"/>
      <c r="H317" s="167"/>
      <c r="I317" s="167"/>
      <c r="J317" s="167"/>
      <c r="K317" s="167"/>
      <c r="L317" s="167"/>
      <c r="M317" s="167"/>
      <c r="N317" s="141"/>
    </row>
    <row r="318" spans="1:14" s="144" customFormat="1" ht="13.5">
      <c r="A318" s="152"/>
      <c r="B318" s="152"/>
      <c r="C318" s="152"/>
      <c r="D318" s="152"/>
      <c r="E318" s="152"/>
      <c r="F318" s="152"/>
      <c r="G318" s="152"/>
      <c r="H318" s="152"/>
      <c r="I318" s="152"/>
      <c r="J318" s="152"/>
      <c r="K318" s="152"/>
      <c r="L318" s="152"/>
      <c r="M318" s="152"/>
      <c r="N318" s="143"/>
    </row>
    <row r="319" spans="1:14" s="144" customFormat="1" ht="14.25" customHeight="1">
      <c r="A319" s="141" t="s">
        <v>590</v>
      </c>
      <c r="B319" s="141"/>
      <c r="C319" s="141"/>
      <c r="D319" s="141"/>
      <c r="E319" s="141"/>
      <c r="F319" s="141"/>
      <c r="G319" s="141"/>
      <c r="H319" s="141"/>
      <c r="I319" s="141"/>
      <c r="J319" s="141"/>
      <c r="K319" s="141"/>
      <c r="L319" s="141"/>
      <c r="M319" s="141"/>
      <c r="N319" s="143"/>
    </row>
    <row r="320" spans="1:14" s="149" customFormat="1" ht="13.5" customHeight="1">
      <c r="A320" s="143" t="s">
        <v>315</v>
      </c>
      <c r="B320" s="143"/>
      <c r="C320" s="143"/>
      <c r="D320" s="143"/>
      <c r="E320" s="143"/>
      <c r="F320" s="143"/>
      <c r="G320" s="143"/>
      <c r="H320" s="143"/>
      <c r="I320" s="143"/>
      <c r="J320" s="143"/>
      <c r="K320" s="143"/>
      <c r="L320" s="143"/>
      <c r="M320" s="143"/>
    </row>
    <row r="321" spans="1:15" ht="24">
      <c r="A321" s="145"/>
      <c r="B321" s="146"/>
      <c r="C321" s="147" t="s">
        <v>125</v>
      </c>
      <c r="D321" s="147" t="s">
        <v>316</v>
      </c>
      <c r="E321" s="147" t="s">
        <v>317</v>
      </c>
      <c r="F321" s="147" t="s">
        <v>0</v>
      </c>
      <c r="G321" s="190"/>
      <c r="H321" s="148"/>
      <c r="I321" s="148"/>
      <c r="J321" s="148"/>
      <c r="K321" s="148"/>
      <c r="L321" s="148"/>
      <c r="M321" s="148"/>
      <c r="N321" s="148"/>
      <c r="O321" s="148"/>
    </row>
    <row r="322" spans="1:15">
      <c r="A322" s="150" t="s">
        <v>128</v>
      </c>
      <c r="B322" s="151"/>
      <c r="C322" s="89">
        <v>100</v>
      </c>
      <c r="D322" s="89">
        <v>80.399999999999991</v>
      </c>
      <c r="E322" s="89">
        <v>18.2</v>
      </c>
      <c r="F322" s="89">
        <v>1.4</v>
      </c>
      <c r="G322" s="152"/>
      <c r="H322" s="152"/>
      <c r="I322" s="152"/>
      <c r="J322" s="152"/>
      <c r="K322" s="152"/>
      <c r="L322" s="152"/>
      <c r="M322" s="152"/>
      <c r="N322" s="152"/>
      <c r="O322" s="152"/>
    </row>
    <row r="323" spans="1:15">
      <c r="A323" s="154" t="s">
        <v>129</v>
      </c>
      <c r="B323" s="155"/>
      <c r="C323" s="90">
        <v>100</v>
      </c>
      <c r="D323" s="90">
        <v>81.7</v>
      </c>
      <c r="E323" s="90">
        <v>17.2</v>
      </c>
      <c r="F323" s="90">
        <v>1.1000000000000001</v>
      </c>
      <c r="H323" s="152"/>
      <c r="I323" s="152"/>
      <c r="J323" s="152"/>
      <c r="K323" s="152"/>
      <c r="L323" s="152"/>
      <c r="M323" s="152"/>
      <c r="N323" s="152"/>
      <c r="O323" s="152"/>
    </row>
    <row r="324" spans="1:15">
      <c r="A324" s="156" t="s">
        <v>130</v>
      </c>
      <c r="B324" s="157"/>
      <c r="C324" s="91">
        <v>100.00000000000001</v>
      </c>
      <c r="D324" s="91">
        <v>79.300000000000011</v>
      </c>
      <c r="E324" s="91">
        <v>18.899999999999999</v>
      </c>
      <c r="F324" s="91">
        <v>1.8</v>
      </c>
      <c r="H324" s="152"/>
      <c r="I324" s="152"/>
      <c r="J324" s="152"/>
      <c r="K324" s="152"/>
      <c r="L324" s="152"/>
      <c r="M324" s="152"/>
      <c r="N324" s="152"/>
      <c r="O324" s="152"/>
    </row>
    <row r="325" spans="1:15">
      <c r="A325" s="156" t="s">
        <v>131</v>
      </c>
      <c r="B325" s="157"/>
      <c r="C325" s="91">
        <v>100</v>
      </c>
      <c r="D325" s="91">
        <v>81.3</v>
      </c>
      <c r="E325" s="91">
        <v>17.3</v>
      </c>
      <c r="F325" s="91">
        <v>1.4</v>
      </c>
      <c r="H325" s="152"/>
      <c r="I325" s="152"/>
      <c r="J325" s="152"/>
      <c r="K325" s="152"/>
      <c r="L325" s="152"/>
      <c r="M325" s="152"/>
      <c r="N325" s="152"/>
      <c r="O325" s="152"/>
    </row>
    <row r="326" spans="1:15">
      <c r="A326" s="158" t="s">
        <v>132</v>
      </c>
      <c r="B326" s="159"/>
      <c r="C326" s="92">
        <v>100</v>
      </c>
      <c r="D326" s="92">
        <v>77.8</v>
      </c>
      <c r="E326" s="92">
        <v>20.7</v>
      </c>
      <c r="F326" s="92">
        <v>1.5</v>
      </c>
      <c r="H326" s="152"/>
      <c r="I326" s="152"/>
      <c r="J326" s="152"/>
      <c r="K326" s="152"/>
      <c r="L326" s="152"/>
      <c r="M326" s="152"/>
      <c r="N326" s="152"/>
      <c r="O326" s="152"/>
    </row>
    <row r="327" spans="1:15">
      <c r="A327" s="154" t="s">
        <v>133</v>
      </c>
      <c r="B327" s="155"/>
      <c r="C327" s="90">
        <v>100</v>
      </c>
      <c r="D327" s="90">
        <v>75.399999999999991</v>
      </c>
      <c r="E327" s="90">
        <v>23.2</v>
      </c>
      <c r="F327" s="90">
        <v>1.4</v>
      </c>
      <c r="H327" s="152"/>
      <c r="I327" s="152"/>
      <c r="J327" s="152"/>
      <c r="K327" s="152"/>
      <c r="L327" s="152"/>
      <c r="M327" s="152"/>
      <c r="N327" s="152"/>
      <c r="O327" s="152"/>
    </row>
    <row r="328" spans="1:15">
      <c r="A328" s="156" t="s">
        <v>112</v>
      </c>
      <c r="B328" s="157"/>
      <c r="C328" s="91">
        <v>100</v>
      </c>
      <c r="D328" s="91">
        <v>84.5</v>
      </c>
      <c r="E328" s="91">
        <v>14</v>
      </c>
      <c r="F328" s="91">
        <v>1.5</v>
      </c>
      <c r="H328" s="152"/>
      <c r="I328" s="152"/>
      <c r="J328" s="152"/>
      <c r="K328" s="152"/>
      <c r="L328" s="152"/>
      <c r="M328" s="152"/>
      <c r="N328" s="152"/>
      <c r="O328" s="152"/>
    </row>
    <row r="329" spans="1:15">
      <c r="A329" s="158" t="s">
        <v>134</v>
      </c>
      <c r="B329" s="159"/>
      <c r="C329" s="92">
        <v>100</v>
      </c>
      <c r="D329" s="92">
        <v>23.4</v>
      </c>
      <c r="E329" s="92">
        <v>76.599999999999994</v>
      </c>
      <c r="F329" s="92">
        <v>0</v>
      </c>
      <c r="H329" s="152"/>
      <c r="I329" s="152"/>
      <c r="J329" s="152"/>
      <c r="K329" s="152"/>
      <c r="L329" s="152"/>
      <c r="M329" s="152"/>
      <c r="N329" s="152"/>
      <c r="O329" s="152"/>
    </row>
    <row r="330" spans="1:15">
      <c r="A330" s="154" t="s">
        <v>135</v>
      </c>
      <c r="B330" s="155"/>
      <c r="C330" s="90">
        <v>100</v>
      </c>
      <c r="D330" s="90">
        <v>62.7</v>
      </c>
      <c r="E330" s="90">
        <v>34.200000000000003</v>
      </c>
      <c r="F330" s="90">
        <v>3.1</v>
      </c>
      <c r="H330" s="152"/>
      <c r="I330" s="152"/>
      <c r="J330" s="152"/>
      <c r="K330" s="152"/>
      <c r="L330" s="152"/>
      <c r="M330" s="152"/>
      <c r="N330" s="152"/>
      <c r="O330" s="152"/>
    </row>
    <row r="331" spans="1:15">
      <c r="A331" s="156" t="s">
        <v>136</v>
      </c>
      <c r="B331" s="157"/>
      <c r="C331" s="91">
        <v>100</v>
      </c>
      <c r="D331" s="91">
        <v>66.7</v>
      </c>
      <c r="E331" s="91">
        <v>33.299999999999997</v>
      </c>
      <c r="F331" s="91">
        <v>0</v>
      </c>
      <c r="H331" s="152"/>
      <c r="I331" s="152"/>
      <c r="J331" s="152"/>
      <c r="K331" s="152"/>
      <c r="L331" s="152"/>
      <c r="M331" s="152"/>
      <c r="N331" s="152"/>
      <c r="O331" s="152"/>
    </row>
    <row r="332" spans="1:15">
      <c r="A332" s="156" t="s">
        <v>137</v>
      </c>
      <c r="B332" s="157"/>
      <c r="C332" s="91">
        <v>100</v>
      </c>
      <c r="D332" s="91">
        <v>81</v>
      </c>
      <c r="E332" s="91">
        <v>19</v>
      </c>
      <c r="F332" s="91">
        <v>0</v>
      </c>
      <c r="H332" s="152"/>
      <c r="I332" s="152"/>
      <c r="J332" s="152"/>
      <c r="K332" s="152"/>
      <c r="L332" s="152"/>
      <c r="M332" s="152"/>
      <c r="N332" s="152"/>
      <c r="O332" s="152"/>
    </row>
    <row r="333" spans="1:15">
      <c r="A333" s="156" t="s">
        <v>138</v>
      </c>
      <c r="B333" s="157"/>
      <c r="C333" s="91">
        <v>100</v>
      </c>
      <c r="D333" s="91">
        <v>82</v>
      </c>
      <c r="E333" s="91">
        <v>17.600000000000001</v>
      </c>
      <c r="F333" s="91">
        <v>0.4</v>
      </c>
      <c r="H333" s="152"/>
      <c r="I333" s="152"/>
      <c r="J333" s="152"/>
      <c r="K333" s="152"/>
      <c r="L333" s="152"/>
      <c r="M333" s="152"/>
      <c r="N333" s="152"/>
      <c r="O333" s="152"/>
    </row>
    <row r="334" spans="1:15">
      <c r="A334" s="156" t="s">
        <v>139</v>
      </c>
      <c r="B334" s="157"/>
      <c r="C334" s="91">
        <v>100</v>
      </c>
      <c r="D334" s="91">
        <v>83.600000000000009</v>
      </c>
      <c r="E334" s="91">
        <v>15.1</v>
      </c>
      <c r="F334" s="91">
        <v>1.3</v>
      </c>
      <c r="H334" s="152"/>
      <c r="I334" s="152"/>
      <c r="J334" s="152"/>
      <c r="K334" s="152"/>
      <c r="L334" s="152"/>
      <c r="M334" s="152"/>
      <c r="N334" s="152"/>
      <c r="O334" s="152"/>
    </row>
    <row r="335" spans="1:15">
      <c r="A335" s="156" t="s">
        <v>140</v>
      </c>
      <c r="B335" s="157"/>
      <c r="C335" s="91">
        <v>100</v>
      </c>
      <c r="D335" s="91">
        <v>83.100000000000009</v>
      </c>
      <c r="E335" s="91">
        <v>15.6</v>
      </c>
      <c r="F335" s="91">
        <v>1.3</v>
      </c>
      <c r="H335" s="152"/>
      <c r="I335" s="152"/>
      <c r="J335" s="152"/>
      <c r="K335" s="152"/>
      <c r="L335" s="152"/>
      <c r="M335" s="152"/>
      <c r="N335" s="152"/>
      <c r="O335" s="152"/>
    </row>
    <row r="336" spans="1:15">
      <c r="A336" s="158" t="s">
        <v>141</v>
      </c>
      <c r="B336" s="159"/>
      <c r="C336" s="92">
        <v>100</v>
      </c>
      <c r="D336" s="92">
        <v>79.599999999999994</v>
      </c>
      <c r="E336" s="92">
        <v>18</v>
      </c>
      <c r="F336" s="92">
        <v>2.4</v>
      </c>
      <c r="H336" s="152"/>
      <c r="I336" s="152"/>
      <c r="J336" s="152"/>
      <c r="K336" s="152"/>
      <c r="L336" s="152"/>
      <c r="M336" s="152"/>
      <c r="N336" s="152"/>
      <c r="O336" s="152"/>
    </row>
    <row r="338" spans="1:14" ht="13.5">
      <c r="A338" s="143" t="s">
        <v>318</v>
      </c>
      <c r="B338" s="143"/>
      <c r="C338" s="143"/>
      <c r="D338" s="143"/>
      <c r="E338" s="143"/>
      <c r="F338" s="143"/>
      <c r="G338" s="143"/>
      <c r="H338" s="143"/>
      <c r="I338" s="143"/>
      <c r="J338" s="144"/>
      <c r="K338" s="144"/>
      <c r="L338" s="144"/>
      <c r="M338" s="144"/>
    </row>
    <row r="339" spans="1:14" ht="13.5">
      <c r="A339" s="143" t="s">
        <v>319</v>
      </c>
      <c r="B339" s="143"/>
      <c r="C339" s="143"/>
      <c r="D339" s="143"/>
      <c r="E339" s="143"/>
      <c r="F339" s="143"/>
      <c r="G339" s="143"/>
      <c r="H339" s="143"/>
      <c r="I339" s="143"/>
      <c r="J339" s="144"/>
      <c r="K339" s="144"/>
      <c r="L339" s="144"/>
      <c r="M339" s="144"/>
    </row>
    <row r="340" spans="1:14" ht="37.5" customHeight="1">
      <c r="A340" s="160" t="s">
        <v>144</v>
      </c>
      <c r="B340" s="161"/>
      <c r="C340" s="161"/>
      <c r="D340" s="161"/>
      <c r="E340" s="146"/>
      <c r="F340" s="147" t="s">
        <v>145</v>
      </c>
      <c r="G340" s="147" t="s">
        <v>320</v>
      </c>
      <c r="H340" s="147" t="s">
        <v>321</v>
      </c>
      <c r="I340" s="147" t="s">
        <v>322</v>
      </c>
      <c r="J340" s="147" t="s">
        <v>205</v>
      </c>
      <c r="K340" s="149"/>
      <c r="L340" s="149"/>
      <c r="M340" s="149"/>
    </row>
    <row r="341" spans="1:14" ht="12.75" customHeight="1">
      <c r="A341" s="163" t="s">
        <v>323</v>
      </c>
      <c r="B341" s="164"/>
      <c r="C341" s="164"/>
      <c r="D341" s="164"/>
      <c r="E341" s="151"/>
      <c r="F341" s="89">
        <v>100</v>
      </c>
      <c r="G341" s="89">
        <v>93.6</v>
      </c>
      <c r="H341" s="89">
        <v>5.4</v>
      </c>
      <c r="I341" s="89">
        <v>0.6</v>
      </c>
      <c r="J341" s="89">
        <v>0.4</v>
      </c>
    </row>
    <row r="342" spans="1:14" ht="12.75" customHeight="1">
      <c r="A342" s="163" t="s">
        <v>324</v>
      </c>
      <c r="B342" s="164"/>
      <c r="C342" s="164"/>
      <c r="D342" s="164"/>
      <c r="E342" s="151"/>
      <c r="F342" s="89">
        <v>100</v>
      </c>
      <c r="G342" s="89">
        <v>62.5</v>
      </c>
      <c r="H342" s="89">
        <v>29.3</v>
      </c>
      <c r="I342" s="89">
        <v>5.7</v>
      </c>
      <c r="J342" s="89">
        <v>2.5</v>
      </c>
    </row>
    <row r="343" spans="1:14" ht="12.75" customHeight="1">
      <c r="A343" s="163" t="s">
        <v>325</v>
      </c>
      <c r="B343" s="164"/>
      <c r="C343" s="164"/>
      <c r="D343" s="164"/>
      <c r="E343" s="151"/>
      <c r="F343" s="89">
        <v>100</v>
      </c>
      <c r="G343" s="89">
        <v>62.6</v>
      </c>
      <c r="H343" s="89">
        <v>28.6</v>
      </c>
      <c r="I343" s="89">
        <v>6.6</v>
      </c>
      <c r="J343" s="89">
        <v>2.2000000000000002</v>
      </c>
    </row>
    <row r="344" spans="1:14" ht="12.75" customHeight="1">
      <c r="A344" s="163" t="s">
        <v>326</v>
      </c>
      <c r="B344" s="164"/>
      <c r="C344" s="164"/>
      <c r="D344" s="164"/>
      <c r="E344" s="151"/>
      <c r="F344" s="89">
        <v>100.00000000000001</v>
      </c>
      <c r="G344" s="89">
        <v>36.200000000000003</v>
      </c>
      <c r="H344" s="89">
        <v>39.600000000000009</v>
      </c>
      <c r="I344" s="89">
        <v>20.9</v>
      </c>
      <c r="J344" s="89">
        <v>3.3</v>
      </c>
    </row>
    <row r="345" spans="1:14" ht="12.75" customHeight="1">
      <c r="A345" s="163" t="s">
        <v>327</v>
      </c>
      <c r="B345" s="164"/>
      <c r="C345" s="164"/>
      <c r="D345" s="164"/>
      <c r="E345" s="151"/>
      <c r="F345" s="89">
        <v>100</v>
      </c>
      <c r="G345" s="89">
        <v>24.3</v>
      </c>
      <c r="H345" s="89">
        <v>29.8</v>
      </c>
      <c r="I345" s="89">
        <v>42.4</v>
      </c>
      <c r="J345" s="89">
        <v>3.5</v>
      </c>
    </row>
    <row r="346" spans="1:14" s="142" customFormat="1" ht="14.25">
      <c r="A346" s="163" t="s">
        <v>328</v>
      </c>
      <c r="B346" s="164"/>
      <c r="C346" s="164"/>
      <c r="D346" s="164"/>
      <c r="E346" s="151"/>
      <c r="F346" s="89">
        <v>100</v>
      </c>
      <c r="G346" s="89">
        <v>38.299999999999997</v>
      </c>
      <c r="H346" s="89">
        <v>41.8</v>
      </c>
      <c r="I346" s="89">
        <v>17.399999999999999</v>
      </c>
      <c r="J346" s="89">
        <v>2.5</v>
      </c>
      <c r="K346" s="153"/>
      <c r="L346" s="153"/>
      <c r="M346" s="153"/>
      <c r="N346" s="141"/>
    </row>
    <row r="347" spans="1:14">
      <c r="A347" s="163" t="s">
        <v>192</v>
      </c>
      <c r="B347" s="164"/>
      <c r="C347" s="164"/>
      <c r="D347" s="164"/>
      <c r="E347" s="151"/>
      <c r="F347" s="89">
        <v>100</v>
      </c>
      <c r="G347" s="89">
        <v>2.4</v>
      </c>
      <c r="H347" s="89">
        <v>0.9</v>
      </c>
      <c r="I347" s="89">
        <v>6.5</v>
      </c>
      <c r="J347" s="89">
        <v>90.2</v>
      </c>
    </row>
    <row r="348" spans="1:14">
      <c r="A348" s="152"/>
      <c r="B348" s="152"/>
      <c r="C348" s="152"/>
      <c r="D348" s="152"/>
      <c r="E348" s="152"/>
      <c r="F348" s="152"/>
      <c r="G348" s="152"/>
      <c r="H348" s="152"/>
      <c r="I348" s="152"/>
    </row>
    <row r="349" spans="1:14" ht="13.5">
      <c r="A349" s="143" t="s">
        <v>329</v>
      </c>
      <c r="B349" s="143"/>
      <c r="C349" s="143"/>
      <c r="D349" s="143"/>
      <c r="E349" s="143"/>
      <c r="F349" s="143"/>
      <c r="G349" s="143"/>
      <c r="H349" s="143"/>
      <c r="I349" s="143"/>
      <c r="J349" s="144"/>
      <c r="K349" s="144"/>
      <c r="L349" s="144"/>
      <c r="M349" s="144"/>
    </row>
    <row r="350" spans="1:14" ht="13.5">
      <c r="A350" s="143" t="s">
        <v>330</v>
      </c>
      <c r="B350" s="143"/>
      <c r="C350" s="143"/>
      <c r="D350" s="143"/>
      <c r="E350" s="143"/>
      <c r="F350" s="143"/>
      <c r="G350" s="143"/>
      <c r="H350" s="143"/>
      <c r="I350" s="143"/>
      <c r="J350" s="144"/>
      <c r="K350" s="144"/>
      <c r="L350" s="144"/>
      <c r="M350" s="144"/>
    </row>
    <row r="351" spans="1:14" ht="48.75" customHeight="1">
      <c r="A351" s="147" t="s">
        <v>145</v>
      </c>
      <c r="B351" s="147" t="s">
        <v>331</v>
      </c>
      <c r="C351" s="147" t="s">
        <v>332</v>
      </c>
      <c r="D351" s="147" t="s">
        <v>333</v>
      </c>
      <c r="E351" s="147" t="s">
        <v>334</v>
      </c>
      <c r="F351" s="147" t="s">
        <v>335</v>
      </c>
      <c r="G351" s="147" t="s">
        <v>336</v>
      </c>
      <c r="H351" s="147" t="s">
        <v>229</v>
      </c>
      <c r="I351" s="147" t="s">
        <v>0</v>
      </c>
      <c r="J351" s="149"/>
      <c r="K351" s="149"/>
      <c r="L351" s="149"/>
      <c r="M351" s="149"/>
    </row>
    <row r="352" spans="1:14">
      <c r="A352" s="89"/>
      <c r="B352" s="89">
        <v>20.933903544948837</v>
      </c>
      <c r="C352" s="89">
        <v>4.6955256036137261</v>
      </c>
      <c r="D352" s="89">
        <v>30.071259098230932</v>
      </c>
      <c r="E352" s="89">
        <v>31.908679524081123</v>
      </c>
      <c r="F352" s="89">
        <v>39.822272703814889</v>
      </c>
      <c r="G352" s="89">
        <v>25.754166240370161</v>
      </c>
      <c r="H352" s="89">
        <v>12.757311631882507</v>
      </c>
      <c r="I352" s="89">
        <v>2.750746283521678</v>
      </c>
    </row>
    <row r="353" spans="1:15">
      <c r="A353" s="167"/>
      <c r="B353" s="167"/>
      <c r="C353" s="167"/>
      <c r="D353" s="167"/>
      <c r="E353" s="167"/>
      <c r="F353" s="167"/>
      <c r="G353" s="167"/>
      <c r="H353" s="167"/>
      <c r="I353" s="167"/>
    </row>
    <row r="354" spans="1:15" s="144" customFormat="1" ht="13.5">
      <c r="A354" s="152"/>
      <c r="B354" s="152"/>
      <c r="C354" s="152"/>
      <c r="D354" s="152"/>
      <c r="E354" s="152"/>
      <c r="F354" s="152"/>
      <c r="G354" s="152"/>
      <c r="H354" s="152"/>
      <c r="I354" s="152"/>
      <c r="J354" s="153"/>
      <c r="K354" s="153"/>
      <c r="L354" s="153"/>
      <c r="M354" s="153"/>
    </row>
    <row r="355" spans="1:15" s="144" customFormat="1" ht="14.25">
      <c r="A355" s="141" t="s">
        <v>591</v>
      </c>
      <c r="B355" s="141"/>
      <c r="C355" s="141"/>
      <c r="D355" s="141"/>
      <c r="E355" s="141"/>
      <c r="F355" s="141"/>
      <c r="G355" s="141"/>
      <c r="H355" s="141"/>
      <c r="I355" s="141"/>
      <c r="J355" s="141"/>
      <c r="K355" s="141"/>
      <c r="L355" s="141"/>
      <c r="M355" s="141"/>
    </row>
    <row r="356" spans="1:15" s="149" customFormat="1" ht="13.5" customHeight="1">
      <c r="A356" s="143" t="s">
        <v>337</v>
      </c>
      <c r="B356" s="143"/>
      <c r="C356" s="143"/>
      <c r="D356" s="143"/>
      <c r="E356" s="143"/>
      <c r="F356" s="143"/>
      <c r="G356" s="143"/>
      <c r="H356" s="143"/>
      <c r="I356" s="143"/>
      <c r="J356" s="143"/>
      <c r="K356" s="143"/>
      <c r="L356" s="143"/>
      <c r="M356" s="143"/>
    </row>
    <row r="357" spans="1:15" ht="93.75" customHeight="1">
      <c r="A357" s="145"/>
      <c r="B357" s="146"/>
      <c r="C357" s="147" t="s">
        <v>125</v>
      </c>
      <c r="D357" s="147" t="s">
        <v>338</v>
      </c>
      <c r="E357" s="147" t="s">
        <v>339</v>
      </c>
      <c r="F357" s="147" t="s">
        <v>205</v>
      </c>
      <c r="G357" s="148"/>
      <c r="H357" s="148"/>
      <c r="I357" s="148"/>
      <c r="J357" s="148"/>
      <c r="K357" s="148"/>
      <c r="L357" s="148"/>
      <c r="M357" s="148"/>
      <c r="N357" s="148"/>
      <c r="O357" s="148"/>
    </row>
    <row r="358" spans="1:15">
      <c r="A358" s="150" t="s">
        <v>128</v>
      </c>
      <c r="B358" s="151"/>
      <c r="C358" s="89">
        <v>100.00000000000001</v>
      </c>
      <c r="D358" s="89">
        <v>26.4</v>
      </c>
      <c r="E358" s="89">
        <v>72.400000000000006</v>
      </c>
      <c r="F358" s="89">
        <v>1.2</v>
      </c>
      <c r="G358" s="152"/>
      <c r="H358" s="152"/>
      <c r="I358" s="152"/>
      <c r="J358" s="152"/>
      <c r="K358" s="152"/>
      <c r="L358" s="152"/>
      <c r="M358" s="152"/>
      <c r="N358" s="152"/>
      <c r="O358" s="152"/>
    </row>
    <row r="359" spans="1:15">
      <c r="A359" s="154" t="s">
        <v>129</v>
      </c>
      <c r="B359" s="155"/>
      <c r="C359" s="90">
        <v>99.999999999999986</v>
      </c>
      <c r="D359" s="90">
        <v>31.1</v>
      </c>
      <c r="E359" s="90">
        <v>68.199999999999989</v>
      </c>
      <c r="F359" s="90">
        <v>0.7</v>
      </c>
      <c r="H359" s="152"/>
      <c r="I359" s="152"/>
      <c r="J359" s="152"/>
      <c r="K359" s="152"/>
      <c r="L359" s="152"/>
      <c r="M359" s="152"/>
      <c r="N359" s="152"/>
      <c r="O359" s="152"/>
    </row>
    <row r="360" spans="1:15">
      <c r="A360" s="156" t="s">
        <v>130</v>
      </c>
      <c r="B360" s="157"/>
      <c r="C360" s="91">
        <v>100</v>
      </c>
      <c r="D360" s="91">
        <v>23.7</v>
      </c>
      <c r="E360" s="91">
        <v>74.899999999999991</v>
      </c>
      <c r="F360" s="91">
        <v>1.4</v>
      </c>
      <c r="H360" s="152"/>
      <c r="I360" s="152"/>
      <c r="J360" s="152"/>
      <c r="K360" s="152"/>
      <c r="L360" s="152"/>
      <c r="M360" s="152"/>
      <c r="N360" s="152"/>
      <c r="O360" s="152"/>
    </row>
    <row r="361" spans="1:15">
      <c r="A361" s="156" t="s">
        <v>131</v>
      </c>
      <c r="B361" s="157"/>
      <c r="C361" s="91">
        <v>100</v>
      </c>
      <c r="D361" s="91">
        <v>19.899999999999999</v>
      </c>
      <c r="E361" s="91">
        <v>78.199999999999989</v>
      </c>
      <c r="F361" s="91">
        <v>1.9</v>
      </c>
      <c r="H361" s="152"/>
      <c r="I361" s="152"/>
      <c r="J361" s="152"/>
      <c r="K361" s="152"/>
      <c r="L361" s="152"/>
      <c r="M361" s="152"/>
      <c r="N361" s="152"/>
      <c r="O361" s="152"/>
    </row>
    <row r="362" spans="1:15">
      <c r="A362" s="158" t="s">
        <v>132</v>
      </c>
      <c r="B362" s="159"/>
      <c r="C362" s="92">
        <v>100</v>
      </c>
      <c r="D362" s="92">
        <v>28.7</v>
      </c>
      <c r="E362" s="92">
        <v>69.599999999999994</v>
      </c>
      <c r="F362" s="92">
        <v>1.7</v>
      </c>
      <c r="H362" s="152"/>
      <c r="I362" s="152"/>
      <c r="J362" s="152"/>
      <c r="K362" s="152"/>
      <c r="L362" s="152"/>
      <c r="M362" s="152"/>
      <c r="N362" s="152"/>
      <c r="O362" s="152"/>
    </row>
    <row r="363" spans="1:15">
      <c r="A363" s="154" t="s">
        <v>133</v>
      </c>
      <c r="B363" s="155"/>
      <c r="C363" s="90">
        <v>99.999999999999986</v>
      </c>
      <c r="D363" s="90">
        <v>20.9</v>
      </c>
      <c r="E363" s="90">
        <v>78.3</v>
      </c>
      <c r="F363" s="90">
        <v>0.8</v>
      </c>
      <c r="H363" s="152"/>
      <c r="I363" s="152"/>
      <c r="J363" s="152"/>
      <c r="K363" s="152"/>
      <c r="L363" s="152"/>
      <c r="M363" s="152"/>
      <c r="N363" s="152"/>
      <c r="O363" s="152"/>
    </row>
    <row r="364" spans="1:15">
      <c r="A364" s="156" t="s">
        <v>112</v>
      </c>
      <c r="B364" s="157"/>
      <c r="C364" s="91">
        <v>100</v>
      </c>
      <c r="D364" s="91">
        <v>31</v>
      </c>
      <c r="E364" s="91">
        <v>67.400000000000006</v>
      </c>
      <c r="F364" s="91">
        <v>1.6</v>
      </c>
      <c r="H364" s="152"/>
      <c r="I364" s="152"/>
      <c r="J364" s="152"/>
      <c r="K364" s="152"/>
      <c r="L364" s="152"/>
      <c r="M364" s="152"/>
      <c r="N364" s="152"/>
      <c r="O364" s="152"/>
    </row>
    <row r="365" spans="1:15">
      <c r="A365" s="158" t="s">
        <v>134</v>
      </c>
      <c r="B365" s="159"/>
      <c r="C365" s="92">
        <v>100</v>
      </c>
      <c r="D365" s="92">
        <v>0</v>
      </c>
      <c r="E365" s="92">
        <v>100</v>
      </c>
      <c r="F365" s="92">
        <v>0</v>
      </c>
      <c r="H365" s="152"/>
      <c r="I365" s="152"/>
      <c r="J365" s="152"/>
      <c r="K365" s="152"/>
      <c r="L365" s="152"/>
      <c r="M365" s="152"/>
      <c r="N365" s="152"/>
      <c r="O365" s="152"/>
    </row>
    <row r="366" spans="1:15">
      <c r="A366" s="154" t="s">
        <v>135</v>
      </c>
      <c r="B366" s="155"/>
      <c r="C366" s="90">
        <v>100</v>
      </c>
      <c r="D366" s="90">
        <v>9.1999999999999993</v>
      </c>
      <c r="E366" s="90">
        <v>90.8</v>
      </c>
      <c r="F366" s="90">
        <v>0</v>
      </c>
      <c r="H366" s="152"/>
      <c r="I366" s="152"/>
      <c r="J366" s="152"/>
      <c r="K366" s="152"/>
      <c r="L366" s="152"/>
      <c r="M366" s="152"/>
      <c r="N366" s="152"/>
      <c r="O366" s="152"/>
    </row>
    <row r="367" spans="1:15">
      <c r="A367" s="156" t="s">
        <v>136</v>
      </c>
      <c r="B367" s="157"/>
      <c r="C367" s="91">
        <v>100</v>
      </c>
      <c r="D367" s="91">
        <v>8.6</v>
      </c>
      <c r="E367" s="91">
        <v>91.4</v>
      </c>
      <c r="F367" s="91">
        <v>0</v>
      </c>
      <c r="H367" s="152"/>
      <c r="I367" s="152"/>
      <c r="J367" s="152"/>
      <c r="K367" s="152"/>
      <c r="L367" s="152"/>
      <c r="M367" s="152"/>
      <c r="N367" s="152"/>
      <c r="O367" s="152"/>
    </row>
    <row r="368" spans="1:15">
      <c r="A368" s="156" t="s">
        <v>137</v>
      </c>
      <c r="B368" s="157"/>
      <c r="C368" s="91">
        <v>100</v>
      </c>
      <c r="D368" s="91">
        <v>19</v>
      </c>
      <c r="E368" s="91">
        <v>80.599999999999994</v>
      </c>
      <c r="F368" s="91">
        <v>0.4</v>
      </c>
      <c r="H368" s="152"/>
      <c r="I368" s="152"/>
      <c r="J368" s="152"/>
      <c r="K368" s="152"/>
      <c r="L368" s="152"/>
      <c r="M368" s="152"/>
      <c r="N368" s="152"/>
      <c r="O368" s="152"/>
    </row>
    <row r="369" spans="1:15">
      <c r="A369" s="156" t="s">
        <v>138</v>
      </c>
      <c r="B369" s="157"/>
      <c r="C369" s="91">
        <v>100</v>
      </c>
      <c r="D369" s="91">
        <v>20.7</v>
      </c>
      <c r="E369" s="91">
        <v>79.3</v>
      </c>
      <c r="F369" s="91">
        <v>0</v>
      </c>
      <c r="H369" s="152"/>
      <c r="I369" s="152"/>
      <c r="J369" s="152"/>
      <c r="K369" s="152"/>
      <c r="L369" s="152"/>
      <c r="M369" s="152"/>
      <c r="N369" s="152"/>
      <c r="O369" s="152"/>
    </row>
    <row r="370" spans="1:15">
      <c r="A370" s="156" t="s">
        <v>139</v>
      </c>
      <c r="B370" s="157"/>
      <c r="C370" s="91">
        <v>100</v>
      </c>
      <c r="D370" s="91">
        <v>28.2</v>
      </c>
      <c r="E370" s="91">
        <v>71.2</v>
      </c>
      <c r="F370" s="91">
        <v>0.6</v>
      </c>
      <c r="H370" s="152"/>
      <c r="I370" s="152"/>
      <c r="J370" s="152"/>
      <c r="K370" s="152"/>
      <c r="L370" s="152"/>
      <c r="M370" s="152"/>
      <c r="N370" s="152"/>
      <c r="O370" s="152"/>
    </row>
    <row r="371" spans="1:15">
      <c r="A371" s="156" t="s">
        <v>140</v>
      </c>
      <c r="B371" s="157"/>
      <c r="C371" s="91">
        <v>100</v>
      </c>
      <c r="D371" s="91">
        <v>31.8</v>
      </c>
      <c r="E371" s="91">
        <v>67.900000000000006</v>
      </c>
      <c r="F371" s="91">
        <v>0.3</v>
      </c>
      <c r="H371" s="152"/>
      <c r="I371" s="152"/>
      <c r="J371" s="152"/>
      <c r="K371" s="152"/>
      <c r="L371" s="152"/>
      <c r="M371" s="152"/>
      <c r="N371" s="152"/>
      <c r="O371" s="152"/>
    </row>
    <row r="372" spans="1:15">
      <c r="A372" s="158" t="s">
        <v>141</v>
      </c>
      <c r="B372" s="159"/>
      <c r="C372" s="92">
        <v>100</v>
      </c>
      <c r="D372" s="92">
        <v>29.8</v>
      </c>
      <c r="E372" s="92">
        <v>67.400000000000006</v>
      </c>
      <c r="F372" s="92">
        <v>2.8</v>
      </c>
      <c r="H372" s="152"/>
      <c r="I372" s="152"/>
      <c r="J372" s="152"/>
      <c r="K372" s="152"/>
      <c r="L372" s="152"/>
      <c r="M372" s="152"/>
      <c r="N372" s="152"/>
      <c r="O372" s="152"/>
    </row>
    <row r="373" spans="1:15" s="144" customFormat="1" ht="13.5">
      <c r="A373" s="152"/>
      <c r="B373" s="152"/>
      <c r="C373" s="152"/>
      <c r="D373" s="152"/>
      <c r="E373" s="152"/>
      <c r="F373" s="152"/>
      <c r="G373" s="152"/>
      <c r="H373" s="152"/>
      <c r="I373" s="152"/>
      <c r="J373" s="152"/>
      <c r="K373" s="152"/>
      <c r="L373" s="152"/>
      <c r="M373" s="152"/>
    </row>
    <row r="374" spans="1:15" s="149" customFormat="1" ht="13.5" customHeight="1">
      <c r="A374" s="143" t="s">
        <v>340</v>
      </c>
      <c r="B374" s="143"/>
      <c r="C374" s="143"/>
      <c r="D374" s="143"/>
      <c r="E374" s="143"/>
      <c r="F374" s="143"/>
      <c r="G374" s="143"/>
      <c r="H374" s="143"/>
      <c r="I374" s="143"/>
      <c r="J374" s="143"/>
      <c r="K374" s="143"/>
      <c r="L374" s="143"/>
      <c r="M374" s="143"/>
    </row>
    <row r="375" spans="1:15" s="149" customFormat="1" ht="13.5" customHeight="1">
      <c r="A375" s="143" t="s">
        <v>341</v>
      </c>
      <c r="B375" s="143"/>
      <c r="C375" s="143"/>
      <c r="D375" s="143"/>
      <c r="E375" s="143"/>
      <c r="F375" s="143"/>
      <c r="G375" s="143"/>
      <c r="H375" s="143"/>
      <c r="I375" s="143"/>
      <c r="J375" s="143"/>
      <c r="K375" s="143"/>
      <c r="L375" s="143"/>
      <c r="M375" s="143"/>
    </row>
    <row r="376" spans="1:15" ht="13.5">
      <c r="A376" s="143" t="s">
        <v>342</v>
      </c>
      <c r="B376" s="143"/>
      <c r="C376" s="143"/>
      <c r="D376" s="143"/>
      <c r="E376" s="143"/>
      <c r="F376" s="143"/>
      <c r="G376" s="143"/>
      <c r="H376" s="143"/>
      <c r="I376" s="143"/>
      <c r="J376" s="143"/>
      <c r="K376" s="143"/>
      <c r="L376" s="143"/>
      <c r="M376" s="144"/>
    </row>
    <row r="377" spans="1:15" ht="36">
      <c r="A377" s="160" t="s">
        <v>144</v>
      </c>
      <c r="B377" s="161"/>
      <c r="C377" s="161"/>
      <c r="D377" s="161"/>
      <c r="E377" s="161"/>
      <c r="F377" s="161"/>
      <c r="G377" s="160" t="s">
        <v>145</v>
      </c>
      <c r="H377" s="147" t="s">
        <v>242</v>
      </c>
      <c r="I377" s="147" t="s">
        <v>146</v>
      </c>
      <c r="J377" s="147" t="s">
        <v>147</v>
      </c>
      <c r="K377" s="147" t="s">
        <v>148</v>
      </c>
      <c r="L377" s="147" t="s">
        <v>343</v>
      </c>
      <c r="M377" s="147" t="s">
        <v>0</v>
      </c>
    </row>
    <row r="378" spans="1:15" s="144" customFormat="1" ht="12" customHeight="1">
      <c r="A378" s="163" t="s">
        <v>344</v>
      </c>
      <c r="B378" s="164"/>
      <c r="C378" s="164"/>
      <c r="D378" s="164"/>
      <c r="E378" s="164"/>
      <c r="F378" s="164"/>
      <c r="G378" s="93">
        <v>100</v>
      </c>
      <c r="H378" s="89">
        <v>24.300000000000004</v>
      </c>
      <c r="I378" s="89">
        <v>8.8000000000000007</v>
      </c>
      <c r="J378" s="89">
        <v>13.5</v>
      </c>
      <c r="K378" s="89">
        <v>19.3</v>
      </c>
      <c r="L378" s="89">
        <v>23.8</v>
      </c>
      <c r="M378" s="89">
        <v>10.3</v>
      </c>
    </row>
    <row r="379" spans="1:15" s="149" customFormat="1" ht="12" customHeight="1">
      <c r="A379" s="163" t="s">
        <v>345</v>
      </c>
      <c r="B379" s="164"/>
      <c r="C379" s="164"/>
      <c r="D379" s="164"/>
      <c r="E379" s="164"/>
      <c r="F379" s="164"/>
      <c r="G379" s="93">
        <v>100</v>
      </c>
      <c r="H379" s="191">
        <v>9.1</v>
      </c>
      <c r="I379" s="89">
        <v>1.1000000000000001</v>
      </c>
      <c r="J379" s="89">
        <v>1.8</v>
      </c>
      <c r="K379" s="89">
        <v>3.6</v>
      </c>
      <c r="L379" s="89">
        <v>60.800000000000004</v>
      </c>
      <c r="M379" s="89">
        <v>23.6</v>
      </c>
    </row>
    <row r="380" spans="1:15" ht="12" customHeight="1">
      <c r="A380" s="163" t="s">
        <v>346</v>
      </c>
      <c r="B380" s="164"/>
      <c r="C380" s="164"/>
      <c r="D380" s="164"/>
      <c r="E380" s="164"/>
      <c r="F380" s="164"/>
      <c r="G380" s="89">
        <v>100</v>
      </c>
      <c r="H380" s="89">
        <v>16.3</v>
      </c>
      <c r="I380" s="89">
        <v>6</v>
      </c>
      <c r="J380" s="89">
        <v>6.2</v>
      </c>
      <c r="K380" s="89">
        <v>15.6</v>
      </c>
      <c r="L380" s="89">
        <v>39.299999999999997</v>
      </c>
      <c r="M380" s="89">
        <v>16.600000000000001</v>
      </c>
    </row>
    <row r="381" spans="1:15" ht="12" customHeight="1">
      <c r="A381" s="163" t="s">
        <v>347</v>
      </c>
      <c r="B381" s="164"/>
      <c r="C381" s="164"/>
      <c r="D381" s="164"/>
      <c r="E381" s="164"/>
      <c r="F381" s="164"/>
      <c r="G381" s="93">
        <v>100</v>
      </c>
      <c r="H381" s="89">
        <v>9.1</v>
      </c>
      <c r="I381" s="89">
        <v>2.7</v>
      </c>
      <c r="J381" s="89">
        <v>3.2</v>
      </c>
      <c r="K381" s="89">
        <v>8.5</v>
      </c>
      <c r="L381" s="89">
        <v>55.8</v>
      </c>
      <c r="M381" s="89">
        <v>20.7</v>
      </c>
    </row>
    <row r="382" spans="1:15" s="142" customFormat="1" ht="12" customHeight="1">
      <c r="A382" s="163" t="s">
        <v>348</v>
      </c>
      <c r="B382" s="164"/>
      <c r="C382" s="164"/>
      <c r="D382" s="164"/>
      <c r="E382" s="164"/>
      <c r="F382" s="164"/>
      <c r="G382" s="93">
        <v>100</v>
      </c>
      <c r="H382" s="89">
        <v>6.9</v>
      </c>
      <c r="I382" s="89">
        <v>0.8</v>
      </c>
      <c r="J382" s="89">
        <v>2.1</v>
      </c>
      <c r="K382" s="89">
        <v>8.5</v>
      </c>
      <c r="L382" s="89">
        <v>58.800000000000004</v>
      </c>
      <c r="M382" s="89">
        <v>22.9</v>
      </c>
    </row>
    <row r="383" spans="1:15" s="144" customFormat="1" ht="12" customHeight="1">
      <c r="A383" s="163" t="s">
        <v>349</v>
      </c>
      <c r="B383" s="164"/>
      <c r="C383" s="164"/>
      <c r="D383" s="164"/>
      <c r="E383" s="164"/>
      <c r="F383" s="164"/>
      <c r="G383" s="93">
        <v>100</v>
      </c>
      <c r="H383" s="89">
        <v>3</v>
      </c>
      <c r="I383" s="89">
        <v>0.1</v>
      </c>
      <c r="J383" s="89">
        <v>1</v>
      </c>
      <c r="K383" s="89">
        <v>6</v>
      </c>
      <c r="L383" s="89">
        <v>65.8</v>
      </c>
      <c r="M383" s="89">
        <v>24.1</v>
      </c>
    </row>
    <row r="384" spans="1:15" s="149" customFormat="1" ht="12" customHeight="1">
      <c r="A384" s="163" t="s">
        <v>350</v>
      </c>
      <c r="B384" s="164"/>
      <c r="C384" s="164"/>
      <c r="D384" s="164"/>
      <c r="E384" s="164"/>
      <c r="F384" s="164"/>
      <c r="G384" s="93">
        <v>100</v>
      </c>
      <c r="H384" s="89">
        <v>3.2</v>
      </c>
      <c r="I384" s="89">
        <v>1.5</v>
      </c>
      <c r="J384" s="89">
        <v>4.5</v>
      </c>
      <c r="K384" s="89">
        <v>5.9</v>
      </c>
      <c r="L384" s="89">
        <v>60.199999999999996</v>
      </c>
      <c r="M384" s="89">
        <v>24.7</v>
      </c>
    </row>
    <row r="385" spans="1:14" ht="12" customHeight="1">
      <c r="A385" s="163" t="s">
        <v>351</v>
      </c>
      <c r="B385" s="164"/>
      <c r="C385" s="164"/>
      <c r="D385" s="164"/>
      <c r="E385" s="164"/>
      <c r="F385" s="164"/>
      <c r="G385" s="89">
        <v>100</v>
      </c>
      <c r="H385" s="89">
        <v>2.8</v>
      </c>
      <c r="I385" s="89">
        <v>1.8</v>
      </c>
      <c r="J385" s="89">
        <v>1.7</v>
      </c>
      <c r="K385" s="89">
        <v>9</v>
      </c>
      <c r="L385" s="89">
        <v>60.900000000000006</v>
      </c>
      <c r="M385" s="89">
        <v>23.8</v>
      </c>
    </row>
    <row r="386" spans="1:14" ht="12" customHeight="1">
      <c r="A386" s="163" t="s">
        <v>352</v>
      </c>
      <c r="B386" s="164"/>
      <c r="C386" s="164"/>
      <c r="D386" s="164"/>
      <c r="E386" s="164"/>
      <c r="F386" s="164"/>
      <c r="G386" s="93">
        <v>100</v>
      </c>
      <c r="H386" s="89">
        <v>16.600000000000001</v>
      </c>
      <c r="I386" s="89">
        <v>5.5</v>
      </c>
      <c r="J386" s="89">
        <v>7.9</v>
      </c>
      <c r="K386" s="89">
        <v>10.4</v>
      </c>
      <c r="L386" s="89">
        <v>38.700000000000003</v>
      </c>
      <c r="M386" s="89">
        <v>20.9</v>
      </c>
    </row>
    <row r="387" spans="1:14" s="144" customFormat="1" ht="12" customHeight="1">
      <c r="A387" s="163" t="s">
        <v>353</v>
      </c>
      <c r="B387" s="164"/>
      <c r="C387" s="164"/>
      <c r="D387" s="164"/>
      <c r="E387" s="164"/>
      <c r="F387" s="164"/>
      <c r="G387" s="93">
        <v>100</v>
      </c>
      <c r="H387" s="89">
        <v>6.8</v>
      </c>
      <c r="I387" s="89">
        <v>3.6</v>
      </c>
      <c r="J387" s="89">
        <v>6.7</v>
      </c>
      <c r="K387" s="89">
        <v>10.199999999999999</v>
      </c>
      <c r="L387" s="89">
        <v>50.499999999999993</v>
      </c>
      <c r="M387" s="89">
        <v>22.2</v>
      </c>
      <c r="N387" s="143"/>
    </row>
    <row r="388" spans="1:14" s="144" customFormat="1" ht="12" customHeight="1">
      <c r="A388" s="163" t="s">
        <v>354</v>
      </c>
      <c r="B388" s="164"/>
      <c r="C388" s="164"/>
      <c r="D388" s="164"/>
      <c r="E388" s="164"/>
      <c r="F388" s="164"/>
      <c r="G388" s="93">
        <v>100</v>
      </c>
      <c r="H388" s="89">
        <v>3.2</v>
      </c>
      <c r="I388" s="89">
        <v>1.5</v>
      </c>
      <c r="J388" s="89">
        <v>3.9</v>
      </c>
      <c r="K388" s="89">
        <v>15.2</v>
      </c>
      <c r="L388" s="89">
        <v>56.3</v>
      </c>
      <c r="M388" s="89">
        <v>19.899999999999999</v>
      </c>
    </row>
    <row r="389" spans="1:14" s="149" customFormat="1" ht="12" customHeight="1">
      <c r="A389" s="163" t="s">
        <v>355</v>
      </c>
      <c r="B389" s="164"/>
      <c r="C389" s="164"/>
      <c r="D389" s="164"/>
      <c r="E389" s="164"/>
      <c r="F389" s="164"/>
      <c r="G389" s="93">
        <v>100</v>
      </c>
      <c r="H389" s="89">
        <v>1.6</v>
      </c>
      <c r="I389" s="89">
        <v>0.3</v>
      </c>
      <c r="J389" s="89">
        <v>0.3</v>
      </c>
      <c r="K389" s="89">
        <v>0.7</v>
      </c>
      <c r="L389" s="89">
        <v>12.2</v>
      </c>
      <c r="M389" s="89">
        <v>84.9</v>
      </c>
    </row>
    <row r="390" spans="1:14">
      <c r="A390" s="152"/>
      <c r="B390" s="152"/>
      <c r="C390" s="152"/>
      <c r="D390" s="152"/>
      <c r="E390" s="152"/>
      <c r="F390" s="152"/>
      <c r="G390" s="152"/>
      <c r="H390" s="152"/>
      <c r="I390" s="152"/>
      <c r="J390" s="152"/>
    </row>
    <row r="391" spans="1:14" ht="13.5">
      <c r="A391" s="143" t="s">
        <v>356</v>
      </c>
      <c r="B391" s="143"/>
      <c r="C391" s="143"/>
      <c r="D391" s="143"/>
      <c r="E391" s="143"/>
      <c r="F391" s="143"/>
      <c r="G391" s="143"/>
      <c r="H391" s="143"/>
      <c r="I391" s="143"/>
      <c r="J391" s="143"/>
      <c r="K391" s="144"/>
      <c r="L391" s="144"/>
      <c r="M391" s="144"/>
    </row>
    <row r="392" spans="1:14" ht="36">
      <c r="A392" s="147" t="s">
        <v>145</v>
      </c>
      <c r="B392" s="147" t="s">
        <v>357</v>
      </c>
      <c r="C392" s="147" t="s">
        <v>358</v>
      </c>
      <c r="D392" s="147" t="s">
        <v>359</v>
      </c>
      <c r="E392" s="147" t="s">
        <v>360</v>
      </c>
      <c r="F392" s="147" t="s">
        <v>361</v>
      </c>
      <c r="G392" s="147" t="s">
        <v>362</v>
      </c>
      <c r="H392" s="147" t="s">
        <v>229</v>
      </c>
      <c r="I392" s="147" t="s">
        <v>0</v>
      </c>
      <c r="J392" s="148"/>
      <c r="K392" s="149"/>
      <c r="L392" s="149"/>
      <c r="M392" s="149"/>
    </row>
    <row r="393" spans="1:14">
      <c r="A393" s="89"/>
      <c r="B393" s="89">
        <v>55.415979623398911</v>
      </c>
      <c r="C393" s="89">
        <v>31.478747673363848</v>
      </c>
      <c r="D393" s="89">
        <v>21.723742122425012</v>
      </c>
      <c r="E393" s="89">
        <v>34.311994423619694</v>
      </c>
      <c r="F393" s="89">
        <v>23.491530743424651</v>
      </c>
      <c r="G393" s="89">
        <v>6.8621569137450571</v>
      </c>
      <c r="H393" s="89">
        <v>8.5375569691883335</v>
      </c>
      <c r="I393" s="89">
        <v>7.4422842807328022</v>
      </c>
      <c r="J393" s="152"/>
    </row>
    <row r="394" spans="1:14">
      <c r="A394" s="152"/>
      <c r="B394" s="152"/>
      <c r="C394" s="152"/>
      <c r="D394" s="152"/>
      <c r="E394" s="152"/>
      <c r="F394" s="152"/>
      <c r="G394" s="152"/>
      <c r="H394" s="152"/>
      <c r="I394" s="152"/>
      <c r="J394" s="152"/>
      <c r="K394" s="152"/>
      <c r="L394" s="152"/>
      <c r="M394" s="152"/>
    </row>
    <row r="395" spans="1:14" ht="13.5">
      <c r="A395" s="143" t="s">
        <v>363</v>
      </c>
      <c r="B395" s="143"/>
      <c r="C395" s="143"/>
      <c r="D395" s="143"/>
      <c r="E395" s="143"/>
      <c r="F395" s="143"/>
      <c r="G395" s="143"/>
      <c r="H395" s="143"/>
      <c r="I395" s="143"/>
      <c r="J395" s="143"/>
      <c r="K395" s="143"/>
      <c r="L395" s="143"/>
      <c r="M395" s="143"/>
    </row>
    <row r="396" spans="1:14" ht="13.5">
      <c r="A396" s="143" t="s">
        <v>364</v>
      </c>
      <c r="B396" s="143"/>
      <c r="C396" s="143"/>
      <c r="D396" s="143"/>
      <c r="E396" s="143"/>
      <c r="F396" s="143"/>
      <c r="G396" s="143"/>
      <c r="H396" s="143"/>
      <c r="I396" s="143"/>
      <c r="J396" s="143"/>
      <c r="K396" s="143"/>
      <c r="L396" s="143"/>
      <c r="M396" s="143"/>
    </row>
    <row r="397" spans="1:14" ht="36.75" customHeight="1">
      <c r="A397" s="147" t="s">
        <v>145</v>
      </c>
      <c r="B397" s="147" t="s">
        <v>365</v>
      </c>
      <c r="C397" s="147" t="s">
        <v>366</v>
      </c>
      <c r="D397" s="147" t="s">
        <v>367</v>
      </c>
      <c r="E397" s="147" t="s">
        <v>368</v>
      </c>
      <c r="F397" s="147" t="s">
        <v>369</v>
      </c>
      <c r="G397" s="147" t="s">
        <v>236</v>
      </c>
      <c r="H397" s="147" t="s">
        <v>0</v>
      </c>
      <c r="I397" s="148"/>
      <c r="J397" s="148"/>
      <c r="K397" s="149"/>
      <c r="L397" s="149"/>
      <c r="M397" s="149"/>
    </row>
    <row r="398" spans="1:14">
      <c r="A398" s="89"/>
      <c r="B398" s="89">
        <v>49.203538972742869</v>
      </c>
      <c r="C398" s="89">
        <v>5.5888169878105982</v>
      </c>
      <c r="D398" s="89">
        <v>5.0590046486728717</v>
      </c>
      <c r="E398" s="89">
        <v>30.767968432727738</v>
      </c>
      <c r="F398" s="89">
        <v>40.558199472921544</v>
      </c>
      <c r="G398" s="89">
        <v>8.2738177732942226</v>
      </c>
      <c r="H398" s="89">
        <v>0.9149217307143519</v>
      </c>
      <c r="I398" s="152"/>
      <c r="J398" s="152"/>
    </row>
    <row r="399" spans="1:14">
      <c r="A399" s="167"/>
      <c r="B399" s="167"/>
      <c r="C399" s="167"/>
      <c r="D399" s="167"/>
      <c r="E399" s="167"/>
      <c r="F399" s="167"/>
      <c r="G399" s="167"/>
      <c r="H399" s="167"/>
      <c r="I399" s="152"/>
      <c r="J399" s="152"/>
    </row>
    <row r="401" spans="1:16" s="149" customFormat="1" ht="14.25" customHeight="1">
      <c r="A401" s="141" t="s">
        <v>592</v>
      </c>
      <c r="B401" s="141"/>
      <c r="C401" s="141"/>
      <c r="D401" s="141"/>
      <c r="E401" s="141"/>
      <c r="F401" s="141"/>
      <c r="G401" s="141"/>
      <c r="H401" s="141"/>
      <c r="I401" s="141"/>
      <c r="J401" s="141"/>
      <c r="K401" s="141"/>
      <c r="L401" s="141"/>
      <c r="M401" s="142"/>
      <c r="N401" s="148"/>
    </row>
    <row r="402" spans="1:16" ht="13.5">
      <c r="A402" s="143" t="s">
        <v>370</v>
      </c>
      <c r="B402" s="143"/>
      <c r="C402" s="143"/>
      <c r="D402" s="143"/>
      <c r="E402" s="143"/>
      <c r="F402" s="143"/>
      <c r="G402" s="143"/>
      <c r="H402" s="143"/>
      <c r="I402" s="143"/>
      <c r="J402" s="143"/>
      <c r="K402" s="143"/>
      <c r="L402" s="143"/>
      <c r="M402" s="144"/>
      <c r="N402" s="152"/>
    </row>
    <row r="403" spans="1:16" ht="93" customHeight="1">
      <c r="A403" s="145"/>
      <c r="B403" s="146"/>
      <c r="C403" s="147" t="s">
        <v>125</v>
      </c>
      <c r="D403" s="147" t="s">
        <v>371</v>
      </c>
      <c r="E403" s="147" t="s">
        <v>372</v>
      </c>
      <c r="F403" s="147" t="s">
        <v>0</v>
      </c>
      <c r="G403" s="149"/>
      <c r="H403" s="148"/>
      <c r="I403" s="148"/>
      <c r="J403" s="148"/>
      <c r="K403" s="148"/>
      <c r="L403" s="148"/>
      <c r="M403" s="149"/>
      <c r="N403" s="149"/>
      <c r="O403" s="149"/>
      <c r="P403" s="152"/>
    </row>
    <row r="404" spans="1:16" s="144" customFormat="1" ht="13.5">
      <c r="A404" s="150" t="s">
        <v>128</v>
      </c>
      <c r="B404" s="151"/>
      <c r="C404" s="89">
        <v>100.00000000000001</v>
      </c>
      <c r="D404" s="89">
        <v>80.300000000000011</v>
      </c>
      <c r="E404" s="89">
        <v>18.899999999999999</v>
      </c>
      <c r="F404" s="89">
        <v>0.8</v>
      </c>
      <c r="G404" s="153"/>
      <c r="H404" s="152"/>
      <c r="I404" s="152"/>
      <c r="J404" s="152"/>
      <c r="K404" s="152"/>
      <c r="L404" s="152"/>
      <c r="M404" s="152"/>
      <c r="N404" s="152"/>
      <c r="O404" s="152"/>
      <c r="P404" s="143"/>
    </row>
    <row r="405" spans="1:16">
      <c r="A405" s="154" t="s">
        <v>129</v>
      </c>
      <c r="B405" s="155"/>
      <c r="C405" s="90">
        <v>100</v>
      </c>
      <c r="D405" s="90">
        <v>82.399999999999991</v>
      </c>
      <c r="E405" s="90">
        <v>17.2</v>
      </c>
      <c r="F405" s="90">
        <v>0.4</v>
      </c>
      <c r="H405" s="152"/>
      <c r="I405" s="152"/>
      <c r="J405" s="152"/>
      <c r="K405" s="152"/>
      <c r="L405" s="152"/>
      <c r="M405" s="152"/>
      <c r="N405" s="152"/>
      <c r="O405" s="152"/>
    </row>
    <row r="406" spans="1:16">
      <c r="A406" s="156" t="s">
        <v>130</v>
      </c>
      <c r="B406" s="157"/>
      <c r="C406" s="91">
        <v>100</v>
      </c>
      <c r="D406" s="91">
        <v>78.5</v>
      </c>
      <c r="E406" s="91">
        <v>20.399999999999999</v>
      </c>
      <c r="F406" s="91">
        <v>1.1000000000000001</v>
      </c>
      <c r="H406" s="152"/>
      <c r="I406" s="152"/>
      <c r="J406" s="152"/>
      <c r="K406" s="152"/>
      <c r="L406" s="152"/>
      <c r="M406" s="152"/>
      <c r="N406" s="152"/>
      <c r="O406" s="152"/>
    </row>
    <row r="407" spans="1:16">
      <c r="A407" s="156" t="s">
        <v>131</v>
      </c>
      <c r="B407" s="157"/>
      <c r="C407" s="91">
        <v>100</v>
      </c>
      <c r="D407" s="91">
        <v>82.100000000000009</v>
      </c>
      <c r="E407" s="91">
        <v>16.8</v>
      </c>
      <c r="F407" s="91">
        <v>1.1000000000000001</v>
      </c>
      <c r="H407" s="152"/>
      <c r="I407" s="152"/>
      <c r="J407" s="152"/>
      <c r="K407" s="152"/>
      <c r="L407" s="152"/>
      <c r="M407" s="152"/>
      <c r="N407" s="152"/>
      <c r="O407" s="152"/>
    </row>
    <row r="408" spans="1:16">
      <c r="A408" s="158" t="s">
        <v>132</v>
      </c>
      <c r="B408" s="159"/>
      <c r="C408" s="92">
        <v>100</v>
      </c>
      <c r="D408" s="92">
        <v>75.8</v>
      </c>
      <c r="E408" s="92">
        <v>23.1</v>
      </c>
      <c r="F408" s="92">
        <v>1.1000000000000001</v>
      </c>
      <c r="H408" s="152"/>
      <c r="I408" s="152"/>
      <c r="J408" s="152"/>
      <c r="K408" s="152"/>
      <c r="L408" s="152"/>
      <c r="M408" s="152"/>
      <c r="N408" s="152"/>
      <c r="O408" s="152"/>
    </row>
    <row r="409" spans="1:16">
      <c r="A409" s="154" t="s">
        <v>133</v>
      </c>
      <c r="B409" s="155"/>
      <c r="C409" s="90">
        <v>100</v>
      </c>
      <c r="D409" s="90">
        <v>75.400000000000006</v>
      </c>
      <c r="E409" s="90">
        <v>24</v>
      </c>
      <c r="F409" s="90">
        <v>0.6</v>
      </c>
      <c r="H409" s="152"/>
      <c r="I409" s="152"/>
      <c r="J409" s="152"/>
      <c r="K409" s="152"/>
      <c r="L409" s="152"/>
      <c r="M409" s="152"/>
      <c r="N409" s="152"/>
      <c r="O409" s="152"/>
    </row>
    <row r="410" spans="1:16">
      <c r="A410" s="156" t="s">
        <v>112</v>
      </c>
      <c r="B410" s="157"/>
      <c r="C410" s="91">
        <v>100</v>
      </c>
      <c r="D410" s="91">
        <v>84.4</v>
      </c>
      <c r="E410" s="91">
        <v>14.6</v>
      </c>
      <c r="F410" s="91">
        <v>1</v>
      </c>
      <c r="H410" s="152"/>
      <c r="I410" s="152"/>
      <c r="J410" s="152"/>
      <c r="K410" s="152"/>
      <c r="L410" s="152"/>
      <c r="M410" s="152"/>
      <c r="N410" s="152"/>
      <c r="O410" s="152"/>
    </row>
    <row r="411" spans="1:16">
      <c r="A411" s="158" t="s">
        <v>134</v>
      </c>
      <c r="B411" s="159"/>
      <c r="C411" s="92">
        <v>100</v>
      </c>
      <c r="D411" s="92">
        <v>26.6</v>
      </c>
      <c r="E411" s="92">
        <v>73.400000000000006</v>
      </c>
      <c r="F411" s="92">
        <v>0</v>
      </c>
      <c r="H411" s="152"/>
      <c r="I411" s="152"/>
      <c r="J411" s="152"/>
      <c r="K411" s="152"/>
      <c r="L411" s="152"/>
      <c r="M411" s="152"/>
      <c r="N411" s="152"/>
      <c r="O411" s="152"/>
    </row>
    <row r="412" spans="1:16">
      <c r="A412" s="154" t="s">
        <v>135</v>
      </c>
      <c r="B412" s="155"/>
      <c r="C412" s="90">
        <v>100</v>
      </c>
      <c r="D412" s="90">
        <v>55.8</v>
      </c>
      <c r="E412" s="90">
        <v>43.1</v>
      </c>
      <c r="F412" s="90">
        <v>1.1000000000000001</v>
      </c>
      <c r="H412" s="152"/>
      <c r="I412" s="152"/>
      <c r="J412" s="152"/>
      <c r="K412" s="152"/>
      <c r="L412" s="152"/>
      <c r="M412" s="152"/>
      <c r="N412" s="152"/>
      <c r="O412" s="152"/>
    </row>
    <row r="413" spans="1:16">
      <c r="A413" s="156" t="s">
        <v>136</v>
      </c>
      <c r="B413" s="157"/>
      <c r="C413" s="91">
        <v>100</v>
      </c>
      <c r="D413" s="91">
        <v>69.3</v>
      </c>
      <c r="E413" s="91">
        <v>30.7</v>
      </c>
      <c r="F413" s="91">
        <v>0</v>
      </c>
      <c r="H413" s="152"/>
      <c r="I413" s="152"/>
      <c r="J413" s="152"/>
      <c r="K413" s="152"/>
      <c r="L413" s="152"/>
      <c r="M413" s="152"/>
      <c r="N413" s="152"/>
      <c r="O413" s="152"/>
    </row>
    <row r="414" spans="1:16">
      <c r="A414" s="156" t="s">
        <v>137</v>
      </c>
      <c r="B414" s="157"/>
      <c r="C414" s="91">
        <v>100</v>
      </c>
      <c r="D414" s="91">
        <v>78.2</v>
      </c>
      <c r="E414" s="91">
        <v>21.4</v>
      </c>
      <c r="F414" s="91">
        <v>0.4</v>
      </c>
      <c r="H414" s="152"/>
      <c r="I414" s="152"/>
      <c r="J414" s="152"/>
      <c r="K414" s="152"/>
      <c r="L414" s="152"/>
      <c r="M414" s="152"/>
      <c r="N414" s="152"/>
      <c r="O414" s="152"/>
    </row>
    <row r="415" spans="1:16">
      <c r="A415" s="156" t="s">
        <v>138</v>
      </c>
      <c r="B415" s="157"/>
      <c r="C415" s="91">
        <v>100</v>
      </c>
      <c r="D415" s="91">
        <v>80.099999999999994</v>
      </c>
      <c r="E415" s="91">
        <v>19.899999999999999</v>
      </c>
      <c r="F415" s="91">
        <v>0</v>
      </c>
      <c r="H415" s="152"/>
      <c r="I415" s="152"/>
      <c r="J415" s="152"/>
      <c r="K415" s="152"/>
      <c r="L415" s="152"/>
      <c r="M415" s="152"/>
      <c r="N415" s="152"/>
      <c r="O415" s="152"/>
    </row>
    <row r="416" spans="1:16">
      <c r="A416" s="156" t="s">
        <v>139</v>
      </c>
      <c r="B416" s="157"/>
      <c r="C416" s="91">
        <v>100</v>
      </c>
      <c r="D416" s="91">
        <v>83.9</v>
      </c>
      <c r="E416" s="91">
        <v>15.8</v>
      </c>
      <c r="F416" s="91">
        <v>0.3</v>
      </c>
      <c r="H416" s="152"/>
      <c r="I416" s="152"/>
      <c r="J416" s="152"/>
      <c r="K416" s="152"/>
      <c r="L416" s="152"/>
      <c r="M416" s="152"/>
      <c r="N416" s="152"/>
      <c r="O416" s="152"/>
    </row>
    <row r="417" spans="1:15">
      <c r="A417" s="156" t="s">
        <v>140</v>
      </c>
      <c r="B417" s="157"/>
      <c r="C417" s="91">
        <v>100</v>
      </c>
      <c r="D417" s="91">
        <v>81.5</v>
      </c>
      <c r="E417" s="91">
        <v>18</v>
      </c>
      <c r="F417" s="91">
        <v>0.5</v>
      </c>
      <c r="H417" s="152"/>
      <c r="I417" s="152"/>
      <c r="J417" s="152"/>
      <c r="K417" s="152"/>
      <c r="L417" s="152"/>
      <c r="M417" s="152"/>
      <c r="N417" s="152"/>
      <c r="O417" s="152"/>
    </row>
    <row r="418" spans="1:15">
      <c r="A418" s="158" t="s">
        <v>141</v>
      </c>
      <c r="B418" s="159"/>
      <c r="C418" s="92">
        <v>100</v>
      </c>
      <c r="D418" s="92">
        <v>81.400000000000006</v>
      </c>
      <c r="E418" s="92">
        <v>16.8</v>
      </c>
      <c r="F418" s="92">
        <v>1.8</v>
      </c>
      <c r="H418" s="152"/>
      <c r="I418" s="152"/>
      <c r="J418" s="152"/>
      <c r="K418" s="152"/>
      <c r="L418" s="152"/>
      <c r="M418" s="152"/>
      <c r="N418" s="152"/>
      <c r="O418" s="152"/>
    </row>
    <row r="419" spans="1:15" s="144" customFormat="1" ht="13.5">
      <c r="A419" s="152"/>
      <c r="B419" s="152"/>
      <c r="C419" s="152"/>
      <c r="D419" s="152"/>
      <c r="E419" s="152"/>
      <c r="F419" s="152"/>
      <c r="G419" s="152"/>
      <c r="H419" s="152"/>
      <c r="I419" s="152"/>
      <c r="J419" s="152"/>
      <c r="K419" s="152"/>
      <c r="L419" s="152"/>
      <c r="M419" s="153"/>
      <c r="N419" s="143"/>
    </row>
    <row r="420" spans="1:15" s="149" customFormat="1" ht="13.5" customHeight="1">
      <c r="A420" s="143" t="s">
        <v>373</v>
      </c>
      <c r="B420" s="143"/>
      <c r="C420" s="143"/>
      <c r="D420" s="143"/>
      <c r="E420" s="143"/>
      <c r="F420" s="143"/>
      <c r="G420" s="143"/>
      <c r="H420" s="143"/>
      <c r="I420" s="143"/>
      <c r="J420" s="143"/>
      <c r="K420" s="143"/>
      <c r="L420" s="143"/>
      <c r="M420" s="144"/>
      <c r="N420" s="148"/>
    </row>
    <row r="421" spans="1:15" ht="13.5">
      <c r="A421" s="143" t="s">
        <v>342</v>
      </c>
      <c r="B421" s="143"/>
      <c r="C421" s="143"/>
      <c r="D421" s="143"/>
      <c r="E421" s="143"/>
      <c r="F421" s="143"/>
      <c r="G421" s="143"/>
      <c r="H421" s="143"/>
      <c r="I421" s="143"/>
      <c r="J421" s="143"/>
      <c r="K421" s="143"/>
      <c r="L421" s="143"/>
      <c r="M421" s="144"/>
      <c r="N421" s="152"/>
    </row>
    <row r="422" spans="1:15" ht="36">
      <c r="A422" s="160" t="s">
        <v>144</v>
      </c>
      <c r="B422" s="161"/>
      <c r="C422" s="174"/>
      <c r="D422" s="147" t="s">
        <v>145</v>
      </c>
      <c r="E422" s="147" t="s">
        <v>242</v>
      </c>
      <c r="F422" s="147" t="s">
        <v>146</v>
      </c>
      <c r="G422" s="147" t="s">
        <v>147</v>
      </c>
      <c r="H422" s="147" t="s">
        <v>148</v>
      </c>
      <c r="I422" s="147" t="s">
        <v>343</v>
      </c>
      <c r="J422" s="147" t="s">
        <v>0</v>
      </c>
      <c r="K422" s="149"/>
      <c r="L422" s="149"/>
      <c r="M422" s="149"/>
      <c r="N422" s="152"/>
    </row>
    <row r="423" spans="1:15" s="142" customFormat="1" ht="12" customHeight="1">
      <c r="A423" s="163" t="s">
        <v>374</v>
      </c>
      <c r="B423" s="164"/>
      <c r="C423" s="175"/>
      <c r="D423" s="89">
        <v>100</v>
      </c>
      <c r="E423" s="89">
        <v>79.8</v>
      </c>
      <c r="F423" s="89">
        <v>4.4000000000000004</v>
      </c>
      <c r="G423" s="89">
        <v>7.7</v>
      </c>
      <c r="H423" s="89">
        <v>3.5</v>
      </c>
      <c r="I423" s="89">
        <v>2.6</v>
      </c>
      <c r="J423" s="89">
        <v>2</v>
      </c>
      <c r="K423" s="153"/>
      <c r="L423" s="153"/>
      <c r="M423" s="153"/>
      <c r="N423" s="141"/>
    </row>
    <row r="424" spans="1:15" s="144" customFormat="1" ht="12" customHeight="1">
      <c r="A424" s="163" t="s">
        <v>375</v>
      </c>
      <c r="B424" s="164"/>
      <c r="C424" s="175"/>
      <c r="D424" s="89">
        <v>100</v>
      </c>
      <c r="E424" s="89">
        <v>63.500000000000014</v>
      </c>
      <c r="F424" s="89">
        <v>23.3</v>
      </c>
      <c r="G424" s="89">
        <v>9.6999999999999993</v>
      </c>
      <c r="H424" s="89">
        <v>1.1000000000000001</v>
      </c>
      <c r="I424" s="89">
        <v>0.6</v>
      </c>
      <c r="J424" s="89">
        <v>1.8</v>
      </c>
      <c r="K424" s="153"/>
      <c r="L424" s="153"/>
      <c r="M424" s="153"/>
      <c r="N424" s="143"/>
    </row>
    <row r="425" spans="1:15" s="149" customFormat="1" ht="12" customHeight="1">
      <c r="A425" s="163" t="s">
        <v>376</v>
      </c>
      <c r="B425" s="164"/>
      <c r="C425" s="175"/>
      <c r="D425" s="89">
        <v>99.999999999999986</v>
      </c>
      <c r="E425" s="89">
        <v>41.499999999999986</v>
      </c>
      <c r="F425" s="89">
        <v>22.2</v>
      </c>
      <c r="G425" s="89">
        <v>23.1</v>
      </c>
      <c r="H425" s="89">
        <v>9.1999999999999993</v>
      </c>
      <c r="I425" s="89">
        <v>1.7</v>
      </c>
      <c r="J425" s="89">
        <v>2.2999999999999998</v>
      </c>
      <c r="K425" s="153"/>
      <c r="L425" s="153"/>
      <c r="M425" s="153"/>
      <c r="N425" s="148"/>
    </row>
    <row r="426" spans="1:15" ht="12" customHeight="1">
      <c r="A426" s="163" t="s">
        <v>377</v>
      </c>
      <c r="B426" s="164"/>
      <c r="C426" s="175"/>
      <c r="D426" s="89">
        <v>100</v>
      </c>
      <c r="E426" s="89">
        <v>29.2</v>
      </c>
      <c r="F426" s="89">
        <v>26.3</v>
      </c>
      <c r="G426" s="89">
        <v>26.8</v>
      </c>
      <c r="H426" s="89">
        <v>10</v>
      </c>
      <c r="I426" s="89">
        <v>4.3</v>
      </c>
      <c r="J426" s="89">
        <v>3.4</v>
      </c>
      <c r="N426" s="152"/>
    </row>
    <row r="427" spans="1:15" ht="12" customHeight="1">
      <c r="A427" s="163" t="s">
        <v>378</v>
      </c>
      <c r="B427" s="164"/>
      <c r="C427" s="175"/>
      <c r="D427" s="89">
        <v>100</v>
      </c>
      <c r="E427" s="89">
        <v>55.3</v>
      </c>
      <c r="F427" s="89">
        <v>25.2</v>
      </c>
      <c r="G427" s="89">
        <v>10.8</v>
      </c>
      <c r="H427" s="89">
        <v>2.9</v>
      </c>
      <c r="I427" s="89">
        <v>3.8</v>
      </c>
      <c r="J427" s="89">
        <v>2</v>
      </c>
    </row>
    <row r="428" spans="1:15" s="144" customFormat="1" ht="12" customHeight="1">
      <c r="A428" s="163" t="s">
        <v>379</v>
      </c>
      <c r="B428" s="164"/>
      <c r="C428" s="175"/>
      <c r="D428" s="89">
        <v>100</v>
      </c>
      <c r="E428" s="89">
        <v>51.099999999999994</v>
      </c>
      <c r="F428" s="89">
        <v>17.5</v>
      </c>
      <c r="G428" s="89">
        <v>15</v>
      </c>
      <c r="H428" s="89">
        <v>4.9000000000000004</v>
      </c>
      <c r="I428" s="89">
        <v>9.1999999999999993</v>
      </c>
      <c r="J428" s="89">
        <v>2.2999999999999998</v>
      </c>
      <c r="K428" s="153"/>
      <c r="L428" s="153"/>
      <c r="M428" s="153"/>
      <c r="N428" s="143"/>
    </row>
    <row r="429" spans="1:15" s="144" customFormat="1" ht="12" customHeight="1">
      <c r="A429" s="163" t="s">
        <v>380</v>
      </c>
      <c r="B429" s="164"/>
      <c r="C429" s="175"/>
      <c r="D429" s="89">
        <v>100</v>
      </c>
      <c r="E429" s="89">
        <v>30</v>
      </c>
      <c r="F429" s="89">
        <v>35.199999999999989</v>
      </c>
      <c r="G429" s="89">
        <v>22.3</v>
      </c>
      <c r="H429" s="89">
        <v>5.9</v>
      </c>
      <c r="I429" s="89">
        <v>3.9</v>
      </c>
      <c r="J429" s="89">
        <v>2.7</v>
      </c>
      <c r="K429" s="153"/>
      <c r="L429" s="153"/>
      <c r="M429" s="153"/>
      <c r="N429" s="143"/>
    </row>
    <row r="430" spans="1:15" s="149" customFormat="1" ht="12" customHeight="1">
      <c r="A430" s="163" t="s">
        <v>381</v>
      </c>
      <c r="B430" s="164"/>
      <c r="C430" s="175"/>
      <c r="D430" s="89">
        <v>100</v>
      </c>
      <c r="E430" s="89">
        <v>25.7</v>
      </c>
      <c r="F430" s="89">
        <v>36.900000000000013</v>
      </c>
      <c r="G430" s="89">
        <v>25</v>
      </c>
      <c r="H430" s="89">
        <v>6.3</v>
      </c>
      <c r="I430" s="89">
        <v>3.6</v>
      </c>
      <c r="J430" s="89">
        <v>2.5</v>
      </c>
      <c r="K430" s="153"/>
      <c r="L430" s="153"/>
      <c r="M430" s="153"/>
      <c r="N430" s="148"/>
    </row>
    <row r="431" spans="1:15" ht="12" customHeight="1">
      <c r="A431" s="163" t="s">
        <v>382</v>
      </c>
      <c r="B431" s="164"/>
      <c r="C431" s="175"/>
      <c r="D431" s="89">
        <v>100</v>
      </c>
      <c r="E431" s="89">
        <v>27.2</v>
      </c>
      <c r="F431" s="89">
        <v>32.5</v>
      </c>
      <c r="G431" s="89">
        <v>25.9</v>
      </c>
      <c r="H431" s="89">
        <v>7.4</v>
      </c>
      <c r="I431" s="89">
        <v>4.4000000000000004</v>
      </c>
      <c r="J431" s="89">
        <v>2.6</v>
      </c>
      <c r="N431" s="152"/>
    </row>
    <row r="432" spans="1:15" ht="12" customHeight="1">
      <c r="A432" s="163" t="s">
        <v>383</v>
      </c>
      <c r="B432" s="164"/>
      <c r="C432" s="175"/>
      <c r="D432" s="89">
        <v>100</v>
      </c>
      <c r="E432" s="89">
        <v>13.8</v>
      </c>
      <c r="F432" s="89">
        <v>6.5</v>
      </c>
      <c r="G432" s="89">
        <v>23</v>
      </c>
      <c r="H432" s="89">
        <v>27.300000000000015</v>
      </c>
      <c r="I432" s="89">
        <v>25.3</v>
      </c>
      <c r="J432" s="89">
        <v>4.0999999999999996</v>
      </c>
      <c r="N432" s="152"/>
    </row>
    <row r="433" spans="1:14" ht="12" customHeight="1">
      <c r="A433" s="163" t="s">
        <v>384</v>
      </c>
      <c r="B433" s="164"/>
      <c r="C433" s="175"/>
      <c r="D433" s="89">
        <v>100</v>
      </c>
      <c r="E433" s="89">
        <v>0.8</v>
      </c>
      <c r="F433" s="89">
        <v>0.5</v>
      </c>
      <c r="G433" s="89">
        <v>0.9</v>
      </c>
      <c r="H433" s="89">
        <v>0.4</v>
      </c>
      <c r="I433" s="89">
        <v>5.9</v>
      </c>
      <c r="J433" s="89">
        <v>91.5</v>
      </c>
      <c r="N433" s="152"/>
    </row>
    <row r="434" spans="1:14">
      <c r="A434" s="152"/>
      <c r="B434" s="152"/>
      <c r="C434" s="152"/>
      <c r="D434" s="152"/>
      <c r="E434" s="152"/>
      <c r="F434" s="152"/>
      <c r="G434" s="152"/>
      <c r="H434" s="152"/>
      <c r="I434" s="152"/>
      <c r="J434" s="152"/>
      <c r="N434" s="152"/>
    </row>
    <row r="435" spans="1:14" ht="13.5">
      <c r="A435" s="143" t="s">
        <v>385</v>
      </c>
      <c r="B435" s="143"/>
      <c r="C435" s="143"/>
      <c r="D435" s="143"/>
      <c r="E435" s="143"/>
      <c r="F435" s="143"/>
      <c r="G435" s="143"/>
      <c r="H435" s="143"/>
      <c r="I435" s="143"/>
      <c r="J435" s="143"/>
      <c r="K435" s="144"/>
      <c r="L435" s="144"/>
      <c r="M435" s="144"/>
      <c r="N435" s="152"/>
    </row>
    <row r="436" spans="1:14" s="144" customFormat="1" ht="24">
      <c r="A436" s="147" t="s">
        <v>145</v>
      </c>
      <c r="B436" s="147" t="s">
        <v>386</v>
      </c>
      <c r="C436" s="147" t="s">
        <v>387</v>
      </c>
      <c r="D436" s="147" t="s">
        <v>388</v>
      </c>
      <c r="E436" s="147" t="s">
        <v>389</v>
      </c>
      <c r="F436" s="147" t="s">
        <v>390</v>
      </c>
      <c r="G436" s="147" t="s">
        <v>236</v>
      </c>
      <c r="H436" s="147" t="s">
        <v>0</v>
      </c>
      <c r="I436" s="148"/>
      <c r="J436" s="148"/>
      <c r="K436" s="149"/>
      <c r="L436" s="149"/>
      <c r="M436" s="149"/>
      <c r="N436" s="143"/>
    </row>
    <row r="437" spans="1:14" s="144" customFormat="1" ht="13.5">
      <c r="A437" s="89"/>
      <c r="B437" s="89">
        <v>70.196846166023363</v>
      </c>
      <c r="C437" s="89">
        <v>25.998308045139961</v>
      </c>
      <c r="D437" s="89">
        <v>64.375555690492661</v>
      </c>
      <c r="E437" s="89">
        <v>33.01698836286171</v>
      </c>
      <c r="F437" s="89">
        <v>55.382725716077928</v>
      </c>
      <c r="G437" s="89">
        <v>4.8791536363700052</v>
      </c>
      <c r="H437" s="89">
        <v>8.8252607277957775</v>
      </c>
      <c r="I437" s="152"/>
      <c r="J437" s="152"/>
      <c r="K437" s="153"/>
      <c r="L437" s="153"/>
      <c r="M437" s="153"/>
      <c r="N437" s="143"/>
    </row>
    <row r="438" spans="1:14" s="149" customFormat="1" ht="12" customHeight="1">
      <c r="A438" s="167"/>
      <c r="B438" s="167"/>
      <c r="C438" s="167"/>
      <c r="D438" s="167"/>
      <c r="E438" s="167"/>
      <c r="F438" s="167"/>
      <c r="G438" s="167"/>
      <c r="H438" s="167"/>
      <c r="I438" s="152"/>
      <c r="J438" s="152"/>
      <c r="K438" s="153"/>
      <c r="L438" s="153"/>
      <c r="M438" s="153"/>
      <c r="N438" s="148"/>
    </row>
    <row r="439" spans="1:14" ht="13.5">
      <c r="A439" s="143" t="s">
        <v>391</v>
      </c>
      <c r="B439" s="143"/>
      <c r="C439" s="143"/>
      <c r="D439" s="143"/>
      <c r="E439" s="143"/>
      <c r="F439" s="143"/>
      <c r="G439" s="143"/>
      <c r="H439" s="143"/>
      <c r="I439" s="143"/>
      <c r="J439" s="143"/>
      <c r="K439" s="144"/>
      <c r="L439" s="144"/>
      <c r="M439" s="144"/>
      <c r="N439" s="152"/>
    </row>
    <row r="440" spans="1:14" ht="13.5">
      <c r="A440" s="143" t="s">
        <v>392</v>
      </c>
      <c r="B440" s="143"/>
      <c r="C440" s="143"/>
      <c r="D440" s="143"/>
      <c r="E440" s="143"/>
      <c r="F440" s="143"/>
      <c r="G440" s="143"/>
      <c r="H440" s="143"/>
      <c r="I440" s="143"/>
      <c r="J440" s="143"/>
      <c r="K440" s="144"/>
      <c r="L440" s="144"/>
      <c r="M440" s="144"/>
      <c r="N440" s="152"/>
    </row>
    <row r="441" spans="1:14" s="144" customFormat="1" ht="48.75" customHeight="1">
      <c r="A441" s="147" t="s">
        <v>145</v>
      </c>
      <c r="B441" s="147" t="s">
        <v>393</v>
      </c>
      <c r="C441" s="147" t="s">
        <v>394</v>
      </c>
      <c r="D441" s="147" t="s">
        <v>0</v>
      </c>
      <c r="E441" s="149"/>
      <c r="F441" s="148"/>
      <c r="G441" s="148"/>
      <c r="H441" s="148"/>
      <c r="I441" s="148"/>
      <c r="J441" s="148"/>
      <c r="K441" s="149"/>
      <c r="L441" s="149"/>
      <c r="M441" s="149"/>
      <c r="N441" s="143"/>
    </row>
    <row r="442" spans="1:14" s="149" customFormat="1" ht="12" customHeight="1">
      <c r="A442" s="89">
        <v>99.999999999999986</v>
      </c>
      <c r="B442" s="89">
        <v>44.7</v>
      </c>
      <c r="C442" s="89">
        <v>54.599999999999987</v>
      </c>
      <c r="D442" s="89">
        <v>0.7</v>
      </c>
      <c r="E442" s="153"/>
      <c r="F442" s="152"/>
      <c r="G442" s="152"/>
      <c r="H442" s="152"/>
      <c r="I442" s="152"/>
      <c r="J442" s="152"/>
      <c r="K442" s="152"/>
      <c r="L442" s="152"/>
      <c r="M442" s="152"/>
      <c r="N442" s="148"/>
    </row>
    <row r="443" spans="1:14">
      <c r="A443" s="152"/>
      <c r="B443" s="152"/>
      <c r="C443" s="152"/>
      <c r="D443" s="152"/>
      <c r="E443" s="152"/>
      <c r="F443" s="152"/>
      <c r="G443" s="152"/>
      <c r="H443" s="152"/>
      <c r="I443" s="152"/>
      <c r="J443" s="152"/>
      <c r="K443" s="152"/>
      <c r="L443" s="152"/>
      <c r="M443" s="152"/>
      <c r="N443" s="152"/>
    </row>
    <row r="444" spans="1:14" ht="13.5">
      <c r="A444" s="143" t="s">
        <v>395</v>
      </c>
      <c r="B444" s="143"/>
      <c r="C444" s="143"/>
      <c r="D444" s="143"/>
      <c r="E444" s="143"/>
      <c r="F444" s="143"/>
      <c r="G444" s="143"/>
      <c r="H444" s="143"/>
      <c r="I444" s="143"/>
      <c r="J444" s="143"/>
      <c r="K444" s="143"/>
      <c r="L444" s="143"/>
      <c r="M444" s="143"/>
      <c r="N444" s="152"/>
    </row>
    <row r="445" spans="1:14" s="142" customFormat="1" ht="14.25">
      <c r="A445" s="143" t="s">
        <v>396</v>
      </c>
      <c r="B445" s="143"/>
      <c r="C445" s="143"/>
      <c r="D445" s="143"/>
      <c r="E445" s="143"/>
      <c r="F445" s="143"/>
      <c r="G445" s="143"/>
      <c r="H445" s="143"/>
      <c r="I445" s="143"/>
      <c r="J445" s="143"/>
      <c r="K445" s="143"/>
      <c r="L445" s="143"/>
      <c r="M445" s="143"/>
      <c r="N445" s="141"/>
    </row>
    <row r="446" spans="1:14" s="144" customFormat="1" ht="36">
      <c r="A446" s="147" t="s">
        <v>145</v>
      </c>
      <c r="B446" s="147" t="s">
        <v>374</v>
      </c>
      <c r="C446" s="147" t="s">
        <v>375</v>
      </c>
      <c r="D446" s="147" t="s">
        <v>376</v>
      </c>
      <c r="E446" s="147" t="s">
        <v>397</v>
      </c>
      <c r="F446" s="147" t="s">
        <v>398</v>
      </c>
      <c r="G446" s="147" t="s">
        <v>399</v>
      </c>
      <c r="H446" s="147" t="s">
        <v>400</v>
      </c>
      <c r="I446" s="147" t="s">
        <v>381</v>
      </c>
      <c r="J446" s="147" t="s">
        <v>382</v>
      </c>
      <c r="K446" s="147" t="s">
        <v>383</v>
      </c>
      <c r="L446" s="147" t="s">
        <v>401</v>
      </c>
      <c r="M446" s="147" t="s">
        <v>0</v>
      </c>
    </row>
    <row r="447" spans="1:14" s="144" customFormat="1" ht="13.5">
      <c r="A447" s="89"/>
      <c r="B447" s="89">
        <v>69.186691158930486</v>
      </c>
      <c r="C447" s="89">
        <v>73.200725782291201</v>
      </c>
      <c r="D447" s="89">
        <v>57.522275368013432</v>
      </c>
      <c r="E447" s="89">
        <v>35.349289441948464</v>
      </c>
      <c r="F447" s="89">
        <v>46.934165607970229</v>
      </c>
      <c r="G447" s="89">
        <v>42.978049016920089</v>
      </c>
      <c r="H447" s="89">
        <v>48.564111379404494</v>
      </c>
      <c r="I447" s="89">
        <v>57.70875092145176</v>
      </c>
      <c r="J447" s="89">
        <v>39.276923155810508</v>
      </c>
      <c r="K447" s="89">
        <v>15.436156723460888</v>
      </c>
      <c r="L447" s="89">
        <v>3.2206283911167053</v>
      </c>
      <c r="M447" s="89">
        <v>1.5450343222943359</v>
      </c>
    </row>
    <row r="448" spans="1:14" s="149" customFormat="1" ht="13.5" customHeight="1">
      <c r="A448" s="143" t="s">
        <v>402</v>
      </c>
      <c r="B448" s="152"/>
      <c r="C448" s="152"/>
      <c r="D448" s="152"/>
      <c r="E448" s="152"/>
      <c r="F448" s="152"/>
      <c r="G448" s="152"/>
      <c r="H448" s="152"/>
      <c r="I448" s="152"/>
      <c r="J448" s="152"/>
      <c r="K448" s="152"/>
      <c r="L448" s="152"/>
      <c r="M448" s="152"/>
    </row>
    <row r="449" spans="1:15" ht="52.5" customHeight="1">
      <c r="A449" s="147" t="s">
        <v>145</v>
      </c>
      <c r="B449" s="147" t="s">
        <v>403</v>
      </c>
      <c r="C449" s="147" t="s">
        <v>404</v>
      </c>
      <c r="D449" s="147" t="s">
        <v>405</v>
      </c>
      <c r="E449" s="147" t="s">
        <v>406</v>
      </c>
      <c r="F449" s="147" t="s">
        <v>407</v>
      </c>
      <c r="G449" s="147" t="s">
        <v>408</v>
      </c>
      <c r="H449" s="147" t="s">
        <v>229</v>
      </c>
      <c r="I449" s="147" t="s">
        <v>0</v>
      </c>
      <c r="J449" s="149"/>
      <c r="K449" s="148"/>
      <c r="L449" s="148"/>
      <c r="M449" s="148"/>
    </row>
    <row r="450" spans="1:15">
      <c r="A450" s="89"/>
      <c r="B450" s="89">
        <v>56.647644711451953</v>
      </c>
      <c r="C450" s="89">
        <v>50.060225474998113</v>
      </c>
      <c r="D450" s="89">
        <v>26.772756939847877</v>
      </c>
      <c r="E450" s="89">
        <v>30.17823712843802</v>
      </c>
      <c r="F450" s="89">
        <v>23.694433056448656</v>
      </c>
      <c r="G450" s="89">
        <v>17.362065593392678</v>
      </c>
      <c r="H450" s="89">
        <v>0.60790737412290496</v>
      </c>
      <c r="I450" s="89">
        <v>20.246027108667136</v>
      </c>
      <c r="K450" s="152"/>
      <c r="L450" s="152"/>
      <c r="M450" s="152"/>
    </row>
    <row r="451" spans="1:15">
      <c r="A451" s="167"/>
      <c r="B451" s="167"/>
      <c r="C451" s="167"/>
      <c r="D451" s="167"/>
      <c r="E451" s="167"/>
      <c r="F451" s="167"/>
      <c r="G451" s="167"/>
      <c r="H451" s="167"/>
      <c r="I451" s="167"/>
      <c r="K451" s="152"/>
      <c r="L451" s="152"/>
      <c r="M451" s="152"/>
    </row>
    <row r="452" spans="1:15">
      <c r="A452" s="152"/>
      <c r="B452" s="152"/>
      <c r="C452" s="152"/>
      <c r="D452" s="152"/>
      <c r="E452" s="152"/>
      <c r="F452" s="152"/>
      <c r="G452" s="152"/>
      <c r="H452" s="152"/>
      <c r="I452" s="152"/>
      <c r="J452" s="152"/>
      <c r="K452" s="152"/>
      <c r="L452" s="152"/>
      <c r="M452" s="152"/>
    </row>
    <row r="453" spans="1:15" ht="14.25">
      <c r="A453" s="141" t="s">
        <v>593</v>
      </c>
      <c r="B453" s="141"/>
      <c r="C453" s="141"/>
      <c r="D453" s="141"/>
      <c r="E453" s="141"/>
      <c r="F453" s="141"/>
      <c r="G453" s="141"/>
      <c r="H453" s="141"/>
      <c r="I453" s="141"/>
      <c r="J453" s="141"/>
      <c r="K453" s="141"/>
      <c r="L453" s="141"/>
      <c r="M453" s="141"/>
    </row>
    <row r="454" spans="1:15" ht="13.5">
      <c r="A454" s="143" t="s">
        <v>409</v>
      </c>
      <c r="B454" s="143"/>
      <c r="C454" s="143"/>
      <c r="D454" s="143"/>
      <c r="E454" s="143"/>
      <c r="F454" s="143"/>
      <c r="G454" s="143"/>
      <c r="H454" s="143"/>
      <c r="I454" s="143"/>
      <c r="J454" s="143"/>
      <c r="K454" s="143"/>
      <c r="L454" s="143"/>
      <c r="M454" s="143"/>
    </row>
    <row r="455" spans="1:15" ht="36">
      <c r="A455" s="145"/>
      <c r="B455" s="146"/>
      <c r="C455" s="147" t="s">
        <v>125</v>
      </c>
      <c r="D455" s="147" t="s">
        <v>210</v>
      </c>
      <c r="E455" s="147" t="s">
        <v>211</v>
      </c>
      <c r="F455" s="147" t="s">
        <v>0</v>
      </c>
      <c r="G455" s="148"/>
      <c r="H455" s="148"/>
      <c r="I455" s="148"/>
      <c r="J455" s="148"/>
      <c r="K455" s="148"/>
      <c r="L455" s="148"/>
      <c r="M455" s="148"/>
      <c r="N455" s="148"/>
      <c r="O455" s="148"/>
    </row>
    <row r="456" spans="1:15">
      <c r="A456" s="150" t="s">
        <v>128</v>
      </c>
      <c r="B456" s="151"/>
      <c r="C456" s="89">
        <v>100</v>
      </c>
      <c r="D456" s="89">
        <v>10.8</v>
      </c>
      <c r="E456" s="89">
        <v>87.5</v>
      </c>
      <c r="F456" s="89">
        <v>1.7</v>
      </c>
      <c r="G456" s="152"/>
      <c r="H456" s="152"/>
      <c r="I456" s="152"/>
      <c r="J456" s="152"/>
      <c r="K456" s="152"/>
      <c r="L456" s="152"/>
      <c r="M456" s="152"/>
      <c r="N456" s="152"/>
      <c r="O456" s="152"/>
    </row>
    <row r="457" spans="1:15">
      <c r="A457" s="154" t="s">
        <v>129</v>
      </c>
      <c r="B457" s="155"/>
      <c r="C457" s="90">
        <v>100</v>
      </c>
      <c r="D457" s="90">
        <v>8</v>
      </c>
      <c r="E457" s="90">
        <v>90.7</v>
      </c>
      <c r="F457" s="90">
        <v>1.3</v>
      </c>
      <c r="H457" s="152"/>
      <c r="I457" s="152"/>
      <c r="J457" s="152"/>
      <c r="K457" s="152"/>
      <c r="L457" s="152"/>
      <c r="M457" s="152"/>
      <c r="N457" s="152"/>
      <c r="O457" s="152"/>
    </row>
    <row r="458" spans="1:15">
      <c r="A458" s="156" t="s">
        <v>130</v>
      </c>
      <c r="B458" s="157"/>
      <c r="C458" s="91">
        <v>100</v>
      </c>
      <c r="D458" s="91">
        <v>11.7</v>
      </c>
      <c r="E458" s="91">
        <v>86.399999999999991</v>
      </c>
      <c r="F458" s="91">
        <v>1.9</v>
      </c>
      <c r="H458" s="152"/>
      <c r="I458" s="152"/>
      <c r="J458" s="152"/>
      <c r="K458" s="152"/>
      <c r="L458" s="152"/>
      <c r="M458" s="152"/>
      <c r="N458" s="152"/>
      <c r="O458" s="152"/>
    </row>
    <row r="459" spans="1:15">
      <c r="A459" s="156" t="s">
        <v>131</v>
      </c>
      <c r="B459" s="157"/>
      <c r="C459" s="91">
        <v>100</v>
      </c>
      <c r="D459" s="91">
        <v>15.1</v>
      </c>
      <c r="E459" s="91">
        <v>82.600000000000009</v>
      </c>
      <c r="F459" s="91">
        <v>2.2999999999999998</v>
      </c>
      <c r="H459" s="152"/>
      <c r="I459" s="152"/>
      <c r="J459" s="152"/>
      <c r="K459" s="152"/>
      <c r="L459" s="152"/>
      <c r="M459" s="152"/>
      <c r="N459" s="152"/>
      <c r="O459" s="152"/>
    </row>
    <row r="460" spans="1:15">
      <c r="A460" s="158" t="s">
        <v>132</v>
      </c>
      <c r="B460" s="159"/>
      <c r="C460" s="92">
        <v>100</v>
      </c>
      <c r="D460" s="92">
        <v>11.8</v>
      </c>
      <c r="E460" s="92">
        <v>87</v>
      </c>
      <c r="F460" s="92">
        <v>1.2</v>
      </c>
      <c r="H460" s="152"/>
      <c r="I460" s="152"/>
      <c r="J460" s="152"/>
      <c r="K460" s="152"/>
      <c r="L460" s="152"/>
      <c r="M460" s="152"/>
      <c r="N460" s="152"/>
      <c r="O460" s="152"/>
    </row>
    <row r="461" spans="1:15">
      <c r="A461" s="154" t="s">
        <v>133</v>
      </c>
      <c r="B461" s="155"/>
      <c r="C461" s="90">
        <v>100</v>
      </c>
      <c r="D461" s="90">
        <v>11.4</v>
      </c>
      <c r="E461" s="90">
        <v>87.399999999999991</v>
      </c>
      <c r="F461" s="90">
        <v>1.2</v>
      </c>
      <c r="H461" s="152"/>
      <c r="I461" s="152"/>
      <c r="J461" s="152"/>
      <c r="K461" s="152"/>
      <c r="L461" s="152"/>
      <c r="M461" s="152"/>
      <c r="N461" s="152"/>
      <c r="O461" s="152"/>
    </row>
    <row r="462" spans="1:15">
      <c r="A462" s="156" t="s">
        <v>112</v>
      </c>
      <c r="B462" s="157"/>
      <c r="C462" s="91">
        <v>100</v>
      </c>
      <c r="D462" s="91">
        <v>10.3</v>
      </c>
      <c r="E462" s="91">
        <v>87.600000000000009</v>
      </c>
      <c r="F462" s="91">
        <v>2.1</v>
      </c>
      <c r="H462" s="152"/>
      <c r="I462" s="152"/>
      <c r="J462" s="152"/>
      <c r="K462" s="152"/>
      <c r="L462" s="152"/>
      <c r="M462" s="152"/>
      <c r="N462" s="152"/>
      <c r="O462" s="152"/>
    </row>
    <row r="463" spans="1:15">
      <c r="A463" s="158" t="s">
        <v>134</v>
      </c>
      <c r="B463" s="159"/>
      <c r="C463" s="92">
        <v>100</v>
      </c>
      <c r="D463" s="92">
        <v>0</v>
      </c>
      <c r="E463" s="92">
        <v>100</v>
      </c>
      <c r="F463" s="92">
        <v>0</v>
      </c>
      <c r="H463" s="152"/>
      <c r="I463" s="152"/>
      <c r="J463" s="152"/>
      <c r="K463" s="152"/>
      <c r="L463" s="152"/>
      <c r="M463" s="152"/>
      <c r="N463" s="152"/>
      <c r="O463" s="152"/>
    </row>
    <row r="464" spans="1:15">
      <c r="A464" s="154" t="s">
        <v>135</v>
      </c>
      <c r="B464" s="155"/>
      <c r="C464" s="90">
        <v>100</v>
      </c>
      <c r="D464" s="90">
        <v>11.5</v>
      </c>
      <c r="E464" s="90">
        <v>88.5</v>
      </c>
      <c r="F464" s="90">
        <v>0</v>
      </c>
      <c r="H464" s="152"/>
      <c r="I464" s="152"/>
      <c r="J464" s="152"/>
      <c r="K464" s="152"/>
      <c r="L464" s="152"/>
      <c r="M464" s="152"/>
      <c r="N464" s="152"/>
      <c r="O464" s="152"/>
    </row>
    <row r="465" spans="1:15">
      <c r="A465" s="156" t="s">
        <v>136</v>
      </c>
      <c r="B465" s="157"/>
      <c r="C465" s="91">
        <v>100</v>
      </c>
      <c r="D465" s="91">
        <v>7.1</v>
      </c>
      <c r="E465" s="91">
        <v>92.2</v>
      </c>
      <c r="F465" s="91">
        <v>0.7</v>
      </c>
      <c r="H465" s="152"/>
      <c r="I465" s="152"/>
      <c r="J465" s="152"/>
      <c r="K465" s="152"/>
      <c r="L465" s="152"/>
      <c r="M465" s="152"/>
      <c r="N465" s="152"/>
      <c r="O465" s="152"/>
    </row>
    <row r="466" spans="1:15">
      <c r="A466" s="156" t="s">
        <v>137</v>
      </c>
      <c r="B466" s="157"/>
      <c r="C466" s="91">
        <v>100</v>
      </c>
      <c r="D466" s="91">
        <v>9.5</v>
      </c>
      <c r="E466" s="91">
        <v>89.6</v>
      </c>
      <c r="F466" s="91">
        <v>0.9</v>
      </c>
      <c r="H466" s="152"/>
      <c r="I466" s="152"/>
      <c r="J466" s="152"/>
      <c r="K466" s="152"/>
      <c r="L466" s="152"/>
      <c r="M466" s="152"/>
      <c r="N466" s="152"/>
      <c r="O466" s="152"/>
    </row>
    <row r="467" spans="1:15">
      <c r="A467" s="156" t="s">
        <v>138</v>
      </c>
      <c r="B467" s="157"/>
      <c r="C467" s="91">
        <v>100</v>
      </c>
      <c r="D467" s="91">
        <v>12</v>
      </c>
      <c r="E467" s="91">
        <v>87.7</v>
      </c>
      <c r="F467" s="91">
        <v>0.3</v>
      </c>
      <c r="H467" s="152"/>
      <c r="I467" s="152"/>
      <c r="J467" s="152"/>
      <c r="K467" s="152"/>
      <c r="L467" s="152"/>
      <c r="M467" s="152"/>
      <c r="N467" s="152"/>
      <c r="O467" s="152"/>
    </row>
    <row r="468" spans="1:15">
      <c r="A468" s="156" t="s">
        <v>139</v>
      </c>
      <c r="B468" s="157"/>
      <c r="C468" s="91">
        <v>100</v>
      </c>
      <c r="D468" s="91">
        <v>10.9</v>
      </c>
      <c r="E468" s="91">
        <v>88.1</v>
      </c>
      <c r="F468" s="91">
        <v>1</v>
      </c>
      <c r="H468" s="152"/>
      <c r="I468" s="152"/>
      <c r="J468" s="152"/>
      <c r="K468" s="152"/>
      <c r="L468" s="152"/>
      <c r="M468" s="152"/>
      <c r="N468" s="152"/>
      <c r="O468" s="152"/>
    </row>
    <row r="469" spans="1:15">
      <c r="A469" s="156" t="s">
        <v>140</v>
      </c>
      <c r="B469" s="157"/>
      <c r="C469" s="91">
        <v>100</v>
      </c>
      <c r="D469" s="91">
        <v>9.9</v>
      </c>
      <c r="E469" s="91">
        <v>89.6</v>
      </c>
      <c r="F469" s="91">
        <v>0.5</v>
      </c>
      <c r="H469" s="152"/>
      <c r="I469" s="152"/>
      <c r="J469" s="152"/>
      <c r="K469" s="152"/>
      <c r="L469" s="152"/>
      <c r="M469" s="152"/>
      <c r="N469" s="152"/>
      <c r="O469" s="152"/>
    </row>
    <row r="470" spans="1:15">
      <c r="A470" s="158" t="s">
        <v>141</v>
      </c>
      <c r="B470" s="159"/>
      <c r="C470" s="92">
        <v>100</v>
      </c>
      <c r="D470" s="92">
        <v>11.6</v>
      </c>
      <c r="E470" s="92">
        <v>84.9</v>
      </c>
      <c r="F470" s="92">
        <v>3.5</v>
      </c>
      <c r="H470" s="152"/>
      <c r="I470" s="152"/>
      <c r="J470" s="152"/>
      <c r="K470" s="152"/>
      <c r="L470" s="152"/>
      <c r="M470" s="152"/>
      <c r="N470" s="152"/>
      <c r="O470" s="152"/>
    </row>
    <row r="471" spans="1:15" ht="12" customHeight="1"/>
    <row r="472" spans="1:15" ht="13.5">
      <c r="A472" s="143" t="s">
        <v>212</v>
      </c>
      <c r="B472" s="143"/>
      <c r="C472" s="143"/>
      <c r="D472" s="143"/>
      <c r="E472" s="143"/>
      <c r="F472" s="143"/>
      <c r="G472" s="143"/>
      <c r="H472" s="143"/>
      <c r="I472" s="143"/>
      <c r="J472" s="143"/>
      <c r="K472" s="143"/>
      <c r="L472" s="143"/>
      <c r="M472" s="143"/>
    </row>
    <row r="473" spans="1:15" s="142" customFormat="1" ht="14.25">
      <c r="A473" s="143" t="s">
        <v>410</v>
      </c>
      <c r="B473" s="143"/>
      <c r="C473" s="143"/>
      <c r="D473" s="143"/>
      <c r="E473" s="143"/>
      <c r="F473" s="143"/>
      <c r="G473" s="143"/>
      <c r="H473" s="143"/>
      <c r="I473" s="143"/>
      <c r="J473" s="143"/>
      <c r="K473" s="143"/>
      <c r="L473" s="143"/>
      <c r="M473" s="143"/>
    </row>
    <row r="474" spans="1:15" s="144" customFormat="1" ht="24">
      <c r="A474" s="160" t="s">
        <v>144</v>
      </c>
      <c r="B474" s="161"/>
      <c r="C474" s="161"/>
      <c r="D474" s="161"/>
      <c r="E474" s="161"/>
      <c r="F474" s="174"/>
      <c r="G474" s="147" t="s">
        <v>145</v>
      </c>
      <c r="H474" s="147" t="s">
        <v>411</v>
      </c>
      <c r="I474" s="147" t="s">
        <v>412</v>
      </c>
      <c r="J474" s="147" t="s">
        <v>413</v>
      </c>
      <c r="K474" s="147" t="s">
        <v>205</v>
      </c>
      <c r="L474" s="148"/>
      <c r="M474" s="148"/>
    </row>
    <row r="475" spans="1:15" s="144" customFormat="1" ht="12" customHeight="1">
      <c r="A475" s="163" t="s">
        <v>414</v>
      </c>
      <c r="B475" s="164"/>
      <c r="C475" s="164"/>
      <c r="D475" s="164"/>
      <c r="E475" s="164"/>
      <c r="F475" s="175"/>
      <c r="G475" s="89">
        <v>100</v>
      </c>
      <c r="H475" s="89">
        <v>15.7</v>
      </c>
      <c r="I475" s="89">
        <v>18.600000000000001</v>
      </c>
      <c r="J475" s="89">
        <v>49.400000000000006</v>
      </c>
      <c r="K475" s="89">
        <v>16.3</v>
      </c>
      <c r="L475" s="152"/>
      <c r="M475" s="152"/>
    </row>
    <row r="476" spans="1:15" s="149" customFormat="1" ht="12" customHeight="1">
      <c r="A476" s="163" t="s">
        <v>415</v>
      </c>
      <c r="B476" s="164"/>
      <c r="C476" s="164"/>
      <c r="D476" s="164"/>
      <c r="E476" s="164"/>
      <c r="F476" s="175"/>
      <c r="G476" s="89">
        <v>100</v>
      </c>
      <c r="H476" s="89">
        <v>25.4</v>
      </c>
      <c r="I476" s="89">
        <v>42.2</v>
      </c>
      <c r="J476" s="89">
        <v>23.5</v>
      </c>
      <c r="K476" s="89">
        <v>8.9</v>
      </c>
      <c r="L476" s="152"/>
      <c r="M476" s="152"/>
    </row>
    <row r="477" spans="1:15" ht="12" customHeight="1">
      <c r="A477" s="163" t="s">
        <v>416</v>
      </c>
      <c r="B477" s="164"/>
      <c r="C477" s="164"/>
      <c r="D477" s="164"/>
      <c r="E477" s="164"/>
      <c r="F477" s="175"/>
      <c r="G477" s="89">
        <v>99.999999999999986</v>
      </c>
      <c r="H477" s="89">
        <v>41.6</v>
      </c>
      <c r="I477" s="89">
        <v>48.699999999999989</v>
      </c>
      <c r="J477" s="89">
        <v>5.5</v>
      </c>
      <c r="K477" s="89">
        <v>4.2</v>
      </c>
      <c r="L477" s="152"/>
      <c r="M477" s="152"/>
    </row>
    <row r="478" spans="1:15" ht="12" customHeight="1">
      <c r="A478" s="163" t="s">
        <v>417</v>
      </c>
      <c r="B478" s="164"/>
      <c r="C478" s="164"/>
      <c r="D478" s="164"/>
      <c r="E478" s="164"/>
      <c r="F478" s="175"/>
      <c r="G478" s="89">
        <v>100</v>
      </c>
      <c r="H478" s="89">
        <v>1.9</v>
      </c>
      <c r="I478" s="89">
        <v>1.1000000000000001</v>
      </c>
      <c r="J478" s="89">
        <v>7.2</v>
      </c>
      <c r="K478" s="89">
        <v>89.8</v>
      </c>
      <c r="L478" s="152"/>
      <c r="M478" s="152"/>
    </row>
    <row r="479" spans="1:15" ht="12" customHeight="1">
      <c r="A479" s="152"/>
      <c r="B479" s="152"/>
      <c r="C479" s="152"/>
      <c r="D479" s="152"/>
      <c r="E479" s="152"/>
      <c r="F479" s="152"/>
      <c r="G479" s="152"/>
      <c r="H479" s="152"/>
      <c r="I479" s="152"/>
      <c r="J479" s="152"/>
      <c r="K479" s="152"/>
      <c r="L479" s="152"/>
      <c r="M479" s="152"/>
    </row>
    <row r="480" spans="1:15" ht="13.5">
      <c r="A480" s="143" t="s">
        <v>222</v>
      </c>
      <c r="B480" s="143"/>
      <c r="C480" s="143"/>
      <c r="D480" s="143"/>
      <c r="E480" s="143"/>
      <c r="F480" s="143"/>
      <c r="G480" s="143"/>
      <c r="H480" s="143"/>
      <c r="I480" s="143"/>
      <c r="J480" s="143"/>
      <c r="K480" s="143"/>
      <c r="L480" s="143"/>
      <c r="M480" s="143"/>
    </row>
    <row r="481" spans="1:16" ht="13.5">
      <c r="A481" s="143" t="s">
        <v>418</v>
      </c>
      <c r="B481" s="143"/>
      <c r="C481" s="143"/>
      <c r="D481" s="143"/>
      <c r="E481" s="143"/>
      <c r="F481" s="143"/>
      <c r="G481" s="143"/>
      <c r="H481" s="143"/>
      <c r="I481" s="143"/>
      <c r="J481" s="143"/>
      <c r="K481" s="143"/>
      <c r="L481" s="143"/>
      <c r="M481" s="143"/>
    </row>
    <row r="482" spans="1:16" ht="87" customHeight="1">
      <c r="A482" s="147" t="s">
        <v>145</v>
      </c>
      <c r="B482" s="147" t="s">
        <v>419</v>
      </c>
      <c r="C482" s="147" t="s">
        <v>420</v>
      </c>
      <c r="D482" s="147" t="s">
        <v>421</v>
      </c>
      <c r="E482" s="147" t="s">
        <v>422</v>
      </c>
      <c r="F482" s="147" t="s">
        <v>423</v>
      </c>
      <c r="G482" s="147" t="s">
        <v>424</v>
      </c>
      <c r="H482" s="147" t="s">
        <v>229</v>
      </c>
      <c r="I482" s="147" t="s">
        <v>0</v>
      </c>
      <c r="J482" s="148"/>
      <c r="K482" s="148"/>
      <c r="L482" s="148"/>
      <c r="M482" s="148"/>
    </row>
    <row r="483" spans="1:16">
      <c r="A483" s="89"/>
      <c r="B483" s="89">
        <v>49.380856312392623</v>
      </c>
      <c r="C483" s="89">
        <v>34.470230904186785</v>
      </c>
      <c r="D483" s="89">
        <v>14.670287105434813</v>
      </c>
      <c r="E483" s="89">
        <v>15.530453646369638</v>
      </c>
      <c r="F483" s="89">
        <v>16.666252178937494</v>
      </c>
      <c r="G483" s="89">
        <v>14.263644114119378</v>
      </c>
      <c r="H483" s="89">
        <v>10.486764995837383</v>
      </c>
      <c r="I483" s="89">
        <v>2.5258588678910225</v>
      </c>
      <c r="J483" s="152"/>
      <c r="K483" s="152"/>
      <c r="L483" s="152"/>
      <c r="M483" s="152"/>
    </row>
    <row r="484" spans="1:16" ht="12" customHeight="1">
      <c r="A484" s="152"/>
      <c r="B484" s="152"/>
      <c r="C484" s="152"/>
      <c r="D484" s="152"/>
      <c r="E484" s="152"/>
      <c r="F484" s="152"/>
      <c r="G484" s="152"/>
      <c r="H484" s="152"/>
      <c r="I484" s="152"/>
      <c r="J484" s="152"/>
      <c r="K484" s="152"/>
      <c r="L484" s="152"/>
      <c r="M484" s="152"/>
    </row>
    <row r="485" spans="1:16" ht="13.5">
      <c r="A485" s="143" t="s">
        <v>425</v>
      </c>
      <c r="B485" s="143"/>
      <c r="C485" s="143"/>
      <c r="D485" s="143"/>
      <c r="E485" s="143"/>
      <c r="F485" s="143"/>
      <c r="G485" s="143"/>
      <c r="H485" s="143"/>
      <c r="I485" s="143"/>
      <c r="J485" s="143"/>
      <c r="K485" s="143"/>
      <c r="L485" s="143"/>
      <c r="M485" s="143"/>
      <c r="N485" s="152"/>
    </row>
    <row r="486" spans="1:16" s="142" customFormat="1" ht="49.5" customHeight="1">
      <c r="A486" s="147" t="s">
        <v>145</v>
      </c>
      <c r="B486" s="147" t="s">
        <v>426</v>
      </c>
      <c r="C486" s="147" t="s">
        <v>427</v>
      </c>
      <c r="D486" s="147" t="s">
        <v>0</v>
      </c>
      <c r="E486" s="148"/>
      <c r="F486" s="148"/>
      <c r="G486" s="148"/>
      <c r="H486" s="148"/>
      <c r="I486" s="148"/>
      <c r="J486" s="148"/>
      <c r="K486" s="148"/>
      <c r="L486" s="148"/>
      <c r="M486" s="148"/>
      <c r="N486" s="141"/>
    </row>
    <row r="487" spans="1:16" s="144" customFormat="1" ht="13.5">
      <c r="A487" s="89">
        <v>100</v>
      </c>
      <c r="B487" s="89">
        <v>54</v>
      </c>
      <c r="C487" s="89">
        <v>40.200000000000003</v>
      </c>
      <c r="D487" s="89">
        <v>5.8</v>
      </c>
      <c r="E487" s="152"/>
      <c r="F487" s="152"/>
      <c r="G487" s="152"/>
      <c r="H487" s="152"/>
      <c r="I487" s="152"/>
      <c r="J487" s="152"/>
      <c r="K487" s="152"/>
      <c r="L487" s="152"/>
      <c r="M487" s="152"/>
      <c r="N487" s="143"/>
    </row>
    <row r="488" spans="1:16" s="144" customFormat="1" ht="13.5">
      <c r="A488" s="167"/>
      <c r="B488" s="167"/>
      <c r="C488" s="167"/>
      <c r="D488" s="167"/>
      <c r="E488" s="152"/>
      <c r="F488" s="152"/>
      <c r="G488" s="152"/>
      <c r="H488" s="152"/>
      <c r="I488" s="152"/>
      <c r="J488" s="152"/>
      <c r="K488" s="152"/>
      <c r="L488" s="152"/>
      <c r="M488" s="152"/>
      <c r="N488" s="143"/>
    </row>
    <row r="489" spans="1:16" s="144" customFormat="1" ht="12" customHeight="1">
      <c r="A489" s="167"/>
      <c r="B489" s="167"/>
      <c r="C489" s="167"/>
      <c r="D489" s="167"/>
      <c r="E489" s="152"/>
      <c r="F489" s="152"/>
      <c r="G489" s="152"/>
      <c r="H489" s="152"/>
      <c r="I489" s="152"/>
      <c r="J489" s="152"/>
      <c r="K489" s="152"/>
      <c r="L489" s="152"/>
      <c r="M489" s="152"/>
      <c r="N489" s="143"/>
    </row>
    <row r="490" spans="1:16" s="149" customFormat="1" ht="14.25" customHeight="1">
      <c r="A490" s="141" t="s">
        <v>594</v>
      </c>
      <c r="B490" s="141"/>
      <c r="C490" s="141"/>
      <c r="D490" s="141"/>
      <c r="E490" s="141"/>
      <c r="F490" s="141"/>
      <c r="G490" s="141"/>
      <c r="H490" s="141"/>
      <c r="I490" s="141"/>
      <c r="J490" s="141"/>
      <c r="K490" s="141"/>
      <c r="L490" s="141"/>
      <c r="M490" s="141"/>
      <c r="N490" s="148"/>
    </row>
    <row r="491" spans="1:16" ht="13.5">
      <c r="A491" s="143" t="s">
        <v>428</v>
      </c>
      <c r="B491" s="143"/>
      <c r="C491" s="143"/>
      <c r="D491" s="143"/>
      <c r="E491" s="143"/>
      <c r="F491" s="143"/>
      <c r="G491" s="143"/>
      <c r="H491" s="143"/>
      <c r="I491" s="143"/>
      <c r="J491" s="143"/>
      <c r="K491" s="143"/>
      <c r="L491" s="143"/>
      <c r="M491" s="143"/>
      <c r="N491" s="152"/>
    </row>
    <row r="492" spans="1:16" ht="62.25" customHeight="1">
      <c r="A492" s="145"/>
      <c r="B492" s="146"/>
      <c r="C492" s="147" t="s">
        <v>125</v>
      </c>
      <c r="D492" s="147" t="s">
        <v>429</v>
      </c>
      <c r="E492" s="147" t="s">
        <v>430</v>
      </c>
      <c r="F492" s="147" t="s">
        <v>431</v>
      </c>
      <c r="G492" s="147" t="s">
        <v>0</v>
      </c>
      <c r="H492" s="147" t="s">
        <v>432</v>
      </c>
      <c r="I492" s="148"/>
      <c r="J492" s="148"/>
      <c r="K492" s="148"/>
      <c r="L492" s="148"/>
      <c r="M492" s="148"/>
      <c r="N492" s="148"/>
      <c r="O492" s="148"/>
    </row>
    <row r="493" spans="1:16" s="144" customFormat="1" ht="13.5">
      <c r="A493" s="150" t="s">
        <v>128</v>
      </c>
      <c r="B493" s="151"/>
      <c r="C493" s="89">
        <v>100</v>
      </c>
      <c r="D493" s="89">
        <v>24.6</v>
      </c>
      <c r="E493" s="89">
        <v>42.1</v>
      </c>
      <c r="F493" s="89">
        <v>30</v>
      </c>
      <c r="G493" s="89">
        <v>3.3</v>
      </c>
      <c r="H493" s="89">
        <v>66.7</v>
      </c>
      <c r="I493" s="152"/>
      <c r="J493" s="152"/>
      <c r="K493" s="152"/>
      <c r="L493" s="152"/>
      <c r="M493" s="152"/>
      <c r="N493" s="152"/>
      <c r="O493" s="152"/>
      <c r="P493" s="143"/>
    </row>
    <row r="494" spans="1:16" s="144" customFormat="1" ht="13.5">
      <c r="A494" s="153"/>
      <c r="B494" s="153"/>
      <c r="C494" s="153"/>
      <c r="D494" s="153"/>
      <c r="E494" s="153"/>
      <c r="F494" s="153"/>
      <c r="G494" s="153"/>
      <c r="H494" s="153"/>
      <c r="I494" s="153"/>
      <c r="J494" s="153"/>
      <c r="K494" s="153"/>
      <c r="L494" s="153"/>
      <c r="M494" s="153"/>
      <c r="N494" s="143"/>
    </row>
    <row r="495" spans="1:16" ht="13.5">
      <c r="A495" s="143" t="s">
        <v>433</v>
      </c>
      <c r="B495" s="143"/>
      <c r="C495" s="143"/>
      <c r="D495" s="143"/>
      <c r="E495" s="143"/>
      <c r="F495" s="143"/>
      <c r="G495" s="143"/>
      <c r="H495" s="143"/>
      <c r="I495" s="143"/>
      <c r="J495" s="143"/>
      <c r="K495" s="143"/>
      <c r="L495" s="143"/>
      <c r="M495" s="143"/>
    </row>
    <row r="496" spans="1:16" ht="13.5">
      <c r="A496" s="143" t="s">
        <v>434</v>
      </c>
      <c r="B496" s="143"/>
      <c r="C496" s="143"/>
      <c r="D496" s="143"/>
      <c r="E496" s="143"/>
      <c r="F496" s="143"/>
      <c r="G496" s="143"/>
      <c r="H496" s="143"/>
      <c r="I496" s="143"/>
      <c r="J496" s="143"/>
      <c r="K496" s="143"/>
      <c r="L496" s="143"/>
      <c r="M496" s="143"/>
    </row>
    <row r="497" spans="1:17" s="144" customFormat="1" ht="36" customHeight="1">
      <c r="A497" s="145"/>
      <c r="B497" s="146"/>
      <c r="C497" s="147" t="s">
        <v>125</v>
      </c>
      <c r="D497" s="147" t="s">
        <v>435</v>
      </c>
      <c r="E497" s="147" t="s">
        <v>436</v>
      </c>
      <c r="F497" s="147" t="s">
        <v>437</v>
      </c>
      <c r="G497" s="147" t="s">
        <v>0</v>
      </c>
      <c r="H497" s="147" t="s">
        <v>292</v>
      </c>
      <c r="I497" s="148"/>
      <c r="J497" s="148"/>
      <c r="K497" s="148"/>
      <c r="L497" s="148"/>
      <c r="M497" s="148"/>
      <c r="N497" s="148"/>
      <c r="O497" s="148"/>
      <c r="P497" s="149"/>
      <c r="Q497" s="143"/>
    </row>
    <row r="498" spans="1:17" s="149" customFormat="1" ht="12" customHeight="1">
      <c r="A498" s="150" t="s">
        <v>128</v>
      </c>
      <c r="B498" s="151"/>
      <c r="C498" s="89">
        <v>100</v>
      </c>
      <c r="D498" s="89">
        <v>25.1</v>
      </c>
      <c r="E498" s="89">
        <v>12</v>
      </c>
      <c r="F498" s="89">
        <v>51.3</v>
      </c>
      <c r="G498" s="89">
        <v>11.6</v>
      </c>
      <c r="H498" s="89">
        <v>37.1</v>
      </c>
      <c r="I498" s="152"/>
      <c r="J498" s="152"/>
      <c r="K498" s="152"/>
      <c r="L498" s="152"/>
      <c r="M498" s="152"/>
      <c r="N498" s="152"/>
      <c r="O498" s="152"/>
      <c r="P498" s="153"/>
      <c r="Q498" s="148"/>
    </row>
    <row r="499" spans="1:17">
      <c r="A499" s="154" t="s">
        <v>129</v>
      </c>
      <c r="B499" s="155"/>
      <c r="C499" s="90">
        <v>100</v>
      </c>
      <c r="D499" s="90">
        <v>25.5</v>
      </c>
      <c r="E499" s="90">
        <v>10.6</v>
      </c>
      <c r="F499" s="90">
        <v>53.9</v>
      </c>
      <c r="G499" s="90">
        <v>10.1</v>
      </c>
      <c r="H499" s="90">
        <v>36.1</v>
      </c>
      <c r="I499" s="152"/>
      <c r="J499" s="152"/>
      <c r="K499" s="152"/>
      <c r="L499" s="152"/>
      <c r="M499" s="152"/>
      <c r="N499" s="152"/>
      <c r="O499" s="152"/>
      <c r="P499" s="152"/>
    </row>
    <row r="500" spans="1:17">
      <c r="A500" s="156" t="s">
        <v>130</v>
      </c>
      <c r="B500" s="157"/>
      <c r="C500" s="91">
        <v>100</v>
      </c>
      <c r="D500" s="91">
        <v>25.6</v>
      </c>
      <c r="E500" s="91">
        <v>12.5</v>
      </c>
      <c r="F500" s="91">
        <v>50</v>
      </c>
      <c r="G500" s="91">
        <v>11.9</v>
      </c>
      <c r="H500" s="91">
        <v>38.1</v>
      </c>
      <c r="I500" s="152"/>
      <c r="J500" s="152"/>
      <c r="K500" s="152"/>
      <c r="L500" s="152"/>
      <c r="M500" s="152"/>
      <c r="N500" s="152"/>
      <c r="O500" s="152"/>
      <c r="P500" s="152"/>
    </row>
    <row r="501" spans="1:17">
      <c r="A501" s="156" t="s">
        <v>131</v>
      </c>
      <c r="B501" s="157"/>
      <c r="C501" s="91">
        <v>100</v>
      </c>
      <c r="D501" s="91">
        <v>22.8</v>
      </c>
      <c r="E501" s="91">
        <v>12.9</v>
      </c>
      <c r="F501" s="91">
        <v>50</v>
      </c>
      <c r="G501" s="91">
        <v>14.3</v>
      </c>
      <c r="H501" s="91">
        <v>35.700000000000003</v>
      </c>
      <c r="I501" s="152"/>
      <c r="J501" s="152"/>
      <c r="K501" s="152"/>
      <c r="L501" s="152"/>
      <c r="M501" s="152"/>
      <c r="N501" s="152"/>
      <c r="O501" s="152"/>
      <c r="P501" s="152"/>
    </row>
    <row r="502" spans="1:17">
      <c r="A502" s="158" t="s">
        <v>132</v>
      </c>
      <c r="B502" s="159"/>
      <c r="C502" s="92">
        <v>100</v>
      </c>
      <c r="D502" s="92">
        <v>24.7</v>
      </c>
      <c r="E502" s="92">
        <v>15.3</v>
      </c>
      <c r="F502" s="92">
        <v>47.9</v>
      </c>
      <c r="G502" s="92">
        <v>12.1</v>
      </c>
      <c r="H502" s="92">
        <v>40</v>
      </c>
      <c r="I502" s="152"/>
      <c r="J502" s="152"/>
      <c r="K502" s="152"/>
      <c r="L502" s="152"/>
      <c r="M502" s="152"/>
      <c r="N502" s="152"/>
      <c r="O502" s="152"/>
      <c r="P502" s="152"/>
    </row>
    <row r="503" spans="1:17">
      <c r="A503" s="154" t="s">
        <v>133</v>
      </c>
      <c r="B503" s="155"/>
      <c r="C503" s="90">
        <v>100</v>
      </c>
      <c r="D503" s="90">
        <v>25.5</v>
      </c>
      <c r="E503" s="90">
        <v>13.7</v>
      </c>
      <c r="F503" s="90">
        <v>50.8</v>
      </c>
      <c r="G503" s="90">
        <v>10</v>
      </c>
      <c r="H503" s="90">
        <v>39.200000000000003</v>
      </c>
      <c r="I503" s="152"/>
      <c r="J503" s="152"/>
      <c r="K503" s="152"/>
      <c r="L503" s="152"/>
      <c r="M503" s="152"/>
      <c r="N503" s="152"/>
      <c r="O503" s="152"/>
      <c r="P503" s="152"/>
    </row>
    <row r="504" spans="1:17">
      <c r="A504" s="156" t="s">
        <v>112</v>
      </c>
      <c r="B504" s="157"/>
      <c r="C504" s="91">
        <v>100</v>
      </c>
      <c r="D504" s="91">
        <v>24.9</v>
      </c>
      <c r="E504" s="91">
        <v>10.7</v>
      </c>
      <c r="F504" s="91">
        <v>51.6</v>
      </c>
      <c r="G504" s="91">
        <v>12.8</v>
      </c>
      <c r="H504" s="91">
        <v>35.599999999999994</v>
      </c>
      <c r="I504" s="152"/>
      <c r="J504" s="152"/>
      <c r="K504" s="152"/>
      <c r="L504" s="152"/>
      <c r="M504" s="152"/>
      <c r="N504" s="152"/>
      <c r="O504" s="152"/>
      <c r="P504" s="152"/>
    </row>
    <row r="505" spans="1:17">
      <c r="A505" s="158" t="s">
        <v>134</v>
      </c>
      <c r="B505" s="159"/>
      <c r="C505" s="92">
        <v>100</v>
      </c>
      <c r="D505" s="92">
        <v>4.7</v>
      </c>
      <c r="E505" s="92">
        <v>5.3</v>
      </c>
      <c r="F505" s="92">
        <v>90</v>
      </c>
      <c r="G505" s="92">
        <v>0</v>
      </c>
      <c r="H505" s="92">
        <v>10</v>
      </c>
      <c r="I505" s="152"/>
      <c r="J505" s="152"/>
      <c r="K505" s="152"/>
      <c r="L505" s="152"/>
      <c r="M505" s="152"/>
      <c r="N505" s="152"/>
      <c r="O505" s="152"/>
      <c r="P505" s="152"/>
    </row>
    <row r="506" spans="1:17">
      <c r="A506" s="154" t="s">
        <v>135</v>
      </c>
      <c r="B506" s="155"/>
      <c r="C506" s="90">
        <v>100</v>
      </c>
      <c r="D506" s="90">
        <v>28.2</v>
      </c>
      <c r="E506" s="90">
        <v>7.4</v>
      </c>
      <c r="F506" s="90">
        <v>62.8</v>
      </c>
      <c r="G506" s="90">
        <v>1.5</v>
      </c>
      <c r="H506" s="90">
        <v>35.6</v>
      </c>
      <c r="I506" s="152"/>
      <c r="J506" s="152"/>
      <c r="K506" s="152"/>
      <c r="L506" s="152"/>
      <c r="M506" s="152"/>
      <c r="N506" s="152"/>
      <c r="O506" s="152"/>
      <c r="P506" s="152"/>
    </row>
    <row r="507" spans="1:17">
      <c r="A507" s="156" t="s">
        <v>136</v>
      </c>
      <c r="B507" s="157"/>
      <c r="C507" s="91">
        <v>100</v>
      </c>
      <c r="D507" s="91">
        <v>29.6</v>
      </c>
      <c r="E507" s="91">
        <v>11</v>
      </c>
      <c r="F507" s="91">
        <v>54.5</v>
      </c>
      <c r="G507" s="91">
        <v>4.8</v>
      </c>
      <c r="H507" s="91">
        <v>40.6</v>
      </c>
      <c r="I507" s="152"/>
      <c r="J507" s="152"/>
      <c r="K507" s="152"/>
      <c r="L507" s="152"/>
      <c r="M507" s="152"/>
      <c r="N507" s="152"/>
      <c r="O507" s="152"/>
      <c r="P507" s="152"/>
    </row>
    <row r="508" spans="1:17">
      <c r="A508" s="156" t="s">
        <v>137</v>
      </c>
      <c r="B508" s="157"/>
      <c r="C508" s="91">
        <v>100</v>
      </c>
      <c r="D508" s="91">
        <v>27</v>
      </c>
      <c r="E508" s="91">
        <v>8.6</v>
      </c>
      <c r="F508" s="91">
        <v>60.4</v>
      </c>
      <c r="G508" s="91">
        <v>3.9</v>
      </c>
      <c r="H508" s="91">
        <v>35.6</v>
      </c>
      <c r="I508" s="152"/>
      <c r="J508" s="152"/>
      <c r="K508" s="152"/>
      <c r="L508" s="152"/>
      <c r="M508" s="152"/>
      <c r="N508" s="152"/>
      <c r="O508" s="152"/>
      <c r="P508" s="152"/>
    </row>
    <row r="509" spans="1:17">
      <c r="A509" s="156" t="s">
        <v>138</v>
      </c>
      <c r="B509" s="157"/>
      <c r="C509" s="91">
        <v>100</v>
      </c>
      <c r="D509" s="91">
        <v>25.9</v>
      </c>
      <c r="E509" s="91">
        <v>11.2</v>
      </c>
      <c r="F509" s="91">
        <v>60</v>
      </c>
      <c r="G509" s="91">
        <v>3</v>
      </c>
      <c r="H509" s="91">
        <v>37.099999999999994</v>
      </c>
      <c r="I509" s="152"/>
      <c r="J509" s="152"/>
      <c r="K509" s="152"/>
      <c r="L509" s="152"/>
      <c r="M509" s="152"/>
      <c r="N509" s="152"/>
      <c r="O509" s="152"/>
      <c r="P509" s="152"/>
    </row>
    <row r="510" spans="1:17">
      <c r="A510" s="156" t="s">
        <v>139</v>
      </c>
      <c r="B510" s="157"/>
      <c r="C510" s="91">
        <v>100</v>
      </c>
      <c r="D510" s="91">
        <v>28.9</v>
      </c>
      <c r="E510" s="91">
        <v>11.5</v>
      </c>
      <c r="F510" s="91">
        <v>54.1</v>
      </c>
      <c r="G510" s="91">
        <v>5.5</v>
      </c>
      <c r="H510" s="91">
        <v>40.4</v>
      </c>
      <c r="I510" s="152"/>
      <c r="J510" s="152"/>
      <c r="K510" s="152"/>
      <c r="L510" s="152"/>
      <c r="M510" s="152"/>
      <c r="N510" s="152"/>
      <c r="O510" s="152"/>
      <c r="P510" s="152"/>
    </row>
    <row r="511" spans="1:17">
      <c r="A511" s="156" t="s">
        <v>140</v>
      </c>
      <c r="B511" s="157"/>
      <c r="C511" s="91">
        <v>100</v>
      </c>
      <c r="D511" s="91">
        <v>27.5</v>
      </c>
      <c r="E511" s="91">
        <v>14.1</v>
      </c>
      <c r="F511" s="91">
        <v>50.3</v>
      </c>
      <c r="G511" s="91">
        <v>8.1</v>
      </c>
      <c r="H511" s="91">
        <v>41.6</v>
      </c>
      <c r="I511" s="152"/>
      <c r="J511" s="152"/>
      <c r="K511" s="152"/>
      <c r="L511" s="152"/>
      <c r="M511" s="152"/>
      <c r="N511" s="152"/>
      <c r="O511" s="152"/>
      <c r="P511" s="152"/>
    </row>
    <row r="512" spans="1:17">
      <c r="A512" s="158" t="s">
        <v>141</v>
      </c>
      <c r="B512" s="159"/>
      <c r="C512" s="92">
        <v>100</v>
      </c>
      <c r="D512" s="92">
        <v>20.6</v>
      </c>
      <c r="E512" s="92">
        <v>12.5</v>
      </c>
      <c r="F512" s="92">
        <v>44.5</v>
      </c>
      <c r="G512" s="92">
        <v>22.3</v>
      </c>
      <c r="H512" s="92">
        <v>33.1</v>
      </c>
      <c r="I512" s="152"/>
      <c r="J512" s="152"/>
      <c r="K512" s="152"/>
      <c r="L512" s="152"/>
      <c r="M512" s="152"/>
      <c r="N512" s="152"/>
      <c r="O512" s="152"/>
      <c r="P512" s="152"/>
    </row>
    <row r="513" spans="1:17">
      <c r="A513" s="192"/>
      <c r="B513" s="185"/>
      <c r="C513" s="185"/>
      <c r="D513" s="185"/>
      <c r="E513" s="185"/>
      <c r="F513" s="185"/>
      <c r="G513" s="185"/>
      <c r="H513" s="185"/>
      <c r="I513" s="152"/>
      <c r="J513" s="152"/>
      <c r="K513" s="152"/>
      <c r="L513" s="152"/>
      <c r="M513" s="152"/>
      <c r="N513" s="152"/>
      <c r="O513" s="152"/>
      <c r="P513" s="152"/>
    </row>
    <row r="514" spans="1:17" ht="36" customHeight="1">
      <c r="A514" s="160" t="s">
        <v>144</v>
      </c>
      <c r="B514" s="161"/>
      <c r="C514" s="161"/>
      <c r="D514" s="161"/>
      <c r="E514" s="161"/>
      <c r="F514" s="174"/>
      <c r="G514" s="147" t="s">
        <v>145</v>
      </c>
      <c r="H514" s="147" t="s">
        <v>438</v>
      </c>
      <c r="I514" s="147" t="s">
        <v>439</v>
      </c>
      <c r="J514" s="147" t="s">
        <v>149</v>
      </c>
      <c r="K514" s="147" t="s">
        <v>205</v>
      </c>
      <c r="L514" s="149"/>
      <c r="M514" s="148"/>
      <c r="N514" s="152"/>
    </row>
    <row r="515" spans="1:17" s="142" customFormat="1" ht="28.5" customHeight="1">
      <c r="A515" s="281" t="s">
        <v>440</v>
      </c>
      <c r="B515" s="282"/>
      <c r="C515" s="282"/>
      <c r="D515" s="282"/>
      <c r="E515" s="282"/>
      <c r="F515" s="283"/>
      <c r="G515" s="89">
        <v>100</v>
      </c>
      <c r="H515" s="89">
        <v>58.7</v>
      </c>
      <c r="I515" s="89">
        <v>11.1</v>
      </c>
      <c r="J515" s="89">
        <v>20.8</v>
      </c>
      <c r="K515" s="89">
        <v>9.4</v>
      </c>
      <c r="L515" s="153"/>
      <c r="M515" s="152"/>
      <c r="N515" s="141"/>
    </row>
    <row r="516" spans="1:17" s="144" customFormat="1" ht="12" customHeight="1">
      <c r="A516" s="290" t="s">
        <v>441</v>
      </c>
      <c r="B516" s="291"/>
      <c r="C516" s="291"/>
      <c r="D516" s="291"/>
      <c r="E516" s="291"/>
      <c r="F516" s="292"/>
      <c r="G516" s="89">
        <v>100</v>
      </c>
      <c r="H516" s="89">
        <v>2</v>
      </c>
      <c r="I516" s="89">
        <v>6</v>
      </c>
      <c r="J516" s="89">
        <v>81.599999999999994</v>
      </c>
      <c r="K516" s="89">
        <v>10.4</v>
      </c>
      <c r="L516" s="153"/>
      <c r="M516" s="152"/>
      <c r="N516" s="143"/>
    </row>
    <row r="517" spans="1:17" s="149" customFormat="1" ht="12" customHeight="1">
      <c r="A517" s="290" t="s">
        <v>442</v>
      </c>
      <c r="B517" s="291"/>
      <c r="C517" s="291"/>
      <c r="D517" s="291"/>
      <c r="E517" s="291"/>
      <c r="F517" s="292"/>
      <c r="G517" s="89">
        <v>100</v>
      </c>
      <c r="H517" s="89">
        <v>37.799999999999997</v>
      </c>
      <c r="I517" s="89">
        <v>4.4000000000000004</v>
      </c>
      <c r="J517" s="89">
        <v>40.5</v>
      </c>
      <c r="K517" s="89">
        <v>17.3</v>
      </c>
      <c r="L517" s="153"/>
      <c r="M517" s="152"/>
      <c r="N517" s="148"/>
    </row>
    <row r="518" spans="1:17" ht="24" customHeight="1">
      <c r="A518" s="281" t="s">
        <v>443</v>
      </c>
      <c r="B518" s="282"/>
      <c r="C518" s="282"/>
      <c r="D518" s="282"/>
      <c r="E518" s="282"/>
      <c r="F518" s="283"/>
      <c r="G518" s="89">
        <v>100</v>
      </c>
      <c r="H518" s="89">
        <v>15.9</v>
      </c>
      <c r="I518" s="89">
        <v>21.7</v>
      </c>
      <c r="J518" s="89">
        <v>52</v>
      </c>
      <c r="K518" s="89">
        <v>10.4</v>
      </c>
      <c r="M518" s="152"/>
      <c r="N518" s="152"/>
    </row>
    <row r="519" spans="1:17">
      <c r="A519" s="163" t="s">
        <v>444</v>
      </c>
      <c r="B519" s="164"/>
      <c r="C519" s="164"/>
      <c r="D519" s="164"/>
      <c r="E519" s="164"/>
      <c r="F519" s="175"/>
      <c r="G519" s="89">
        <v>100</v>
      </c>
      <c r="H519" s="89">
        <v>11.2</v>
      </c>
      <c r="I519" s="89">
        <v>17</v>
      </c>
      <c r="J519" s="89">
        <v>61.6</v>
      </c>
      <c r="K519" s="89">
        <v>10.199999999999999</v>
      </c>
      <c r="M519" s="152"/>
      <c r="N519" s="152"/>
    </row>
    <row r="520" spans="1:17" ht="10.9" customHeight="1">
      <c r="A520" s="152"/>
      <c r="B520" s="152"/>
      <c r="C520" s="152"/>
      <c r="D520" s="152"/>
      <c r="E520" s="152"/>
      <c r="F520" s="152"/>
      <c r="G520" s="167"/>
      <c r="H520" s="167"/>
      <c r="I520" s="167"/>
      <c r="J520" s="167"/>
      <c r="K520" s="167"/>
      <c r="M520" s="152"/>
      <c r="N520" s="152"/>
    </row>
    <row r="521" spans="1:17" s="144" customFormat="1" ht="10.9" customHeight="1">
      <c r="A521" s="152"/>
      <c r="B521" s="152"/>
      <c r="C521" s="152"/>
      <c r="D521" s="152"/>
      <c r="E521" s="152"/>
      <c r="F521" s="152"/>
      <c r="G521" s="152"/>
      <c r="H521" s="152"/>
      <c r="I521" s="152"/>
      <c r="J521" s="152"/>
      <c r="K521" s="152"/>
      <c r="L521" s="152"/>
      <c r="M521" s="153"/>
    </row>
    <row r="522" spans="1:17" s="144" customFormat="1" ht="14.25">
      <c r="A522" s="172" t="s">
        <v>595</v>
      </c>
      <c r="B522" s="141"/>
      <c r="C522" s="141"/>
      <c r="D522" s="141"/>
      <c r="E522" s="141"/>
      <c r="F522" s="141"/>
      <c r="G522" s="141"/>
      <c r="H522" s="141"/>
      <c r="I522" s="141"/>
      <c r="J522" s="141"/>
      <c r="K522" s="141"/>
      <c r="L522" s="141"/>
      <c r="M522" s="142"/>
      <c r="N522" s="143"/>
    </row>
    <row r="523" spans="1:17" s="144" customFormat="1" ht="13.5">
      <c r="A523" s="143" t="s">
        <v>445</v>
      </c>
      <c r="C523" s="143"/>
      <c r="D523" s="143"/>
      <c r="E523" s="143"/>
      <c r="F523" s="143"/>
      <c r="G523" s="143"/>
      <c r="H523" s="143"/>
      <c r="I523" s="143"/>
      <c r="J523" s="143"/>
      <c r="K523" s="143"/>
      <c r="L523" s="143"/>
      <c r="N523" s="143"/>
    </row>
    <row r="524" spans="1:17" s="149" customFormat="1" ht="13.5" customHeight="1">
      <c r="A524" s="143" t="s">
        <v>434</v>
      </c>
      <c r="B524" s="144"/>
      <c r="C524" s="143"/>
      <c r="D524" s="143"/>
      <c r="E524" s="143"/>
      <c r="F524" s="143"/>
      <c r="G524" s="143"/>
      <c r="H524" s="143"/>
      <c r="I524" s="143"/>
      <c r="J524" s="143"/>
      <c r="K524" s="143"/>
      <c r="L524" s="143"/>
      <c r="M524" s="144"/>
    </row>
    <row r="525" spans="1:17" s="144" customFormat="1" ht="36" customHeight="1">
      <c r="A525" s="145"/>
      <c r="B525" s="146"/>
      <c r="C525" s="147" t="s">
        <v>125</v>
      </c>
      <c r="D525" s="147" t="s">
        <v>289</v>
      </c>
      <c r="E525" s="147" t="s">
        <v>290</v>
      </c>
      <c r="F525" s="147" t="s">
        <v>291</v>
      </c>
      <c r="G525" s="147" t="s">
        <v>0</v>
      </c>
      <c r="H525" s="147" t="s">
        <v>292</v>
      </c>
      <c r="I525" s="148"/>
      <c r="J525" s="148"/>
      <c r="K525" s="148"/>
      <c r="L525" s="148"/>
      <c r="M525" s="148"/>
      <c r="N525" s="148"/>
      <c r="O525" s="148"/>
      <c r="P525" s="149"/>
      <c r="Q525" s="143"/>
    </row>
    <row r="526" spans="1:17" s="149" customFormat="1" ht="12" customHeight="1">
      <c r="A526" s="150" t="s">
        <v>128</v>
      </c>
      <c r="B526" s="151"/>
      <c r="C526" s="89">
        <v>100</v>
      </c>
      <c r="D526" s="89">
        <v>43.9</v>
      </c>
      <c r="E526" s="89">
        <v>32</v>
      </c>
      <c r="F526" s="89">
        <v>20.6</v>
      </c>
      <c r="G526" s="89">
        <v>3.5</v>
      </c>
      <c r="H526" s="89">
        <v>75.900000000000006</v>
      </c>
      <c r="I526" s="152"/>
      <c r="J526" s="152"/>
      <c r="K526" s="152"/>
      <c r="L526" s="152"/>
      <c r="M526" s="152"/>
      <c r="N526" s="152"/>
      <c r="O526" s="152"/>
      <c r="P526" s="153"/>
      <c r="Q526" s="148"/>
    </row>
    <row r="527" spans="1:17">
      <c r="A527" s="154" t="s">
        <v>129</v>
      </c>
      <c r="B527" s="155"/>
      <c r="C527" s="90">
        <v>100</v>
      </c>
      <c r="D527" s="90">
        <v>44.9</v>
      </c>
      <c r="E527" s="90">
        <v>32.299999999999997</v>
      </c>
      <c r="F527" s="90">
        <v>20.2</v>
      </c>
      <c r="G527" s="90">
        <v>2.5</v>
      </c>
      <c r="H527" s="90">
        <v>77.199999999999989</v>
      </c>
      <c r="I527" s="152"/>
      <c r="J527" s="152"/>
      <c r="K527" s="152"/>
      <c r="L527" s="152"/>
      <c r="M527" s="152"/>
      <c r="N527" s="152"/>
      <c r="O527" s="152"/>
      <c r="P527" s="152"/>
    </row>
    <row r="528" spans="1:17">
      <c r="A528" s="156" t="s">
        <v>130</v>
      </c>
      <c r="B528" s="157"/>
      <c r="C528" s="91">
        <v>100</v>
      </c>
      <c r="D528" s="91">
        <v>43.5</v>
      </c>
      <c r="E528" s="91">
        <v>31.6</v>
      </c>
      <c r="F528" s="91">
        <v>21.1</v>
      </c>
      <c r="G528" s="91">
        <v>3.9</v>
      </c>
      <c r="H528" s="91">
        <v>75.099999999999994</v>
      </c>
      <c r="I528" s="152"/>
      <c r="J528" s="152"/>
      <c r="K528" s="152"/>
      <c r="L528" s="152"/>
      <c r="M528" s="152"/>
      <c r="N528" s="152"/>
      <c r="O528" s="152"/>
      <c r="P528" s="152"/>
    </row>
    <row r="529" spans="1:16">
      <c r="A529" s="156" t="s">
        <v>131</v>
      </c>
      <c r="B529" s="157"/>
      <c r="C529" s="91">
        <v>100</v>
      </c>
      <c r="D529" s="91">
        <v>42.8</v>
      </c>
      <c r="E529" s="91">
        <v>32.5</v>
      </c>
      <c r="F529" s="91">
        <v>20</v>
      </c>
      <c r="G529" s="91">
        <v>4.5999999999999996</v>
      </c>
      <c r="H529" s="91">
        <v>75.3</v>
      </c>
      <c r="I529" s="152"/>
      <c r="J529" s="152"/>
      <c r="K529" s="152"/>
      <c r="L529" s="152"/>
      <c r="M529" s="152"/>
      <c r="N529" s="152"/>
      <c r="O529" s="152"/>
      <c r="P529" s="152"/>
    </row>
    <row r="530" spans="1:16">
      <c r="A530" s="158" t="s">
        <v>132</v>
      </c>
      <c r="B530" s="159"/>
      <c r="C530" s="92">
        <v>100</v>
      </c>
      <c r="D530" s="92">
        <v>43.2</v>
      </c>
      <c r="E530" s="92">
        <v>31.4</v>
      </c>
      <c r="F530" s="92">
        <v>20.8</v>
      </c>
      <c r="G530" s="92">
        <v>4.5999999999999996</v>
      </c>
      <c r="H530" s="92">
        <v>74.599999999999994</v>
      </c>
      <c r="I530" s="152"/>
      <c r="J530" s="152"/>
      <c r="K530" s="152"/>
      <c r="L530" s="152"/>
      <c r="M530" s="152"/>
      <c r="N530" s="152"/>
      <c r="O530" s="152"/>
      <c r="P530" s="152"/>
    </row>
    <row r="531" spans="1:16">
      <c r="A531" s="154" t="s">
        <v>133</v>
      </c>
      <c r="B531" s="155"/>
      <c r="C531" s="90">
        <v>100</v>
      </c>
      <c r="D531" s="90">
        <v>39</v>
      </c>
      <c r="E531" s="90">
        <v>34</v>
      </c>
      <c r="F531" s="90">
        <v>24.2</v>
      </c>
      <c r="G531" s="90">
        <v>2.8</v>
      </c>
      <c r="H531" s="90">
        <v>73</v>
      </c>
      <c r="I531" s="152"/>
      <c r="J531" s="152"/>
      <c r="K531" s="152"/>
      <c r="L531" s="152"/>
      <c r="M531" s="152"/>
      <c r="N531" s="152"/>
      <c r="O531" s="152"/>
      <c r="P531" s="152"/>
    </row>
    <row r="532" spans="1:16">
      <c r="A532" s="156" t="s">
        <v>112</v>
      </c>
      <c r="B532" s="157"/>
      <c r="C532" s="91">
        <v>100</v>
      </c>
      <c r="D532" s="91">
        <v>47.8</v>
      </c>
      <c r="E532" s="91">
        <v>30.4</v>
      </c>
      <c r="F532" s="91">
        <v>17.7</v>
      </c>
      <c r="G532" s="91">
        <v>4.0999999999999996</v>
      </c>
      <c r="H532" s="91">
        <v>78.199999999999989</v>
      </c>
      <c r="I532" s="152"/>
      <c r="J532" s="152"/>
      <c r="K532" s="152"/>
      <c r="L532" s="152"/>
      <c r="M532" s="152"/>
      <c r="N532" s="152"/>
      <c r="O532" s="152"/>
      <c r="P532" s="152"/>
    </row>
    <row r="533" spans="1:16">
      <c r="A533" s="158" t="s">
        <v>134</v>
      </c>
      <c r="B533" s="159"/>
      <c r="C533" s="92">
        <v>100</v>
      </c>
      <c r="D533" s="92">
        <v>41.4</v>
      </c>
      <c r="E533" s="92">
        <v>30.6</v>
      </c>
      <c r="F533" s="92">
        <v>28</v>
      </c>
      <c r="G533" s="92">
        <v>0</v>
      </c>
      <c r="H533" s="92">
        <v>72</v>
      </c>
      <c r="I533" s="152"/>
      <c r="J533" s="152"/>
      <c r="K533" s="152"/>
      <c r="L533" s="152"/>
      <c r="M533" s="152"/>
      <c r="N533" s="152"/>
      <c r="O533" s="152"/>
      <c r="P533" s="152"/>
    </row>
    <row r="534" spans="1:16">
      <c r="A534" s="154" t="s">
        <v>135</v>
      </c>
      <c r="B534" s="155"/>
      <c r="C534" s="90">
        <v>100</v>
      </c>
      <c r="D534" s="90">
        <v>34.799999999999997</v>
      </c>
      <c r="E534" s="90">
        <v>29.7</v>
      </c>
      <c r="F534" s="90">
        <v>35.5</v>
      </c>
      <c r="G534" s="90">
        <v>0</v>
      </c>
      <c r="H534" s="90">
        <v>64.5</v>
      </c>
      <c r="I534" s="152"/>
      <c r="J534" s="152"/>
      <c r="K534" s="152"/>
      <c r="L534" s="152"/>
      <c r="M534" s="152"/>
      <c r="N534" s="152"/>
      <c r="O534" s="152"/>
      <c r="P534" s="152"/>
    </row>
    <row r="535" spans="1:16">
      <c r="A535" s="156" t="s">
        <v>136</v>
      </c>
      <c r="B535" s="157"/>
      <c r="C535" s="91">
        <v>100</v>
      </c>
      <c r="D535" s="91">
        <v>36.299999999999997</v>
      </c>
      <c r="E535" s="91">
        <v>33.5</v>
      </c>
      <c r="F535" s="91">
        <v>30.2</v>
      </c>
      <c r="G535" s="91">
        <v>0</v>
      </c>
      <c r="H535" s="91">
        <v>69.8</v>
      </c>
      <c r="I535" s="152"/>
      <c r="J535" s="152"/>
      <c r="K535" s="152"/>
      <c r="L535" s="152"/>
      <c r="M535" s="152"/>
      <c r="N535" s="152"/>
      <c r="O535" s="152"/>
      <c r="P535" s="152"/>
    </row>
    <row r="536" spans="1:16">
      <c r="A536" s="156" t="s">
        <v>137</v>
      </c>
      <c r="B536" s="157"/>
      <c r="C536" s="91">
        <v>100</v>
      </c>
      <c r="D536" s="91">
        <v>38.200000000000003</v>
      </c>
      <c r="E536" s="91">
        <v>34</v>
      </c>
      <c r="F536" s="91">
        <v>27.2</v>
      </c>
      <c r="G536" s="91">
        <v>0.5</v>
      </c>
      <c r="H536" s="91">
        <v>72.2</v>
      </c>
      <c r="I536" s="152"/>
      <c r="J536" s="152"/>
      <c r="K536" s="152"/>
      <c r="L536" s="152"/>
      <c r="M536" s="152"/>
      <c r="N536" s="152"/>
      <c r="O536" s="152"/>
      <c r="P536" s="152"/>
    </row>
    <row r="537" spans="1:16">
      <c r="A537" s="156" t="s">
        <v>138</v>
      </c>
      <c r="B537" s="157"/>
      <c r="C537" s="91">
        <v>100</v>
      </c>
      <c r="D537" s="91">
        <v>39.299999999999997</v>
      </c>
      <c r="E537" s="91">
        <v>34.700000000000003</v>
      </c>
      <c r="F537" s="91">
        <v>25.6</v>
      </c>
      <c r="G537" s="91">
        <v>0.4</v>
      </c>
      <c r="H537" s="91">
        <v>74</v>
      </c>
      <c r="I537" s="152"/>
      <c r="J537" s="152"/>
      <c r="K537" s="152"/>
      <c r="L537" s="152"/>
      <c r="M537" s="152"/>
      <c r="N537" s="152"/>
      <c r="O537" s="152"/>
      <c r="P537" s="152"/>
    </row>
    <row r="538" spans="1:16">
      <c r="A538" s="156" t="s">
        <v>139</v>
      </c>
      <c r="B538" s="157"/>
      <c r="C538" s="91">
        <v>100</v>
      </c>
      <c r="D538" s="91">
        <v>43.5</v>
      </c>
      <c r="E538" s="91">
        <v>35</v>
      </c>
      <c r="F538" s="91">
        <v>20.5</v>
      </c>
      <c r="G538" s="91">
        <v>1</v>
      </c>
      <c r="H538" s="91">
        <v>78.5</v>
      </c>
      <c r="I538" s="152"/>
      <c r="J538" s="152"/>
      <c r="K538" s="152"/>
      <c r="L538" s="152"/>
      <c r="M538" s="152"/>
      <c r="N538" s="152"/>
      <c r="O538" s="152"/>
      <c r="P538" s="152"/>
    </row>
    <row r="539" spans="1:16">
      <c r="A539" s="156" t="s">
        <v>140</v>
      </c>
      <c r="B539" s="157"/>
      <c r="C539" s="91">
        <v>100</v>
      </c>
      <c r="D539" s="91">
        <v>45.2</v>
      </c>
      <c r="E539" s="91">
        <v>34.200000000000003</v>
      </c>
      <c r="F539" s="91">
        <v>18.5</v>
      </c>
      <c r="G539" s="91">
        <v>2.1</v>
      </c>
      <c r="H539" s="91">
        <v>79.400000000000006</v>
      </c>
      <c r="I539" s="152"/>
      <c r="J539" s="152"/>
      <c r="K539" s="152"/>
      <c r="L539" s="152"/>
      <c r="M539" s="152"/>
      <c r="N539" s="152"/>
      <c r="O539" s="152"/>
      <c r="P539" s="152"/>
    </row>
    <row r="540" spans="1:16">
      <c r="A540" s="158" t="s">
        <v>141</v>
      </c>
      <c r="B540" s="159"/>
      <c r="C540" s="92">
        <v>100</v>
      </c>
      <c r="D540" s="92">
        <v>47.8</v>
      </c>
      <c r="E540" s="92">
        <v>27.9</v>
      </c>
      <c r="F540" s="92">
        <v>16.3</v>
      </c>
      <c r="G540" s="92">
        <v>7.9</v>
      </c>
      <c r="H540" s="92">
        <v>75.699999999999989</v>
      </c>
      <c r="I540" s="152"/>
      <c r="J540" s="152"/>
      <c r="K540" s="152"/>
      <c r="L540" s="152"/>
      <c r="M540" s="152"/>
      <c r="N540" s="152"/>
      <c r="O540" s="152"/>
      <c r="P540" s="152"/>
    </row>
    <row r="541" spans="1:16">
      <c r="A541" s="193"/>
      <c r="B541" s="167"/>
      <c r="C541" s="167"/>
      <c r="D541" s="167"/>
      <c r="E541" s="167"/>
      <c r="F541" s="167"/>
      <c r="G541" s="167"/>
      <c r="H541" s="167"/>
      <c r="I541" s="152"/>
      <c r="J541" s="152"/>
      <c r="K541" s="152"/>
      <c r="L541" s="152"/>
      <c r="M541" s="152"/>
      <c r="N541" s="152"/>
      <c r="O541" s="152"/>
      <c r="P541" s="152"/>
    </row>
    <row r="542" spans="1:16" ht="36.75" customHeight="1">
      <c r="A542" s="160" t="s">
        <v>144</v>
      </c>
      <c r="B542" s="161"/>
      <c r="C542" s="161"/>
      <c r="D542" s="161"/>
      <c r="E542" s="161"/>
      <c r="F542" s="161"/>
      <c r="G542" s="161"/>
      <c r="H542" s="161"/>
      <c r="I542" s="147" t="s">
        <v>145</v>
      </c>
      <c r="J542" s="147" t="s">
        <v>184</v>
      </c>
      <c r="K542" s="147" t="s">
        <v>185</v>
      </c>
      <c r="L542" s="147" t="s">
        <v>2</v>
      </c>
      <c r="M542" s="147" t="s">
        <v>0</v>
      </c>
    </row>
    <row r="543" spans="1:16">
      <c r="A543" s="163" t="s">
        <v>446</v>
      </c>
      <c r="B543" s="164"/>
      <c r="C543" s="164"/>
      <c r="D543" s="164"/>
      <c r="E543" s="164"/>
      <c r="F543" s="164"/>
      <c r="G543" s="164"/>
      <c r="H543" s="164"/>
      <c r="I543" s="89">
        <v>100</v>
      </c>
      <c r="J543" s="89">
        <v>70.7</v>
      </c>
      <c r="K543" s="89">
        <v>19.7</v>
      </c>
      <c r="L543" s="89">
        <v>7.6</v>
      </c>
      <c r="M543" s="89">
        <v>1.9</v>
      </c>
    </row>
    <row r="544" spans="1:16">
      <c r="A544" s="163" t="s">
        <v>447</v>
      </c>
      <c r="B544" s="164"/>
      <c r="C544" s="164"/>
      <c r="D544" s="164"/>
      <c r="E544" s="164"/>
      <c r="F544" s="164"/>
      <c r="G544" s="164"/>
      <c r="H544" s="164"/>
      <c r="I544" s="89">
        <v>100</v>
      </c>
      <c r="J544" s="89">
        <v>38.799999999999997</v>
      </c>
      <c r="K544" s="89">
        <v>39.200000000000003</v>
      </c>
      <c r="L544" s="89">
        <v>18.8</v>
      </c>
      <c r="M544" s="89">
        <v>3.2</v>
      </c>
    </row>
    <row r="545" spans="1:17">
      <c r="A545" s="163" t="s">
        <v>448</v>
      </c>
      <c r="B545" s="164"/>
      <c r="C545" s="164"/>
      <c r="D545" s="164"/>
      <c r="E545" s="164"/>
      <c r="F545" s="164"/>
      <c r="G545" s="164"/>
      <c r="H545" s="164"/>
      <c r="I545" s="89">
        <v>100</v>
      </c>
      <c r="J545" s="89">
        <v>45.6</v>
      </c>
      <c r="K545" s="89">
        <v>35.799999999999997</v>
      </c>
      <c r="L545" s="89">
        <v>14.8</v>
      </c>
      <c r="M545" s="89">
        <v>3.8</v>
      </c>
    </row>
    <row r="546" spans="1:17">
      <c r="A546" s="281" t="s">
        <v>449</v>
      </c>
      <c r="B546" s="282"/>
      <c r="C546" s="282"/>
      <c r="D546" s="282"/>
      <c r="E546" s="282"/>
      <c r="F546" s="282"/>
      <c r="G546" s="282"/>
      <c r="H546" s="283"/>
      <c r="I546" s="89">
        <v>100</v>
      </c>
      <c r="J546" s="89">
        <v>37.1</v>
      </c>
      <c r="K546" s="89">
        <v>23.5</v>
      </c>
      <c r="L546" s="89">
        <v>36.1</v>
      </c>
      <c r="M546" s="89">
        <v>3.3</v>
      </c>
    </row>
    <row r="547" spans="1:17" ht="26.25" customHeight="1">
      <c r="A547" s="284" t="s">
        <v>450</v>
      </c>
      <c r="B547" s="285"/>
      <c r="C547" s="285"/>
      <c r="D547" s="285"/>
      <c r="E547" s="285"/>
      <c r="F547" s="285"/>
      <c r="G547" s="285"/>
      <c r="H547" s="286"/>
      <c r="I547" s="89">
        <v>100</v>
      </c>
      <c r="J547" s="89">
        <v>63</v>
      </c>
      <c r="K547" s="89">
        <v>26.9</v>
      </c>
      <c r="L547" s="89">
        <v>6.5</v>
      </c>
      <c r="M547" s="89">
        <v>3.6</v>
      </c>
    </row>
    <row r="548" spans="1:17">
      <c r="A548" s="163" t="s">
        <v>451</v>
      </c>
      <c r="B548" s="164"/>
      <c r="C548" s="164"/>
      <c r="D548" s="164"/>
      <c r="E548" s="164"/>
      <c r="F548" s="164"/>
      <c r="G548" s="164"/>
      <c r="H548" s="164"/>
      <c r="I548" s="89">
        <v>100</v>
      </c>
      <c r="J548" s="89">
        <v>21.7</v>
      </c>
      <c r="K548" s="89">
        <v>46.7</v>
      </c>
      <c r="L548" s="89">
        <v>27.5</v>
      </c>
      <c r="M548" s="89">
        <v>4.0999999999999996</v>
      </c>
    </row>
    <row r="549" spans="1:17">
      <c r="A549" s="163" t="s">
        <v>452</v>
      </c>
      <c r="B549" s="164"/>
      <c r="C549" s="164"/>
      <c r="D549" s="164"/>
      <c r="E549" s="164"/>
      <c r="F549" s="164"/>
      <c r="G549" s="164"/>
      <c r="H549" s="164"/>
      <c r="I549" s="89">
        <v>100</v>
      </c>
      <c r="J549" s="89">
        <v>20.7</v>
      </c>
      <c r="K549" s="89">
        <v>50.5</v>
      </c>
      <c r="L549" s="89">
        <v>24.3</v>
      </c>
      <c r="M549" s="89">
        <v>4.5</v>
      </c>
    </row>
    <row r="550" spans="1:17">
      <c r="A550" s="163" t="s">
        <v>453</v>
      </c>
      <c r="B550" s="164"/>
      <c r="C550" s="164"/>
      <c r="D550" s="164"/>
      <c r="E550" s="164"/>
      <c r="F550" s="164"/>
      <c r="G550" s="164"/>
      <c r="H550" s="164"/>
      <c r="I550" s="89">
        <v>100</v>
      </c>
      <c r="J550" s="89">
        <v>44.2</v>
      </c>
      <c r="K550" s="89">
        <v>33.700000000000003</v>
      </c>
      <c r="L550" s="89">
        <v>18</v>
      </c>
      <c r="M550" s="89">
        <v>4.0999999999999996</v>
      </c>
    </row>
    <row r="551" spans="1:17">
      <c r="A551" s="163" t="s">
        <v>570</v>
      </c>
      <c r="B551" s="164"/>
      <c r="C551" s="164"/>
      <c r="D551" s="164"/>
      <c r="E551" s="164"/>
      <c r="F551" s="164"/>
      <c r="G551" s="164"/>
      <c r="H551" s="164"/>
      <c r="I551" s="89">
        <v>100</v>
      </c>
      <c r="J551" s="89">
        <v>17</v>
      </c>
      <c r="K551" s="89">
        <v>31.1</v>
      </c>
      <c r="L551" s="89">
        <v>47.2</v>
      </c>
      <c r="M551" s="89">
        <v>4.5999999999999996</v>
      </c>
    </row>
    <row r="552" spans="1:17" s="144" customFormat="1" ht="28.5" customHeight="1">
      <c r="A552" s="281" t="s">
        <v>454</v>
      </c>
      <c r="B552" s="282"/>
      <c r="C552" s="282"/>
      <c r="D552" s="282"/>
      <c r="E552" s="282"/>
      <c r="F552" s="282"/>
      <c r="G552" s="282"/>
      <c r="H552" s="283"/>
      <c r="I552" s="89">
        <v>100</v>
      </c>
      <c r="J552" s="89">
        <v>80.099999999999994</v>
      </c>
      <c r="K552" s="89">
        <v>12.8</v>
      </c>
      <c r="L552" s="89">
        <v>4.8</v>
      </c>
      <c r="M552" s="89">
        <v>2.2999999999999998</v>
      </c>
    </row>
    <row r="553" spans="1:17" s="144" customFormat="1" ht="12" customHeight="1">
      <c r="A553" s="152"/>
      <c r="B553" s="152"/>
      <c r="C553" s="152"/>
      <c r="D553" s="152"/>
      <c r="E553" s="152"/>
      <c r="F553" s="152"/>
      <c r="G553" s="152"/>
      <c r="H553" s="152"/>
      <c r="I553" s="152"/>
      <c r="J553" s="152"/>
      <c r="K553" s="152"/>
      <c r="L553" s="152"/>
      <c r="M553" s="153"/>
    </row>
    <row r="554" spans="1:17" s="144" customFormat="1" ht="12" customHeight="1">
      <c r="A554" s="152"/>
      <c r="B554" s="152"/>
      <c r="C554" s="152"/>
      <c r="D554" s="152"/>
      <c r="E554" s="152"/>
      <c r="F554" s="152"/>
      <c r="G554" s="152"/>
      <c r="H554" s="152"/>
      <c r="I554" s="152"/>
      <c r="J554" s="152"/>
      <c r="K554" s="152"/>
      <c r="L554" s="152"/>
      <c r="M554" s="152"/>
    </row>
    <row r="555" spans="1:17" s="149" customFormat="1" ht="14.25" customHeight="1">
      <c r="A555" s="172" t="s">
        <v>596</v>
      </c>
      <c r="B555" s="141"/>
      <c r="C555" s="141"/>
      <c r="D555" s="141"/>
      <c r="E555" s="141"/>
      <c r="F555" s="141"/>
      <c r="G555" s="141"/>
      <c r="H555" s="141"/>
      <c r="I555" s="141"/>
      <c r="J555" s="141"/>
      <c r="K555" s="141"/>
      <c r="L555" s="141"/>
      <c r="M555" s="141"/>
      <c r="N555" s="148"/>
    </row>
    <row r="556" spans="1:17" ht="13.5">
      <c r="A556" s="143" t="s">
        <v>455</v>
      </c>
      <c r="B556" s="143"/>
      <c r="C556" s="143"/>
      <c r="D556" s="143"/>
      <c r="E556" s="143"/>
      <c r="F556" s="143"/>
      <c r="G556" s="143"/>
      <c r="H556" s="143"/>
      <c r="I556" s="143"/>
      <c r="J556" s="143"/>
      <c r="K556" s="143"/>
      <c r="L556" s="143"/>
      <c r="M556" s="144"/>
      <c r="N556" s="152"/>
    </row>
    <row r="557" spans="1:17" ht="13.5">
      <c r="A557" s="143" t="s">
        <v>434</v>
      </c>
      <c r="B557" s="143"/>
      <c r="C557" s="143"/>
      <c r="D557" s="143"/>
      <c r="E557" s="143"/>
      <c r="F557" s="143"/>
      <c r="G557" s="143"/>
      <c r="H557" s="143"/>
      <c r="I557" s="143"/>
      <c r="J557" s="143"/>
      <c r="K557" s="143"/>
      <c r="L557" s="143"/>
      <c r="M557" s="144"/>
      <c r="N557" s="152"/>
    </row>
    <row r="558" spans="1:17" s="144" customFormat="1" ht="36" customHeight="1">
      <c r="A558" s="145"/>
      <c r="B558" s="146"/>
      <c r="C558" s="147" t="s">
        <v>125</v>
      </c>
      <c r="D558" s="147" t="s">
        <v>289</v>
      </c>
      <c r="E558" s="147" t="s">
        <v>290</v>
      </c>
      <c r="F558" s="147" t="s">
        <v>291</v>
      </c>
      <c r="G558" s="147" t="s">
        <v>0</v>
      </c>
      <c r="H558" s="147" t="s">
        <v>292</v>
      </c>
      <c r="I558" s="148"/>
      <c r="J558" s="148"/>
      <c r="K558" s="148"/>
      <c r="L558" s="148"/>
      <c r="M558" s="148"/>
      <c r="N558" s="148"/>
      <c r="O558" s="148"/>
      <c r="P558" s="149"/>
      <c r="Q558" s="143"/>
    </row>
    <row r="559" spans="1:17" s="149" customFormat="1" ht="12" customHeight="1">
      <c r="A559" s="150" t="s">
        <v>128</v>
      </c>
      <c r="B559" s="151"/>
      <c r="C559" s="89">
        <v>100</v>
      </c>
      <c r="D559" s="89">
        <v>53.8</v>
      </c>
      <c r="E559" s="89">
        <v>27.3</v>
      </c>
      <c r="F559" s="89">
        <v>16</v>
      </c>
      <c r="G559" s="89">
        <v>2.9</v>
      </c>
      <c r="H559" s="89">
        <v>81.099999999999994</v>
      </c>
      <c r="I559" s="152"/>
      <c r="J559" s="152"/>
      <c r="K559" s="152"/>
      <c r="L559" s="152"/>
      <c r="M559" s="152"/>
      <c r="N559" s="152"/>
      <c r="O559" s="152"/>
      <c r="P559" s="153"/>
      <c r="Q559" s="148"/>
    </row>
    <row r="560" spans="1:17">
      <c r="A560" s="154" t="s">
        <v>129</v>
      </c>
      <c r="B560" s="155"/>
      <c r="C560" s="90">
        <v>100</v>
      </c>
      <c r="D560" s="90">
        <v>56.8</v>
      </c>
      <c r="E560" s="90">
        <v>26.4</v>
      </c>
      <c r="F560" s="90">
        <v>14.6</v>
      </c>
      <c r="G560" s="90">
        <v>2.2999999999999998</v>
      </c>
      <c r="H560" s="90">
        <v>83.199999999999989</v>
      </c>
      <c r="I560" s="152"/>
      <c r="J560" s="152"/>
      <c r="K560" s="152"/>
      <c r="L560" s="152"/>
      <c r="M560" s="152"/>
      <c r="N560" s="152"/>
      <c r="O560" s="152"/>
      <c r="P560" s="152"/>
    </row>
    <row r="561" spans="1:16">
      <c r="A561" s="156" t="s">
        <v>130</v>
      </c>
      <c r="B561" s="157"/>
      <c r="C561" s="91">
        <v>100</v>
      </c>
      <c r="D561" s="91">
        <v>51.9</v>
      </c>
      <c r="E561" s="91">
        <v>28.1</v>
      </c>
      <c r="F561" s="91">
        <v>17.399999999999999</v>
      </c>
      <c r="G561" s="91">
        <v>2.7</v>
      </c>
      <c r="H561" s="91">
        <v>80</v>
      </c>
      <c r="I561" s="152"/>
      <c r="J561" s="152"/>
      <c r="K561" s="152"/>
      <c r="L561" s="152"/>
      <c r="M561" s="152"/>
      <c r="N561" s="152"/>
      <c r="O561" s="152"/>
      <c r="P561" s="152"/>
    </row>
    <row r="562" spans="1:16">
      <c r="A562" s="156" t="s">
        <v>131</v>
      </c>
      <c r="B562" s="157"/>
      <c r="C562" s="91">
        <v>100</v>
      </c>
      <c r="D562" s="91">
        <v>51.4</v>
      </c>
      <c r="E562" s="91">
        <v>28.8</v>
      </c>
      <c r="F562" s="91">
        <v>15.6</v>
      </c>
      <c r="G562" s="91">
        <v>4.2</v>
      </c>
      <c r="H562" s="91">
        <v>80.2</v>
      </c>
      <c r="I562" s="152"/>
      <c r="J562" s="152"/>
      <c r="K562" s="152"/>
      <c r="L562" s="152"/>
      <c r="M562" s="152"/>
      <c r="N562" s="152"/>
      <c r="O562" s="152"/>
      <c r="P562" s="152"/>
    </row>
    <row r="563" spans="1:16">
      <c r="A563" s="158" t="s">
        <v>132</v>
      </c>
      <c r="B563" s="159"/>
      <c r="C563" s="92">
        <v>100</v>
      </c>
      <c r="D563" s="92">
        <v>53.4</v>
      </c>
      <c r="E563" s="92">
        <v>25.9</v>
      </c>
      <c r="F563" s="92">
        <v>16.3</v>
      </c>
      <c r="G563" s="92">
        <v>4.3</v>
      </c>
      <c r="H563" s="92">
        <v>79.3</v>
      </c>
      <c r="I563" s="152"/>
      <c r="J563" s="152"/>
      <c r="K563" s="152"/>
      <c r="L563" s="152"/>
      <c r="M563" s="152"/>
      <c r="N563" s="152"/>
      <c r="O563" s="152"/>
      <c r="P563" s="152"/>
    </row>
    <row r="564" spans="1:16">
      <c r="A564" s="154" t="s">
        <v>133</v>
      </c>
      <c r="B564" s="155"/>
      <c r="C564" s="90">
        <v>100</v>
      </c>
      <c r="D564" s="90">
        <v>52.4</v>
      </c>
      <c r="E564" s="90">
        <v>28.3</v>
      </c>
      <c r="F564" s="90">
        <v>17.2</v>
      </c>
      <c r="G564" s="90">
        <v>2.1</v>
      </c>
      <c r="H564" s="90">
        <v>80.7</v>
      </c>
      <c r="I564" s="152"/>
      <c r="J564" s="152"/>
      <c r="K564" s="152"/>
      <c r="L564" s="152"/>
      <c r="M564" s="152"/>
      <c r="N564" s="152"/>
      <c r="O564" s="152"/>
      <c r="P564" s="152"/>
    </row>
    <row r="565" spans="1:16">
      <c r="A565" s="156" t="s">
        <v>112</v>
      </c>
      <c r="B565" s="157"/>
      <c r="C565" s="91">
        <v>100</v>
      </c>
      <c r="D565" s="91">
        <v>55</v>
      </c>
      <c r="E565" s="91">
        <v>26.6</v>
      </c>
      <c r="F565" s="91">
        <v>15</v>
      </c>
      <c r="G565" s="91">
        <v>3.5</v>
      </c>
      <c r="H565" s="91">
        <v>81.599999999999994</v>
      </c>
      <c r="I565" s="152"/>
      <c r="J565" s="152"/>
      <c r="K565" s="152"/>
      <c r="L565" s="152"/>
      <c r="M565" s="152"/>
      <c r="N565" s="152"/>
      <c r="O565" s="152"/>
      <c r="P565" s="152"/>
    </row>
    <row r="566" spans="1:16">
      <c r="A566" s="158" t="s">
        <v>134</v>
      </c>
      <c r="B566" s="159"/>
      <c r="C566" s="92">
        <v>100</v>
      </c>
      <c r="D566" s="92">
        <v>69.5</v>
      </c>
      <c r="E566" s="92">
        <v>9.1999999999999993</v>
      </c>
      <c r="F566" s="92">
        <v>21.3</v>
      </c>
      <c r="G566" s="92">
        <v>0</v>
      </c>
      <c r="H566" s="92">
        <v>78.7</v>
      </c>
      <c r="I566" s="152"/>
      <c r="J566" s="152"/>
      <c r="K566" s="152"/>
      <c r="L566" s="152"/>
      <c r="M566" s="152"/>
      <c r="N566" s="152"/>
      <c r="O566" s="152"/>
      <c r="P566" s="152"/>
    </row>
    <row r="567" spans="1:16">
      <c r="A567" s="154" t="s">
        <v>135</v>
      </c>
      <c r="B567" s="155"/>
      <c r="C567" s="90">
        <v>100</v>
      </c>
      <c r="D567" s="90">
        <v>51.3</v>
      </c>
      <c r="E567" s="90">
        <v>26.8</v>
      </c>
      <c r="F567" s="90">
        <v>22</v>
      </c>
      <c r="G567" s="90">
        <v>0</v>
      </c>
      <c r="H567" s="90">
        <v>78.099999999999994</v>
      </c>
      <c r="I567" s="152"/>
      <c r="J567" s="152"/>
      <c r="K567" s="152"/>
      <c r="L567" s="152"/>
      <c r="M567" s="152"/>
      <c r="N567" s="152"/>
      <c r="O567" s="152"/>
      <c r="P567" s="152"/>
    </row>
    <row r="568" spans="1:16">
      <c r="A568" s="156" t="s">
        <v>136</v>
      </c>
      <c r="B568" s="157"/>
      <c r="C568" s="91">
        <v>100</v>
      </c>
      <c r="D568" s="91">
        <v>51</v>
      </c>
      <c r="E568" s="91">
        <v>29</v>
      </c>
      <c r="F568" s="91">
        <v>19.399999999999999</v>
      </c>
      <c r="G568" s="91">
        <v>0.6</v>
      </c>
      <c r="H568" s="91">
        <v>80</v>
      </c>
      <c r="I568" s="152"/>
      <c r="J568" s="152"/>
      <c r="K568" s="152"/>
      <c r="L568" s="152"/>
      <c r="M568" s="152"/>
      <c r="N568" s="152"/>
      <c r="O568" s="152"/>
      <c r="P568" s="152"/>
    </row>
    <row r="569" spans="1:16">
      <c r="A569" s="156" t="s">
        <v>137</v>
      </c>
      <c r="B569" s="157"/>
      <c r="C569" s="91">
        <v>100</v>
      </c>
      <c r="D569" s="91">
        <v>48.4</v>
      </c>
      <c r="E569" s="91">
        <v>30.1</v>
      </c>
      <c r="F569" s="91">
        <v>21</v>
      </c>
      <c r="G569" s="91">
        <v>0.6</v>
      </c>
      <c r="H569" s="91">
        <v>78.5</v>
      </c>
      <c r="I569" s="152"/>
      <c r="J569" s="152"/>
      <c r="K569" s="152"/>
      <c r="L569" s="152"/>
      <c r="M569" s="152"/>
      <c r="N569" s="152"/>
      <c r="O569" s="152"/>
      <c r="P569" s="152"/>
    </row>
    <row r="570" spans="1:16">
      <c r="A570" s="156" t="s">
        <v>138</v>
      </c>
      <c r="B570" s="157"/>
      <c r="C570" s="91">
        <v>100</v>
      </c>
      <c r="D570" s="91">
        <v>48.9</v>
      </c>
      <c r="E570" s="91">
        <v>31.7</v>
      </c>
      <c r="F570" s="91">
        <v>19.100000000000001</v>
      </c>
      <c r="G570" s="91">
        <v>0.3</v>
      </c>
      <c r="H570" s="91">
        <v>80.599999999999994</v>
      </c>
      <c r="I570" s="152"/>
      <c r="J570" s="152"/>
      <c r="K570" s="152"/>
      <c r="L570" s="152"/>
      <c r="M570" s="152"/>
      <c r="N570" s="152"/>
      <c r="O570" s="152"/>
      <c r="P570" s="152"/>
    </row>
    <row r="571" spans="1:16">
      <c r="A571" s="156" t="s">
        <v>139</v>
      </c>
      <c r="B571" s="157"/>
      <c r="C571" s="91">
        <v>100</v>
      </c>
      <c r="D571" s="91">
        <v>53.2</v>
      </c>
      <c r="E571" s="91">
        <v>29.2</v>
      </c>
      <c r="F571" s="91">
        <v>16.600000000000001</v>
      </c>
      <c r="G571" s="91">
        <v>1</v>
      </c>
      <c r="H571" s="91">
        <v>82.4</v>
      </c>
      <c r="I571" s="152"/>
      <c r="J571" s="152"/>
      <c r="K571" s="152"/>
      <c r="L571" s="152"/>
      <c r="M571" s="152"/>
      <c r="N571" s="152"/>
      <c r="O571" s="152"/>
      <c r="P571" s="152"/>
    </row>
    <row r="572" spans="1:16">
      <c r="A572" s="156" t="s">
        <v>140</v>
      </c>
      <c r="B572" s="157"/>
      <c r="C572" s="91">
        <v>100</v>
      </c>
      <c r="D572" s="91">
        <v>53.9</v>
      </c>
      <c r="E572" s="91">
        <v>29.1</v>
      </c>
      <c r="F572" s="91">
        <v>15.2</v>
      </c>
      <c r="G572" s="91">
        <v>1.8</v>
      </c>
      <c r="H572" s="91">
        <v>83</v>
      </c>
      <c r="I572" s="152"/>
      <c r="J572" s="152"/>
      <c r="K572" s="152"/>
      <c r="L572" s="152"/>
      <c r="M572" s="152"/>
      <c r="N572" s="152"/>
      <c r="O572" s="152"/>
      <c r="P572" s="152"/>
    </row>
    <row r="573" spans="1:16">
      <c r="A573" s="158" t="s">
        <v>141</v>
      </c>
      <c r="B573" s="159"/>
      <c r="C573" s="92">
        <v>100</v>
      </c>
      <c r="D573" s="92">
        <v>57.7</v>
      </c>
      <c r="E573" s="92">
        <v>23</v>
      </c>
      <c r="F573" s="92">
        <v>13</v>
      </c>
      <c r="G573" s="92">
        <v>6.3</v>
      </c>
      <c r="H573" s="92">
        <v>80.7</v>
      </c>
      <c r="I573" s="152"/>
      <c r="J573" s="152"/>
      <c r="K573" s="152"/>
      <c r="L573" s="152"/>
      <c r="M573" s="152"/>
      <c r="N573" s="152"/>
      <c r="O573" s="152"/>
      <c r="P573" s="152"/>
    </row>
    <row r="574" spans="1:16">
      <c r="A574" s="193"/>
      <c r="B574" s="167"/>
      <c r="C574" s="167"/>
      <c r="D574" s="167"/>
      <c r="E574" s="167"/>
      <c r="F574" s="167"/>
      <c r="G574" s="167"/>
      <c r="H574" s="167"/>
      <c r="I574" s="152"/>
      <c r="J574" s="152"/>
      <c r="K574" s="152"/>
      <c r="L574" s="152"/>
      <c r="M574" s="152"/>
      <c r="N574" s="152"/>
      <c r="O574" s="152"/>
      <c r="P574" s="152"/>
    </row>
    <row r="575" spans="1:16" ht="36">
      <c r="A575" s="160" t="s">
        <v>144</v>
      </c>
      <c r="B575" s="161"/>
      <c r="C575" s="161"/>
      <c r="D575" s="161"/>
      <c r="E575" s="161"/>
      <c r="F575" s="161"/>
      <c r="G575" s="161"/>
      <c r="H575" s="147" t="s">
        <v>145</v>
      </c>
      <c r="I575" s="147" t="s">
        <v>184</v>
      </c>
      <c r="J575" s="147" t="s">
        <v>185</v>
      </c>
      <c r="K575" s="147" t="s">
        <v>2</v>
      </c>
      <c r="L575" s="147" t="s">
        <v>456</v>
      </c>
      <c r="M575" s="147" t="s">
        <v>0</v>
      </c>
      <c r="N575" s="152"/>
    </row>
    <row r="576" spans="1:16" ht="24.75" customHeight="1">
      <c r="A576" s="281" t="s">
        <v>457</v>
      </c>
      <c r="B576" s="282"/>
      <c r="C576" s="282"/>
      <c r="D576" s="282"/>
      <c r="E576" s="282"/>
      <c r="F576" s="282"/>
      <c r="G576" s="283"/>
      <c r="H576" s="89">
        <v>100</v>
      </c>
      <c r="I576" s="89">
        <v>47.7</v>
      </c>
      <c r="J576" s="89">
        <v>33.6</v>
      </c>
      <c r="K576" s="89">
        <v>15.2</v>
      </c>
      <c r="L576" s="186"/>
      <c r="M576" s="89">
        <v>3.4</v>
      </c>
    </row>
    <row r="577" spans="1:18" ht="12" customHeight="1">
      <c r="A577" s="163" t="s">
        <v>458</v>
      </c>
      <c r="B577" s="164"/>
      <c r="C577" s="164"/>
      <c r="D577" s="164"/>
      <c r="E577" s="164"/>
      <c r="F577" s="164"/>
      <c r="G577" s="164"/>
      <c r="H577" s="89">
        <v>100</v>
      </c>
      <c r="I577" s="89">
        <v>67.400000000000006</v>
      </c>
      <c r="J577" s="89">
        <v>27.2</v>
      </c>
      <c r="K577" s="89">
        <v>3.4</v>
      </c>
      <c r="L577" s="186"/>
      <c r="M577" s="89">
        <v>2</v>
      </c>
    </row>
    <row r="578" spans="1:18" ht="12" customHeight="1">
      <c r="A578" s="163" t="s">
        <v>459</v>
      </c>
      <c r="B578" s="164"/>
      <c r="C578" s="164"/>
      <c r="D578" s="164"/>
      <c r="E578" s="164"/>
      <c r="F578" s="164"/>
      <c r="G578" s="164"/>
      <c r="H578" s="89">
        <v>100</v>
      </c>
      <c r="I578" s="89">
        <v>76.7</v>
      </c>
      <c r="J578" s="89">
        <v>19.100000000000001</v>
      </c>
      <c r="K578" s="89">
        <v>1.9</v>
      </c>
      <c r="L578" s="186"/>
      <c r="M578" s="89">
        <v>2.2000000000000002</v>
      </c>
    </row>
    <row r="579" spans="1:18" ht="12" customHeight="1">
      <c r="A579" s="163" t="s">
        <v>460</v>
      </c>
      <c r="B579" s="164"/>
      <c r="C579" s="164"/>
      <c r="D579" s="164"/>
      <c r="E579" s="164"/>
      <c r="F579" s="164"/>
      <c r="G579" s="164"/>
      <c r="H579" s="89">
        <v>100</v>
      </c>
      <c r="I579" s="89">
        <v>58.3</v>
      </c>
      <c r="J579" s="89">
        <v>29.5</v>
      </c>
      <c r="K579" s="89">
        <v>8.9</v>
      </c>
      <c r="L579" s="186"/>
      <c r="M579" s="89">
        <v>3.2</v>
      </c>
    </row>
    <row r="580" spans="1:18" ht="12" customHeight="1">
      <c r="A580" s="281" t="s">
        <v>461</v>
      </c>
      <c r="B580" s="282"/>
      <c r="C580" s="282"/>
      <c r="D580" s="282"/>
      <c r="E580" s="282"/>
      <c r="F580" s="282"/>
      <c r="G580" s="283"/>
      <c r="H580" s="89">
        <v>100</v>
      </c>
      <c r="I580" s="89">
        <v>63</v>
      </c>
      <c r="J580" s="89">
        <v>27.8</v>
      </c>
      <c r="K580" s="89">
        <v>6.5</v>
      </c>
      <c r="L580" s="186"/>
      <c r="M580" s="89">
        <v>2.7</v>
      </c>
    </row>
    <row r="581" spans="1:18" s="144" customFormat="1" ht="12" customHeight="1">
      <c r="A581" s="163" t="s">
        <v>462</v>
      </c>
      <c r="B581" s="164"/>
      <c r="C581" s="164"/>
      <c r="D581" s="164"/>
      <c r="E581" s="164"/>
      <c r="F581" s="164"/>
      <c r="G581" s="164"/>
      <c r="H581" s="89">
        <v>100</v>
      </c>
      <c r="I581" s="89">
        <v>52.9</v>
      </c>
      <c r="J581" s="89">
        <v>35.700000000000003</v>
      </c>
      <c r="K581" s="89">
        <v>9.1</v>
      </c>
      <c r="L581" s="186"/>
      <c r="M581" s="89">
        <v>2.2000000000000002</v>
      </c>
    </row>
    <row r="582" spans="1:18" s="144" customFormat="1" ht="12" customHeight="1">
      <c r="A582" s="163" t="s">
        <v>463</v>
      </c>
      <c r="B582" s="164"/>
      <c r="C582" s="164"/>
      <c r="D582" s="164"/>
      <c r="E582" s="164"/>
      <c r="F582" s="164"/>
      <c r="G582" s="164"/>
      <c r="H582" s="89">
        <v>100</v>
      </c>
      <c r="I582" s="89">
        <v>9.8000000000000007</v>
      </c>
      <c r="J582" s="89">
        <v>13.4</v>
      </c>
      <c r="K582" s="89">
        <v>72.5</v>
      </c>
      <c r="L582" s="186"/>
      <c r="M582" s="89">
        <v>4.2</v>
      </c>
    </row>
    <row r="583" spans="1:18" s="149" customFormat="1" ht="28.5" customHeight="1">
      <c r="A583" s="281" t="s">
        <v>464</v>
      </c>
      <c r="B583" s="282"/>
      <c r="C583" s="282"/>
      <c r="D583" s="282"/>
      <c r="E583" s="282"/>
      <c r="F583" s="282"/>
      <c r="G583" s="283"/>
      <c r="H583" s="89">
        <v>100</v>
      </c>
      <c r="I583" s="89">
        <v>45.3</v>
      </c>
      <c r="J583" s="89">
        <v>27.5</v>
      </c>
      <c r="K583" s="89">
        <v>7.2</v>
      </c>
      <c r="L583" s="89">
        <v>17.399999999999999</v>
      </c>
      <c r="M583" s="89">
        <v>2.6</v>
      </c>
    </row>
    <row r="584" spans="1:18" ht="12" customHeight="1">
      <c r="A584" s="152"/>
      <c r="B584" s="152"/>
      <c r="C584" s="152"/>
      <c r="D584" s="152"/>
      <c r="E584" s="152"/>
      <c r="F584" s="152"/>
      <c r="G584" s="152"/>
      <c r="H584" s="152"/>
      <c r="I584" s="152"/>
      <c r="J584" s="152"/>
      <c r="K584" s="152"/>
      <c r="L584" s="152"/>
    </row>
    <row r="585" spans="1:18" ht="14.25">
      <c r="A585" s="141" t="s">
        <v>597</v>
      </c>
      <c r="B585" s="141"/>
      <c r="C585" s="141"/>
      <c r="D585" s="141"/>
      <c r="E585" s="141"/>
      <c r="F585" s="141"/>
      <c r="G585" s="141"/>
      <c r="H585" s="141"/>
      <c r="I585" s="141"/>
      <c r="J585" s="141"/>
      <c r="K585" s="141"/>
      <c r="L585" s="141"/>
      <c r="M585" s="141"/>
    </row>
    <row r="586" spans="1:18" ht="13.5">
      <c r="A586" s="143" t="s">
        <v>465</v>
      </c>
      <c r="B586" s="143"/>
      <c r="C586" s="143"/>
      <c r="D586" s="143"/>
      <c r="E586" s="143"/>
      <c r="F586" s="143"/>
      <c r="G586" s="143"/>
      <c r="H586" s="143"/>
      <c r="I586" s="143"/>
      <c r="J586" s="143"/>
      <c r="K586" s="143"/>
      <c r="L586" s="143"/>
      <c r="M586" s="143"/>
    </row>
    <row r="587" spans="1:18" ht="13.5">
      <c r="A587" s="143" t="s">
        <v>466</v>
      </c>
      <c r="B587" s="143"/>
      <c r="C587" s="143"/>
      <c r="D587" s="143"/>
      <c r="E587" s="143"/>
      <c r="F587" s="143"/>
      <c r="G587" s="143"/>
      <c r="H587" s="143"/>
      <c r="I587" s="143"/>
      <c r="J587" s="143"/>
      <c r="K587" s="143"/>
      <c r="L587" s="143"/>
      <c r="M587" s="143"/>
    </row>
    <row r="588" spans="1:18" s="144" customFormat="1" ht="52.5" customHeight="1">
      <c r="A588" s="145"/>
      <c r="B588" s="146"/>
      <c r="C588" s="147" t="s">
        <v>125</v>
      </c>
      <c r="D588" s="147" t="s">
        <v>467</v>
      </c>
      <c r="E588" s="147" t="s">
        <v>468</v>
      </c>
      <c r="F588" s="147" t="s">
        <v>571</v>
      </c>
      <c r="G588" s="147" t="s">
        <v>572</v>
      </c>
      <c r="H588" s="147" t="s">
        <v>1</v>
      </c>
      <c r="I588" s="147" t="s">
        <v>469</v>
      </c>
      <c r="J588" s="148"/>
      <c r="K588" s="148"/>
      <c r="L588" s="148"/>
      <c r="M588" s="148"/>
      <c r="N588" s="148"/>
      <c r="O588" s="148"/>
      <c r="P588" s="148"/>
      <c r="Q588" s="149"/>
      <c r="R588" s="143"/>
    </row>
    <row r="589" spans="1:18" s="149" customFormat="1" ht="12" customHeight="1">
      <c r="A589" s="150" t="s">
        <v>128</v>
      </c>
      <c r="B589" s="151"/>
      <c r="C589" s="89">
        <v>100</v>
      </c>
      <c r="D589" s="89">
        <v>3.7</v>
      </c>
      <c r="E589" s="89">
        <v>6.9</v>
      </c>
      <c r="F589" s="89">
        <v>9.1</v>
      </c>
      <c r="G589" s="89">
        <v>74.2</v>
      </c>
      <c r="H589" s="89">
        <v>6</v>
      </c>
      <c r="I589" s="89">
        <v>19.700000000000003</v>
      </c>
      <c r="J589" s="152"/>
      <c r="K589" s="152"/>
      <c r="L589" s="152"/>
      <c r="M589" s="152"/>
      <c r="N589" s="152"/>
      <c r="O589" s="152"/>
      <c r="P589" s="152"/>
      <c r="Q589" s="153"/>
      <c r="R589" s="148"/>
    </row>
    <row r="590" spans="1:18">
      <c r="A590" s="154" t="s">
        <v>129</v>
      </c>
      <c r="B590" s="155"/>
      <c r="C590" s="90">
        <v>100</v>
      </c>
      <c r="D590" s="90">
        <v>2.9</v>
      </c>
      <c r="E590" s="90">
        <v>5.7</v>
      </c>
      <c r="F590" s="90">
        <v>7.2</v>
      </c>
      <c r="G590" s="90">
        <v>78.7</v>
      </c>
      <c r="H590" s="90">
        <v>5.5</v>
      </c>
      <c r="I590" s="90">
        <v>15.8</v>
      </c>
      <c r="J590" s="152"/>
      <c r="K590" s="152"/>
      <c r="L590" s="152"/>
      <c r="M590" s="152"/>
      <c r="N590" s="152"/>
      <c r="O590" s="152"/>
      <c r="P590" s="152"/>
      <c r="Q590" s="152"/>
    </row>
    <row r="591" spans="1:18">
      <c r="A591" s="156" t="s">
        <v>130</v>
      </c>
      <c r="B591" s="157"/>
      <c r="C591" s="91">
        <v>100</v>
      </c>
      <c r="D591" s="91">
        <v>4.3</v>
      </c>
      <c r="E591" s="91">
        <v>8</v>
      </c>
      <c r="F591" s="91">
        <v>11</v>
      </c>
      <c r="G591" s="91">
        <v>71.099999999999994</v>
      </c>
      <c r="H591" s="91">
        <v>5.5</v>
      </c>
      <c r="I591" s="91">
        <v>23.3</v>
      </c>
      <c r="J591" s="152"/>
      <c r="K591" s="152"/>
      <c r="L591" s="152"/>
      <c r="M591" s="152"/>
      <c r="N591" s="152"/>
      <c r="O591" s="152"/>
      <c r="P591" s="152"/>
      <c r="Q591" s="152"/>
    </row>
    <row r="592" spans="1:18">
      <c r="A592" s="156" t="s">
        <v>131</v>
      </c>
      <c r="B592" s="157"/>
      <c r="C592" s="91">
        <v>100</v>
      </c>
      <c r="D592" s="91">
        <v>3.3</v>
      </c>
      <c r="E592" s="91">
        <v>7.7</v>
      </c>
      <c r="F592" s="91">
        <v>9</v>
      </c>
      <c r="G592" s="91">
        <v>72.099999999999994</v>
      </c>
      <c r="H592" s="91">
        <v>7.8</v>
      </c>
      <c r="I592" s="91">
        <v>20</v>
      </c>
      <c r="J592" s="152"/>
      <c r="K592" s="152"/>
      <c r="L592" s="152"/>
      <c r="M592" s="152"/>
      <c r="N592" s="152"/>
      <c r="O592" s="152"/>
      <c r="P592" s="152"/>
      <c r="Q592" s="152"/>
    </row>
    <row r="593" spans="1:17">
      <c r="A593" s="158" t="s">
        <v>132</v>
      </c>
      <c r="B593" s="159"/>
      <c r="C593" s="92">
        <v>100</v>
      </c>
      <c r="D593" s="92">
        <v>4.8</v>
      </c>
      <c r="E593" s="92">
        <v>6.5</v>
      </c>
      <c r="F593" s="92">
        <v>9.4</v>
      </c>
      <c r="G593" s="92">
        <v>71.5</v>
      </c>
      <c r="H593" s="92">
        <v>7.8</v>
      </c>
      <c r="I593" s="92">
        <v>20.700000000000003</v>
      </c>
      <c r="J593" s="152"/>
      <c r="K593" s="152"/>
      <c r="L593" s="152"/>
      <c r="M593" s="152"/>
      <c r="N593" s="152"/>
      <c r="O593" s="152"/>
      <c r="P593" s="152"/>
      <c r="Q593" s="152"/>
    </row>
    <row r="594" spans="1:17">
      <c r="A594" s="154" t="s">
        <v>133</v>
      </c>
      <c r="B594" s="155"/>
      <c r="C594" s="90">
        <v>100</v>
      </c>
      <c r="D594" s="90">
        <v>4.8</v>
      </c>
      <c r="E594" s="90">
        <v>7.8</v>
      </c>
      <c r="F594" s="90">
        <v>10.6</v>
      </c>
      <c r="G594" s="90">
        <v>71.599999999999994</v>
      </c>
      <c r="H594" s="90">
        <v>5.2</v>
      </c>
      <c r="I594" s="90">
        <v>23.2</v>
      </c>
      <c r="J594" s="152"/>
      <c r="K594" s="152"/>
      <c r="L594" s="152"/>
      <c r="M594" s="152"/>
      <c r="N594" s="152"/>
      <c r="O594" s="152"/>
      <c r="P594" s="152"/>
      <c r="Q594" s="152"/>
    </row>
    <row r="595" spans="1:17">
      <c r="A595" s="156" t="s">
        <v>112</v>
      </c>
      <c r="B595" s="157"/>
      <c r="C595" s="91">
        <v>100</v>
      </c>
      <c r="D595" s="91">
        <v>2.8</v>
      </c>
      <c r="E595" s="91">
        <v>6.2</v>
      </c>
      <c r="F595" s="91">
        <v>8</v>
      </c>
      <c r="G595" s="91">
        <v>76.3</v>
      </c>
      <c r="H595" s="91">
        <v>6.7</v>
      </c>
      <c r="I595" s="91">
        <v>17</v>
      </c>
      <c r="J595" s="152"/>
      <c r="K595" s="152"/>
      <c r="L595" s="152"/>
      <c r="M595" s="152"/>
      <c r="N595" s="152"/>
      <c r="O595" s="152"/>
      <c r="P595" s="152"/>
      <c r="Q595" s="152"/>
    </row>
    <row r="596" spans="1:17">
      <c r="A596" s="158" t="s">
        <v>134</v>
      </c>
      <c r="B596" s="159"/>
      <c r="C596" s="92">
        <v>100</v>
      </c>
      <c r="D596" s="92">
        <v>0</v>
      </c>
      <c r="E596" s="92">
        <v>0</v>
      </c>
      <c r="F596" s="92">
        <v>4.4000000000000004</v>
      </c>
      <c r="G596" s="92">
        <v>95.6</v>
      </c>
      <c r="H596" s="92">
        <v>0</v>
      </c>
      <c r="I596" s="92">
        <v>4.4000000000000004</v>
      </c>
      <c r="J596" s="152"/>
      <c r="K596" s="152"/>
      <c r="L596" s="152"/>
      <c r="M596" s="152"/>
      <c r="N596" s="152"/>
      <c r="O596" s="152"/>
      <c r="P596" s="152"/>
      <c r="Q596" s="152"/>
    </row>
    <row r="597" spans="1:17">
      <c r="A597" s="154" t="s">
        <v>135</v>
      </c>
      <c r="B597" s="155"/>
      <c r="C597" s="90">
        <v>100</v>
      </c>
      <c r="D597" s="90">
        <v>3</v>
      </c>
      <c r="E597" s="90">
        <v>5.4</v>
      </c>
      <c r="F597" s="90">
        <v>4.5</v>
      </c>
      <c r="G597" s="90">
        <v>87.1</v>
      </c>
      <c r="H597" s="90">
        <v>0</v>
      </c>
      <c r="I597" s="90">
        <v>12.9</v>
      </c>
      <c r="J597" s="152"/>
      <c r="K597" s="152"/>
      <c r="L597" s="152"/>
      <c r="M597" s="152"/>
      <c r="N597" s="152"/>
      <c r="O597" s="152"/>
      <c r="P597" s="152"/>
      <c r="Q597" s="152"/>
    </row>
    <row r="598" spans="1:17">
      <c r="A598" s="156" t="s">
        <v>136</v>
      </c>
      <c r="B598" s="157"/>
      <c r="C598" s="91">
        <v>100</v>
      </c>
      <c r="D598" s="91">
        <v>1.2</v>
      </c>
      <c r="E598" s="91">
        <v>5.4</v>
      </c>
      <c r="F598" s="91">
        <v>4.4000000000000004</v>
      </c>
      <c r="G598" s="91">
        <v>88</v>
      </c>
      <c r="H598" s="91">
        <v>1</v>
      </c>
      <c r="I598" s="91">
        <v>11</v>
      </c>
      <c r="J598" s="152"/>
      <c r="K598" s="152"/>
      <c r="L598" s="152"/>
      <c r="M598" s="152"/>
      <c r="N598" s="152"/>
      <c r="O598" s="152"/>
      <c r="P598" s="152"/>
      <c r="Q598" s="152"/>
    </row>
    <row r="599" spans="1:17">
      <c r="A599" s="156" t="s">
        <v>137</v>
      </c>
      <c r="B599" s="157"/>
      <c r="C599" s="91">
        <v>100</v>
      </c>
      <c r="D599" s="91">
        <v>1.7</v>
      </c>
      <c r="E599" s="91">
        <v>4</v>
      </c>
      <c r="F599" s="91">
        <v>5.2</v>
      </c>
      <c r="G599" s="91">
        <v>88.4</v>
      </c>
      <c r="H599" s="91">
        <v>0.6</v>
      </c>
      <c r="I599" s="91">
        <v>10.9</v>
      </c>
      <c r="J599" s="152"/>
      <c r="K599" s="152"/>
      <c r="L599" s="152"/>
      <c r="M599" s="152"/>
      <c r="N599" s="152"/>
      <c r="O599" s="152"/>
      <c r="P599" s="152"/>
      <c r="Q599" s="152"/>
    </row>
    <row r="600" spans="1:17">
      <c r="A600" s="156" t="s">
        <v>138</v>
      </c>
      <c r="B600" s="157"/>
      <c r="C600" s="91">
        <v>100</v>
      </c>
      <c r="D600" s="91">
        <v>2</v>
      </c>
      <c r="E600" s="91">
        <v>4.5999999999999996</v>
      </c>
      <c r="F600" s="91">
        <v>9</v>
      </c>
      <c r="G600" s="91">
        <v>82.9</v>
      </c>
      <c r="H600" s="91">
        <v>1.4</v>
      </c>
      <c r="I600" s="91">
        <v>15.6</v>
      </c>
      <c r="J600" s="152"/>
      <c r="K600" s="152"/>
      <c r="L600" s="152"/>
      <c r="M600" s="152"/>
      <c r="N600" s="152"/>
      <c r="O600" s="152"/>
      <c r="P600" s="152"/>
      <c r="Q600" s="152"/>
    </row>
    <row r="601" spans="1:17">
      <c r="A601" s="156" t="s">
        <v>139</v>
      </c>
      <c r="B601" s="157"/>
      <c r="C601" s="91">
        <v>100</v>
      </c>
      <c r="D601" s="91">
        <v>2.7</v>
      </c>
      <c r="E601" s="91">
        <v>4.7</v>
      </c>
      <c r="F601" s="91">
        <v>10.6</v>
      </c>
      <c r="G601" s="91">
        <v>80.7</v>
      </c>
      <c r="H601" s="91">
        <v>1.3</v>
      </c>
      <c r="I601" s="91">
        <v>18</v>
      </c>
      <c r="J601" s="152"/>
      <c r="K601" s="152"/>
      <c r="L601" s="152"/>
      <c r="M601" s="152"/>
      <c r="N601" s="152"/>
      <c r="O601" s="152"/>
      <c r="P601" s="152"/>
      <c r="Q601" s="152"/>
    </row>
    <row r="602" spans="1:17">
      <c r="A602" s="156" t="s">
        <v>140</v>
      </c>
      <c r="B602" s="157"/>
      <c r="C602" s="91">
        <v>100</v>
      </c>
      <c r="D602" s="91">
        <v>3.9</v>
      </c>
      <c r="E602" s="91">
        <v>7.7</v>
      </c>
      <c r="F602" s="91">
        <v>10.8</v>
      </c>
      <c r="G602" s="91">
        <v>73.3</v>
      </c>
      <c r="H602" s="91">
        <v>4.3</v>
      </c>
      <c r="I602" s="91">
        <v>22.4</v>
      </c>
      <c r="J602" s="152"/>
      <c r="K602" s="152"/>
      <c r="L602" s="152"/>
      <c r="M602" s="152"/>
      <c r="N602" s="152"/>
      <c r="O602" s="152"/>
      <c r="P602" s="152"/>
      <c r="Q602" s="152"/>
    </row>
    <row r="603" spans="1:17">
      <c r="A603" s="158" t="s">
        <v>141</v>
      </c>
      <c r="B603" s="159"/>
      <c r="C603" s="92">
        <v>100</v>
      </c>
      <c r="D603" s="92">
        <v>5.4</v>
      </c>
      <c r="E603" s="92">
        <v>9.1999999999999993</v>
      </c>
      <c r="F603" s="92">
        <v>9.5</v>
      </c>
      <c r="G603" s="92">
        <v>63</v>
      </c>
      <c r="H603" s="92">
        <v>12.9</v>
      </c>
      <c r="I603" s="92">
        <v>24.1</v>
      </c>
      <c r="J603" s="152"/>
      <c r="K603" s="152"/>
      <c r="L603" s="152"/>
      <c r="M603" s="152"/>
      <c r="N603" s="152"/>
      <c r="O603" s="152"/>
      <c r="P603" s="152"/>
      <c r="Q603" s="152"/>
    </row>
    <row r="604" spans="1:17">
      <c r="A604" s="158" t="s">
        <v>470</v>
      </c>
      <c r="B604" s="159"/>
      <c r="C604" s="92">
        <v>100</v>
      </c>
      <c r="D604" s="92">
        <v>5</v>
      </c>
      <c r="E604" s="92">
        <v>9.4</v>
      </c>
      <c r="F604" s="92">
        <v>9.9</v>
      </c>
      <c r="G604" s="92">
        <v>66.8</v>
      </c>
      <c r="H604" s="92">
        <v>8.9</v>
      </c>
      <c r="I604" s="92">
        <v>24.3</v>
      </c>
      <c r="J604" s="152"/>
      <c r="K604" s="152"/>
      <c r="L604" s="152"/>
      <c r="M604" s="152"/>
      <c r="N604" s="152"/>
      <c r="O604" s="152"/>
      <c r="P604" s="152"/>
      <c r="Q604" s="152"/>
    </row>
    <row r="605" spans="1:17">
      <c r="A605" s="187"/>
      <c r="B605" s="188"/>
      <c r="C605" s="188"/>
      <c r="D605" s="188"/>
      <c r="E605" s="188"/>
      <c r="F605" s="188"/>
      <c r="G605" s="188"/>
      <c r="H605" s="188"/>
      <c r="I605" s="152"/>
      <c r="J605" s="152"/>
      <c r="K605" s="152"/>
      <c r="L605" s="152"/>
      <c r="M605" s="152"/>
      <c r="N605" s="152"/>
      <c r="O605" s="152"/>
      <c r="P605" s="152"/>
    </row>
    <row r="606" spans="1:17" ht="48.75" customHeight="1">
      <c r="A606" s="160" t="s">
        <v>144</v>
      </c>
      <c r="B606" s="161"/>
      <c r="C606" s="161"/>
      <c r="D606" s="161"/>
      <c r="E606" s="146"/>
      <c r="F606" s="147" t="s">
        <v>145</v>
      </c>
      <c r="G606" s="147" t="s">
        <v>471</v>
      </c>
      <c r="H606" s="147" t="s">
        <v>472</v>
      </c>
      <c r="I606" s="147" t="s">
        <v>473</v>
      </c>
      <c r="J606" s="147" t="s">
        <v>413</v>
      </c>
      <c r="K606" s="147" t="s">
        <v>0</v>
      </c>
      <c r="L606" s="148"/>
      <c r="M606" s="148"/>
    </row>
    <row r="607" spans="1:17">
      <c r="A607" s="163" t="s">
        <v>474</v>
      </c>
      <c r="B607" s="164"/>
      <c r="C607" s="164"/>
      <c r="D607" s="164"/>
      <c r="E607" s="151"/>
      <c r="F607" s="89">
        <v>100</v>
      </c>
      <c r="G607" s="89">
        <v>1.4</v>
      </c>
      <c r="H607" s="89">
        <v>3.7</v>
      </c>
      <c r="I607" s="89">
        <v>3.5</v>
      </c>
      <c r="J607" s="89">
        <v>84.9</v>
      </c>
      <c r="K607" s="89">
        <v>6.5</v>
      </c>
      <c r="L607" s="152"/>
      <c r="M607" s="152"/>
    </row>
    <row r="608" spans="1:17" ht="13.5" customHeight="1">
      <c r="A608" s="163" t="s">
        <v>475</v>
      </c>
      <c r="B608" s="164"/>
      <c r="C608" s="164"/>
      <c r="D608" s="164"/>
      <c r="E608" s="151"/>
      <c r="F608" s="89">
        <v>100</v>
      </c>
      <c r="G608" s="89">
        <v>2.8</v>
      </c>
      <c r="H608" s="89">
        <v>5.7</v>
      </c>
      <c r="I608" s="89">
        <v>10.199999999999999</v>
      </c>
      <c r="J608" s="89">
        <v>75.2</v>
      </c>
      <c r="K608" s="89">
        <v>6.1</v>
      </c>
      <c r="L608" s="152"/>
      <c r="M608" s="152"/>
    </row>
    <row r="609" spans="1:13">
      <c r="A609" s="163" t="s">
        <v>476</v>
      </c>
      <c r="B609" s="164"/>
      <c r="C609" s="164"/>
      <c r="D609" s="164"/>
      <c r="E609" s="151"/>
      <c r="F609" s="89">
        <v>100</v>
      </c>
      <c r="G609" s="89">
        <v>3.5</v>
      </c>
      <c r="H609" s="89">
        <v>7.7</v>
      </c>
      <c r="I609" s="89">
        <v>7.1</v>
      </c>
      <c r="J609" s="89">
        <v>75.3</v>
      </c>
      <c r="K609" s="89">
        <v>6.3</v>
      </c>
      <c r="L609" s="152"/>
      <c r="M609" s="152"/>
    </row>
    <row r="610" spans="1:13">
      <c r="A610" s="163" t="s">
        <v>477</v>
      </c>
      <c r="B610" s="164"/>
      <c r="C610" s="164"/>
      <c r="D610" s="164"/>
      <c r="E610" s="151"/>
      <c r="F610" s="89">
        <v>100</v>
      </c>
      <c r="G610" s="89">
        <v>5.7</v>
      </c>
      <c r="H610" s="89">
        <v>7.7</v>
      </c>
      <c r="I610" s="89">
        <v>16.5</v>
      </c>
      <c r="J610" s="89">
        <v>64.7</v>
      </c>
      <c r="K610" s="89">
        <v>5.5</v>
      </c>
      <c r="L610" s="152"/>
      <c r="M610" s="152"/>
    </row>
    <row r="611" spans="1:13" ht="13.5" customHeight="1">
      <c r="A611" s="163" t="s">
        <v>478</v>
      </c>
      <c r="B611" s="164"/>
      <c r="C611" s="164"/>
      <c r="D611" s="164"/>
      <c r="E611" s="151"/>
      <c r="F611" s="89">
        <v>100</v>
      </c>
      <c r="G611" s="89">
        <v>4</v>
      </c>
      <c r="H611" s="89">
        <v>5.3</v>
      </c>
      <c r="I611" s="89">
        <v>11.5</v>
      </c>
      <c r="J611" s="89">
        <v>73.3</v>
      </c>
      <c r="K611" s="89">
        <v>6</v>
      </c>
      <c r="L611" s="152"/>
      <c r="M611" s="152"/>
    </row>
    <row r="612" spans="1:13">
      <c r="A612" s="163" t="s">
        <v>479</v>
      </c>
      <c r="B612" s="164"/>
      <c r="C612" s="164"/>
      <c r="D612" s="164"/>
      <c r="E612" s="151"/>
      <c r="F612" s="89">
        <v>100</v>
      </c>
      <c r="G612" s="89">
        <v>4.7</v>
      </c>
      <c r="H612" s="89">
        <v>11.5</v>
      </c>
      <c r="I612" s="89">
        <v>6</v>
      </c>
      <c r="J612" s="89">
        <v>72.099999999999994</v>
      </c>
      <c r="K612" s="89">
        <v>5.7</v>
      </c>
      <c r="L612" s="152"/>
      <c r="M612" s="152"/>
    </row>
    <row r="613" spans="1:13">
      <c r="A613" s="163" t="s">
        <v>221</v>
      </c>
      <c r="B613" s="164"/>
      <c r="C613" s="164"/>
      <c r="D613" s="164"/>
      <c r="E613" s="151"/>
      <c r="F613" s="89">
        <v>100</v>
      </c>
      <c r="G613" s="89">
        <v>0.5</v>
      </c>
      <c r="H613" s="89">
        <v>0.3</v>
      </c>
      <c r="I613" s="89">
        <v>0.4</v>
      </c>
      <c r="J613" s="89">
        <v>18.399999999999999</v>
      </c>
      <c r="K613" s="89">
        <v>80.400000000000006</v>
      </c>
      <c r="L613" s="152"/>
      <c r="M613" s="152"/>
    </row>
    <row r="614" spans="1:13">
      <c r="A614" s="152"/>
      <c r="B614" s="152"/>
      <c r="C614" s="152"/>
      <c r="D614" s="152"/>
      <c r="E614" s="152"/>
      <c r="F614" s="152"/>
      <c r="G614" s="152"/>
      <c r="H614" s="152"/>
      <c r="I614" s="152"/>
      <c r="J614" s="152"/>
      <c r="K614" s="152"/>
      <c r="L614" s="152"/>
      <c r="M614" s="152"/>
    </row>
    <row r="615" spans="1:13" ht="13.5">
      <c r="A615" s="143" t="s">
        <v>480</v>
      </c>
      <c r="B615" s="143"/>
      <c r="C615" s="143"/>
      <c r="D615" s="143"/>
      <c r="E615" s="143"/>
      <c r="F615" s="143"/>
      <c r="G615" s="143"/>
      <c r="H615" s="143"/>
      <c r="I615" s="143"/>
      <c r="J615" s="143"/>
      <c r="K615" s="143"/>
      <c r="L615" s="143"/>
      <c r="M615" s="143"/>
    </row>
    <row r="616" spans="1:13" ht="13.5">
      <c r="A616" s="143" t="s">
        <v>481</v>
      </c>
      <c r="B616" s="143"/>
      <c r="C616" s="143"/>
      <c r="D616" s="143"/>
      <c r="E616" s="143"/>
      <c r="F616" s="143"/>
      <c r="G616" s="143"/>
      <c r="H616" s="143"/>
      <c r="I616" s="143"/>
      <c r="J616" s="143"/>
      <c r="K616" s="143"/>
      <c r="L616" s="143"/>
      <c r="M616" s="143"/>
    </row>
    <row r="617" spans="1:13" ht="48.75" customHeight="1">
      <c r="A617" s="147" t="s">
        <v>145</v>
      </c>
      <c r="B617" s="147" t="s">
        <v>224</v>
      </c>
      <c r="C617" s="147" t="s">
        <v>225</v>
      </c>
      <c r="D617" s="147" t="s">
        <v>0</v>
      </c>
      <c r="E617" s="149"/>
      <c r="F617" s="148"/>
      <c r="G617" s="148"/>
      <c r="H617" s="148"/>
      <c r="I617" s="148"/>
      <c r="J617" s="148"/>
      <c r="K617" s="148"/>
      <c r="L617" s="148"/>
      <c r="M617" s="148"/>
    </row>
    <row r="618" spans="1:13">
      <c r="A618" s="89">
        <v>100</v>
      </c>
      <c r="B618" s="89">
        <v>12.8</v>
      </c>
      <c r="C618" s="89">
        <v>85.9</v>
      </c>
      <c r="D618" s="89">
        <v>1.3</v>
      </c>
      <c r="F618" s="152"/>
      <c r="G618" s="152"/>
      <c r="H618" s="152"/>
      <c r="I618" s="152"/>
      <c r="J618" s="152"/>
      <c r="K618" s="152"/>
      <c r="L618" s="152"/>
      <c r="M618" s="152"/>
    </row>
    <row r="619" spans="1:13">
      <c r="A619" s="152"/>
      <c r="B619" s="152"/>
      <c r="C619" s="152"/>
      <c r="D619" s="152"/>
      <c r="E619" s="152"/>
      <c r="F619" s="152"/>
      <c r="G619" s="152"/>
      <c r="H619" s="152"/>
      <c r="I619" s="152"/>
      <c r="J619" s="152"/>
      <c r="K619" s="152"/>
      <c r="L619" s="152"/>
      <c r="M619" s="152"/>
    </row>
    <row r="620" spans="1:13" ht="13.5">
      <c r="A620" s="143" t="s">
        <v>482</v>
      </c>
      <c r="B620" s="143"/>
      <c r="C620" s="143"/>
      <c r="D620" s="143"/>
      <c r="E620" s="143"/>
      <c r="F620" s="143"/>
      <c r="G620" s="143"/>
      <c r="H620" s="143"/>
      <c r="I620" s="143"/>
      <c r="J620" s="143"/>
      <c r="K620" s="143"/>
      <c r="L620" s="143"/>
      <c r="M620" s="143"/>
    </row>
    <row r="621" spans="1:13" ht="62.25" customHeight="1">
      <c r="A621" s="147" t="s">
        <v>145</v>
      </c>
      <c r="B621" s="147" t="s">
        <v>573</v>
      </c>
      <c r="C621" s="147" t="s">
        <v>475</v>
      </c>
      <c r="D621" s="147" t="s">
        <v>483</v>
      </c>
      <c r="E621" s="147" t="s">
        <v>574</v>
      </c>
      <c r="F621" s="147" t="s">
        <v>575</v>
      </c>
      <c r="G621" s="147" t="s">
        <v>479</v>
      </c>
      <c r="H621" s="147" t="s">
        <v>229</v>
      </c>
      <c r="I621" s="147" t="s">
        <v>205</v>
      </c>
      <c r="J621" s="148"/>
      <c r="K621" s="148"/>
      <c r="L621" s="148"/>
      <c r="M621" s="148"/>
    </row>
    <row r="622" spans="1:13">
      <c r="A622" s="89"/>
      <c r="B622" s="89">
        <v>10.972575146394208</v>
      </c>
      <c r="C622" s="89">
        <v>42.893616073997983</v>
      </c>
      <c r="D622" s="89">
        <v>46.022268280689261</v>
      </c>
      <c r="E622" s="89">
        <v>23.403595225408736</v>
      </c>
      <c r="F622" s="89">
        <v>19.324552125313314</v>
      </c>
      <c r="G622" s="89">
        <v>48.093629430639702</v>
      </c>
      <c r="H622" s="89">
        <v>2.5391101121848716</v>
      </c>
      <c r="I622" s="89">
        <v>1.038212379694228</v>
      </c>
      <c r="J622" s="152"/>
      <c r="K622" s="152"/>
      <c r="L622" s="152"/>
      <c r="M622" s="152"/>
    </row>
    <row r="623" spans="1:13">
      <c r="A623" s="152"/>
      <c r="B623" s="152"/>
      <c r="C623" s="152"/>
      <c r="D623" s="152"/>
      <c r="E623" s="152"/>
      <c r="F623" s="152"/>
      <c r="G623" s="152"/>
      <c r="H623" s="152"/>
      <c r="I623" s="152"/>
      <c r="J623" s="152"/>
      <c r="K623" s="152"/>
      <c r="L623" s="152"/>
      <c r="M623" s="152"/>
    </row>
    <row r="624" spans="1:13" ht="13.5">
      <c r="A624" s="143" t="s">
        <v>484</v>
      </c>
      <c r="B624" s="143"/>
      <c r="C624" s="143"/>
      <c r="D624" s="143"/>
      <c r="E624" s="143"/>
      <c r="F624" s="143"/>
      <c r="G624" s="143"/>
      <c r="H624" s="143"/>
      <c r="I624" s="143"/>
      <c r="J624" s="143"/>
      <c r="K624" s="143"/>
      <c r="L624" s="143"/>
      <c r="M624" s="143"/>
    </row>
    <row r="625" spans="1:14" ht="86.25" customHeight="1">
      <c r="A625" s="147" t="s">
        <v>145</v>
      </c>
      <c r="B625" s="147" t="s">
        <v>576</v>
      </c>
      <c r="C625" s="147" t="s">
        <v>577</v>
      </c>
      <c r="D625" s="147" t="s">
        <v>578</v>
      </c>
      <c r="E625" s="147" t="s">
        <v>422</v>
      </c>
      <c r="F625" s="147" t="s">
        <v>579</v>
      </c>
      <c r="G625" s="147" t="s">
        <v>580</v>
      </c>
      <c r="H625" s="147" t="s">
        <v>229</v>
      </c>
      <c r="I625" s="147" t="s">
        <v>0</v>
      </c>
      <c r="J625" s="148"/>
      <c r="K625" s="148"/>
      <c r="L625" s="148"/>
      <c r="M625" s="148"/>
    </row>
    <row r="626" spans="1:14">
      <c r="A626" s="89"/>
      <c r="B626" s="89">
        <v>46.33371881815097</v>
      </c>
      <c r="C626" s="89">
        <v>41.837920948462596</v>
      </c>
      <c r="D626" s="89">
        <v>6.8588188612502181</v>
      </c>
      <c r="E626" s="89">
        <v>15.832376397300999</v>
      </c>
      <c r="F626" s="89">
        <v>17.180449372768546</v>
      </c>
      <c r="G626" s="89">
        <v>15.512118845403894</v>
      </c>
      <c r="H626" s="89">
        <v>15.107488298416856</v>
      </c>
      <c r="I626" s="89">
        <v>3.5950279421583722</v>
      </c>
      <c r="J626" s="152"/>
      <c r="K626" s="152"/>
      <c r="L626" s="152"/>
      <c r="M626" s="152"/>
    </row>
    <row r="627" spans="1:14">
      <c r="A627" s="167"/>
      <c r="B627" s="167"/>
      <c r="C627" s="167"/>
      <c r="D627" s="167"/>
      <c r="E627" s="167"/>
      <c r="F627" s="167"/>
      <c r="G627" s="167"/>
      <c r="H627" s="167"/>
      <c r="I627" s="167"/>
      <c r="J627" s="152"/>
      <c r="K627" s="152"/>
      <c r="L627" s="152"/>
      <c r="M627" s="152"/>
    </row>
    <row r="628" spans="1:14">
      <c r="A628" s="167"/>
      <c r="B628" s="167"/>
      <c r="C628" s="167"/>
      <c r="D628" s="167"/>
      <c r="E628" s="167"/>
      <c r="F628" s="167"/>
      <c r="G628" s="167"/>
      <c r="H628" s="167"/>
      <c r="I628" s="167"/>
      <c r="J628" s="152"/>
      <c r="K628" s="152"/>
      <c r="L628" s="152"/>
      <c r="M628" s="152"/>
    </row>
    <row r="629" spans="1:14" ht="14.25">
      <c r="A629" s="141" t="s">
        <v>485</v>
      </c>
      <c r="B629" s="141"/>
      <c r="C629" s="141"/>
      <c r="D629" s="141"/>
      <c r="E629" s="141"/>
      <c r="F629" s="141"/>
      <c r="G629" s="141"/>
      <c r="H629" s="141"/>
      <c r="I629" s="141"/>
      <c r="J629" s="141"/>
      <c r="K629" s="141"/>
      <c r="L629" s="141"/>
      <c r="M629" s="142"/>
    </row>
    <row r="630" spans="1:14" ht="14.25">
      <c r="A630" s="143" t="s">
        <v>486</v>
      </c>
      <c r="C630" s="142"/>
      <c r="D630" s="144"/>
      <c r="H630" s="144"/>
      <c r="I630" s="149"/>
      <c r="L630" s="143"/>
      <c r="M630" s="144"/>
    </row>
    <row r="631" spans="1:14">
      <c r="A631" s="181" t="s">
        <v>145</v>
      </c>
      <c r="B631" s="181" t="s">
        <v>487</v>
      </c>
      <c r="C631" s="181" t="s">
        <v>488</v>
      </c>
      <c r="D631" s="181" t="s">
        <v>489</v>
      </c>
      <c r="E631" s="181" t="s">
        <v>0</v>
      </c>
      <c r="F631" s="152"/>
      <c r="G631" s="152"/>
      <c r="H631" s="152"/>
      <c r="I631" s="152"/>
      <c r="J631" s="152"/>
      <c r="K631" s="152"/>
      <c r="L631" s="152"/>
      <c r="M631" s="152"/>
    </row>
    <row r="632" spans="1:14" s="144" customFormat="1" ht="13.5">
      <c r="A632" s="89">
        <v>100</v>
      </c>
      <c r="B632" s="89">
        <v>44.5120750755705</v>
      </c>
      <c r="C632" s="89">
        <v>55.331170610107407</v>
      </c>
      <c r="D632" s="89">
        <v>0.15675431432208728</v>
      </c>
      <c r="E632" s="89">
        <v>0</v>
      </c>
      <c r="F632" s="152"/>
      <c r="G632" s="152"/>
      <c r="H632" s="152"/>
      <c r="I632" s="152"/>
      <c r="J632" s="152"/>
      <c r="K632" s="152"/>
      <c r="L632" s="152"/>
      <c r="M632" s="152"/>
      <c r="N632" s="153"/>
    </row>
    <row r="633" spans="1:14" s="149" customFormat="1" ht="12" customHeight="1">
      <c r="A633" s="152"/>
      <c r="B633" s="152"/>
      <c r="C633" s="152"/>
      <c r="D633" s="152"/>
      <c r="E633" s="152"/>
      <c r="F633" s="152"/>
      <c r="G633" s="152"/>
      <c r="H633" s="152"/>
      <c r="I633" s="152"/>
      <c r="J633" s="152"/>
      <c r="K633" s="152"/>
      <c r="L633" s="152"/>
      <c r="M633" s="153"/>
    </row>
    <row r="634" spans="1:14" ht="13.5">
      <c r="A634" s="143" t="s">
        <v>490</v>
      </c>
      <c r="B634" s="143"/>
      <c r="C634" s="143"/>
      <c r="D634" s="143"/>
      <c r="E634" s="143"/>
      <c r="F634" s="143"/>
      <c r="G634" s="143"/>
      <c r="H634" s="143"/>
      <c r="I634" s="143"/>
      <c r="J634" s="143"/>
      <c r="K634" s="143"/>
      <c r="L634" s="143"/>
      <c r="M634" s="144"/>
    </row>
    <row r="635" spans="1:14">
      <c r="A635" s="147" t="s">
        <v>145</v>
      </c>
      <c r="B635" s="147" t="s">
        <v>491</v>
      </c>
      <c r="C635" s="147" t="s">
        <v>492</v>
      </c>
      <c r="D635" s="147" t="s">
        <v>493</v>
      </c>
      <c r="E635" s="147" t="s">
        <v>494</v>
      </c>
      <c r="F635" s="147" t="s">
        <v>495</v>
      </c>
      <c r="G635" s="147" t="s">
        <v>496</v>
      </c>
      <c r="H635" s="147" t="s">
        <v>497</v>
      </c>
      <c r="I635" s="147" t="s">
        <v>0</v>
      </c>
      <c r="J635" s="148"/>
      <c r="K635" s="148"/>
      <c r="L635" s="148"/>
      <c r="M635" s="149"/>
    </row>
    <row r="636" spans="1:14" s="144" customFormat="1" ht="13.5">
      <c r="A636" s="89">
        <v>100</v>
      </c>
      <c r="B636" s="89">
        <v>1.5241164747013634</v>
      </c>
      <c r="C636" s="89">
        <v>5.4915630081864713</v>
      </c>
      <c r="D636" s="89">
        <v>8.4752235699127727</v>
      </c>
      <c r="E636" s="89">
        <v>12.520614351214157</v>
      </c>
      <c r="F636" s="89">
        <v>15.5853112234637</v>
      </c>
      <c r="G636" s="89">
        <v>20.446408095639253</v>
      </c>
      <c r="H636" s="89">
        <v>35.956763276882285</v>
      </c>
      <c r="I636" s="89">
        <v>0</v>
      </c>
      <c r="J636" s="152"/>
      <c r="K636" s="152"/>
      <c r="L636" s="152"/>
      <c r="M636" s="153"/>
    </row>
    <row r="637" spans="1:14" s="149" customFormat="1" ht="12" customHeight="1">
      <c r="A637" s="153"/>
      <c r="B637" s="153"/>
      <c r="C637" s="153"/>
      <c r="D637" s="153"/>
      <c r="E637" s="153"/>
      <c r="F637" s="153"/>
      <c r="G637" s="153"/>
      <c r="H637" s="153"/>
      <c r="I637" s="153"/>
      <c r="J637" s="153"/>
      <c r="K637" s="153"/>
      <c r="L637" s="153"/>
      <c r="M637" s="153"/>
    </row>
    <row r="638" spans="1:14" ht="12" customHeight="1">
      <c r="A638" s="143" t="s">
        <v>498</v>
      </c>
      <c r="B638" s="143"/>
      <c r="C638" s="143"/>
      <c r="D638" s="143"/>
      <c r="E638" s="143"/>
      <c r="F638" s="143"/>
      <c r="G638" s="143"/>
      <c r="H638" s="143"/>
      <c r="I638" s="143"/>
      <c r="J638" s="143"/>
      <c r="K638" s="143"/>
      <c r="L638" s="143"/>
      <c r="M638" s="143"/>
    </row>
    <row r="639" spans="1:14" ht="50.25" customHeight="1">
      <c r="A639" s="147" t="s">
        <v>145</v>
      </c>
      <c r="B639" s="147" t="s">
        <v>499</v>
      </c>
      <c r="C639" s="147" t="s">
        <v>500</v>
      </c>
      <c r="D639" s="147" t="s">
        <v>501</v>
      </c>
      <c r="E639" s="147" t="s">
        <v>502</v>
      </c>
      <c r="F639" s="147" t="s">
        <v>503</v>
      </c>
      <c r="G639" s="147" t="s">
        <v>504</v>
      </c>
      <c r="H639" s="147" t="s">
        <v>505</v>
      </c>
      <c r="I639" s="147" t="s">
        <v>506</v>
      </c>
      <c r="J639" s="147" t="s">
        <v>68</v>
      </c>
      <c r="K639" s="147" t="s">
        <v>0</v>
      </c>
      <c r="L639" s="148"/>
      <c r="M639" s="148"/>
    </row>
    <row r="640" spans="1:14">
      <c r="A640" s="89">
        <v>99.999999999999986</v>
      </c>
      <c r="B640" s="89">
        <v>8.0395522429958461</v>
      </c>
      <c r="C640" s="89">
        <v>2.6471049089883651</v>
      </c>
      <c r="D640" s="89">
        <v>7.0113781532227124</v>
      </c>
      <c r="E640" s="89">
        <v>28.455742032426961</v>
      </c>
      <c r="F640" s="89">
        <v>12.144881945210342</v>
      </c>
      <c r="G640" s="89">
        <v>1.8779802749227266</v>
      </c>
      <c r="H640" s="89">
        <v>10.550439810187019</v>
      </c>
      <c r="I640" s="89">
        <v>22.658760967388098</v>
      </c>
      <c r="J640" s="89">
        <v>2.75328081015292</v>
      </c>
      <c r="K640" s="89">
        <v>3.8608788545050046</v>
      </c>
      <c r="L640" s="152"/>
      <c r="M640" s="152"/>
    </row>
    <row r="643" spans="1:9" ht="14.25" thickBot="1">
      <c r="A643" s="255" t="s">
        <v>552</v>
      </c>
      <c r="B643" s="194"/>
      <c r="C643" s="195"/>
      <c r="D643" s="195"/>
      <c r="E643" s="194"/>
      <c r="F643" s="194"/>
      <c r="G643" s="195"/>
      <c r="H643" s="196"/>
      <c r="I643" s="196"/>
    </row>
    <row r="644" spans="1:9" ht="68.25" thickBot="1">
      <c r="A644" s="279"/>
      <c r="B644" s="280"/>
      <c r="C644" s="197" t="s">
        <v>125</v>
      </c>
      <c r="D644" s="198" t="s">
        <v>507</v>
      </c>
      <c r="E644" s="199" t="s">
        <v>508</v>
      </c>
      <c r="F644" s="200" t="s">
        <v>509</v>
      </c>
      <c r="G644" s="200" t="s">
        <v>510</v>
      </c>
      <c r="H644" s="201" t="s">
        <v>205</v>
      </c>
      <c r="I644" s="202" t="s">
        <v>511</v>
      </c>
    </row>
    <row r="645" spans="1:9" ht="13.5">
      <c r="A645" s="203" t="s">
        <v>512</v>
      </c>
      <c r="B645" s="204"/>
      <c r="C645" s="94">
        <v>434206.58000000071</v>
      </c>
      <c r="D645" s="95">
        <v>21758.233333333326</v>
      </c>
      <c r="E645" s="96">
        <v>41007.170000000006</v>
      </c>
      <c r="F645" s="97">
        <v>42784.113333333335</v>
      </c>
      <c r="G645" s="97">
        <v>290181.87666666735</v>
      </c>
      <c r="H645" s="98">
        <v>38475.186666666683</v>
      </c>
      <c r="I645" s="99"/>
    </row>
    <row r="646" spans="1:9" ht="14.25" thickBot="1">
      <c r="A646" s="205"/>
      <c r="B646" s="206"/>
      <c r="C646" s="100">
        <v>100</v>
      </c>
      <c r="D646" s="101">
        <v>5</v>
      </c>
      <c r="E646" s="102">
        <v>9.4</v>
      </c>
      <c r="F646" s="103">
        <v>9.9</v>
      </c>
      <c r="G646" s="103">
        <v>66.8</v>
      </c>
      <c r="H646" s="104">
        <v>8.9</v>
      </c>
      <c r="I646" s="105">
        <v>24.3</v>
      </c>
    </row>
    <row r="647" spans="1:9" ht="14.25" thickTop="1">
      <c r="A647" s="207" t="s">
        <v>129</v>
      </c>
      <c r="B647" s="208"/>
      <c r="C647" s="106">
        <v>100</v>
      </c>
      <c r="D647" s="107">
        <v>4</v>
      </c>
      <c r="E647" s="108">
        <v>7</v>
      </c>
      <c r="F647" s="109">
        <v>6.6</v>
      </c>
      <c r="G647" s="109">
        <v>62.7</v>
      </c>
      <c r="H647" s="110">
        <v>19.7</v>
      </c>
      <c r="I647" s="111">
        <v>17.600000000000001</v>
      </c>
    </row>
    <row r="648" spans="1:9" ht="13.5">
      <c r="A648" s="209" t="s">
        <v>130</v>
      </c>
      <c r="B648" s="210"/>
      <c r="C648" s="112">
        <v>100</v>
      </c>
      <c r="D648" s="113">
        <v>4.8</v>
      </c>
      <c r="E648" s="114">
        <v>9.3000000000000007</v>
      </c>
      <c r="F648" s="115">
        <v>10.3</v>
      </c>
      <c r="G648" s="115">
        <v>56.5</v>
      </c>
      <c r="H648" s="116">
        <v>19.100000000000001</v>
      </c>
      <c r="I648" s="117">
        <v>24.400000000000002</v>
      </c>
    </row>
    <row r="649" spans="1:9" ht="13.5">
      <c r="A649" s="209" t="s">
        <v>131</v>
      </c>
      <c r="B649" s="210"/>
      <c r="C649" s="112">
        <v>100</v>
      </c>
      <c r="D649" s="113">
        <v>4.0999999999999996</v>
      </c>
      <c r="E649" s="114">
        <v>9.1</v>
      </c>
      <c r="F649" s="115">
        <v>8.3000000000000007</v>
      </c>
      <c r="G649" s="115">
        <v>58</v>
      </c>
      <c r="H649" s="116">
        <v>20.6</v>
      </c>
      <c r="I649" s="117">
        <v>21.5</v>
      </c>
    </row>
    <row r="650" spans="1:9" ht="14.25" thickBot="1">
      <c r="A650" s="211" t="s">
        <v>132</v>
      </c>
      <c r="B650" s="212"/>
      <c r="C650" s="118">
        <v>100</v>
      </c>
      <c r="D650" s="119">
        <v>4.8</v>
      </c>
      <c r="E650" s="120">
        <v>6.3</v>
      </c>
      <c r="F650" s="121">
        <v>8.8000000000000007</v>
      </c>
      <c r="G650" s="121">
        <v>60.1</v>
      </c>
      <c r="H650" s="122">
        <v>20.100000000000001</v>
      </c>
      <c r="I650" s="105">
        <v>19.899999999999999</v>
      </c>
    </row>
    <row r="651" spans="1:9" ht="14.25" thickTop="1">
      <c r="A651" s="213" t="s">
        <v>513</v>
      </c>
      <c r="B651" s="214"/>
      <c r="C651" s="123">
        <v>100</v>
      </c>
      <c r="D651" s="124">
        <v>5.7</v>
      </c>
      <c r="E651" s="125">
        <v>8.6999999999999993</v>
      </c>
      <c r="F651" s="126">
        <v>11.2</v>
      </c>
      <c r="G651" s="126">
        <v>55.5</v>
      </c>
      <c r="H651" s="127">
        <v>19</v>
      </c>
      <c r="I651" s="128">
        <v>25.599999999999998</v>
      </c>
    </row>
    <row r="652" spans="1:9" ht="13.5">
      <c r="A652" s="215" t="s">
        <v>514</v>
      </c>
      <c r="B652" s="216"/>
      <c r="C652" s="129">
        <v>100</v>
      </c>
      <c r="D652" s="130">
        <v>3.4</v>
      </c>
      <c r="E652" s="131">
        <v>7.7</v>
      </c>
      <c r="F652" s="132">
        <v>6.4</v>
      </c>
      <c r="G652" s="132">
        <v>62.3</v>
      </c>
      <c r="H652" s="133">
        <v>20.2</v>
      </c>
      <c r="I652" s="134">
        <v>17.5</v>
      </c>
    </row>
    <row r="653" spans="1:9" ht="14.25" thickBot="1">
      <c r="A653" s="217" t="s">
        <v>134</v>
      </c>
      <c r="B653" s="218"/>
      <c r="C653" s="135">
        <v>100</v>
      </c>
      <c r="D653" s="136">
        <v>0</v>
      </c>
      <c r="E653" s="137">
        <v>0</v>
      </c>
      <c r="F653" s="138">
        <v>0</v>
      </c>
      <c r="G653" s="138">
        <v>85.7</v>
      </c>
      <c r="H653" s="139">
        <v>14.3</v>
      </c>
      <c r="I653" s="140">
        <v>0</v>
      </c>
    </row>
  </sheetData>
  <mergeCells count="19">
    <mergeCell ref="A552:H552"/>
    <mergeCell ref="A576:G576"/>
    <mergeCell ref="A516:F516"/>
    <mergeCell ref="A111:M111"/>
    <mergeCell ref="A644:B644"/>
    <mergeCell ref="A518:F518"/>
    <mergeCell ref="A547:H547"/>
    <mergeCell ref="A277:G277"/>
    <mergeCell ref="A278:G278"/>
    <mergeCell ref="A302:A304"/>
    <mergeCell ref="A305:A307"/>
    <mergeCell ref="A308:A312"/>
    <mergeCell ref="A517:F517"/>
    <mergeCell ref="A580:G580"/>
    <mergeCell ref="A583:G583"/>
    <mergeCell ref="A313:A316"/>
    <mergeCell ref="B315:G315"/>
    <mergeCell ref="A515:F515"/>
    <mergeCell ref="A546:H546"/>
  </mergeCells>
  <phoneticPr fontId="2"/>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9A615-CD15-4FB8-ACE6-AE2712C4675B}">
  <sheetPr>
    <tabColor theme="9"/>
    <pageSetUpPr fitToPage="1"/>
  </sheetPr>
  <dimension ref="A2:IQ68"/>
  <sheetViews>
    <sheetView zoomScaleNormal="100" workbookViewId="0">
      <selection activeCell="O35" sqref="O35"/>
    </sheetView>
  </sheetViews>
  <sheetFormatPr defaultRowHeight="13.5"/>
  <cols>
    <col min="1" max="1" width="9" style="18" customWidth="1"/>
    <col min="2" max="2" width="9.375" style="18" bestFit="1" customWidth="1"/>
    <col min="3" max="5" width="9" style="18" customWidth="1"/>
    <col min="6" max="6" width="17.75" style="18" customWidth="1"/>
    <col min="7" max="8" width="9" style="18" customWidth="1"/>
    <col min="9" max="9" width="9.375" style="18" bestFit="1" customWidth="1"/>
    <col min="10" max="22" width="9" style="18" customWidth="1"/>
    <col min="23" max="23" width="8.875" style="18" customWidth="1"/>
    <col min="24" max="24" width="9" style="18" customWidth="1"/>
    <col min="25" max="25" width="9.875" style="18" bestFit="1" customWidth="1"/>
    <col min="26" max="251" width="9" style="18" customWidth="1"/>
  </cols>
  <sheetData>
    <row r="2" spans="1:24">
      <c r="A2" s="18" t="s">
        <v>517</v>
      </c>
      <c r="F2" s="18" t="s">
        <v>518</v>
      </c>
      <c r="K2" s="18" t="s">
        <v>619</v>
      </c>
      <c r="S2" s="19"/>
      <c r="T2" s="18" t="s">
        <v>620</v>
      </c>
    </row>
    <row r="3" spans="1:24">
      <c r="A3" s="18" t="s">
        <v>607</v>
      </c>
      <c r="B3" s="18" t="s">
        <v>9</v>
      </c>
      <c r="F3" s="18" t="s">
        <v>608</v>
      </c>
      <c r="G3" s="18" t="s">
        <v>557</v>
      </c>
      <c r="K3" s="18" t="s">
        <v>609</v>
      </c>
      <c r="L3" s="18" t="s">
        <v>4</v>
      </c>
      <c r="T3" s="18" t="s">
        <v>610</v>
      </c>
      <c r="U3" s="18" t="s">
        <v>10</v>
      </c>
    </row>
    <row r="4" spans="1:24" ht="14.25" thickBot="1">
      <c r="A4" s="43"/>
      <c r="B4" s="49" t="s">
        <v>515</v>
      </c>
      <c r="C4" s="49" t="s">
        <v>516</v>
      </c>
      <c r="D4" s="50" t="s">
        <v>0</v>
      </c>
      <c r="F4" s="43"/>
      <c r="G4" s="49" t="s">
        <v>35</v>
      </c>
      <c r="H4" s="49" t="s">
        <v>5</v>
      </c>
      <c r="I4" s="50" t="s">
        <v>1</v>
      </c>
      <c r="K4" s="55" t="s">
        <v>54</v>
      </c>
      <c r="L4" s="55" t="s">
        <v>55</v>
      </c>
      <c r="M4" s="55" t="s">
        <v>531</v>
      </c>
      <c r="N4" s="55" t="s">
        <v>530</v>
      </c>
      <c r="O4" s="55" t="s">
        <v>529</v>
      </c>
      <c r="P4" s="55" t="s">
        <v>532</v>
      </c>
      <c r="Q4" s="86" t="s">
        <v>68</v>
      </c>
      <c r="R4" s="59" t="s">
        <v>0</v>
      </c>
      <c r="T4" s="43"/>
      <c r="U4" s="49" t="s">
        <v>555</v>
      </c>
      <c r="V4" s="49" t="s">
        <v>556</v>
      </c>
      <c r="W4" s="88" t="s">
        <v>0</v>
      </c>
    </row>
    <row r="5" spans="1:24" ht="14.25" thickBot="1">
      <c r="A5" s="61" t="s">
        <v>598</v>
      </c>
      <c r="B5" s="219">
        <v>10.8</v>
      </c>
      <c r="C5" s="220">
        <v>87.5</v>
      </c>
      <c r="D5" s="221">
        <v>1.7</v>
      </c>
      <c r="F5" s="47" t="s">
        <v>528</v>
      </c>
      <c r="G5" s="222">
        <v>90.299999999999983</v>
      </c>
      <c r="H5" s="223">
        <v>5.5</v>
      </c>
      <c r="I5" s="224">
        <v>4.2</v>
      </c>
      <c r="K5" s="56">
        <v>49.380856312392623</v>
      </c>
      <c r="L5" s="57">
        <v>34.470230904186785</v>
      </c>
      <c r="M5" s="57">
        <v>16.666252178937494</v>
      </c>
      <c r="N5" s="57">
        <v>15.530453646369638</v>
      </c>
      <c r="O5" s="57">
        <v>14.670287105434813</v>
      </c>
      <c r="P5" s="57">
        <v>14.263644114119378</v>
      </c>
      <c r="Q5" s="87">
        <v>10.486764995837383</v>
      </c>
      <c r="R5" s="76">
        <v>2.5258588678910225</v>
      </c>
      <c r="T5" s="61" t="s">
        <v>598</v>
      </c>
      <c r="U5" s="219">
        <v>54</v>
      </c>
      <c r="V5" s="220">
        <v>40.200000000000003</v>
      </c>
      <c r="W5" s="221">
        <v>5.8</v>
      </c>
    </row>
    <row r="6" spans="1:24" ht="14.25" thickBot="1">
      <c r="A6" s="62" t="s">
        <v>553</v>
      </c>
      <c r="B6" s="63">
        <v>13.4</v>
      </c>
      <c r="C6" s="64">
        <v>84.8</v>
      </c>
      <c r="D6" s="65">
        <v>1.8</v>
      </c>
      <c r="F6" s="47" t="s">
        <v>527</v>
      </c>
      <c r="G6" s="225">
        <v>67.599999999999994</v>
      </c>
      <c r="H6" s="226">
        <v>23.5</v>
      </c>
      <c r="I6" s="227">
        <v>8.9</v>
      </c>
      <c r="T6" s="62" t="s">
        <v>553</v>
      </c>
      <c r="U6" s="63">
        <v>55.9</v>
      </c>
      <c r="V6" s="64">
        <v>36.1</v>
      </c>
      <c r="W6" s="65">
        <v>8</v>
      </c>
    </row>
    <row r="7" spans="1:24">
      <c r="B7" s="18" t="str">
        <f>IF(AND(B5&gt;0,B5&lt;=8),"１割未満",IF(AND(B5&gt;=10,MOD(B5,10)=0),DBCS(INT(B5/10))&amp;"割",IF(AND(B5&gt;=10,MOD(B5,10)&gt;=5,MOD(B5,10)&lt;=8),DBCS(INT(B5/10))&amp;"割台後半",IF(OR(INT(MOD(B5,10))=8,INT(MOD(B5,10))=9),"約"&amp;DBCS(INT(B5/10)+1)&amp;"割",IF(AND(MOD(B5,10)&gt;0,MOD(B5,10)&lt;=1.9),"約"&amp;DBCS(INT(B5/10))&amp;"割",IF(AND(MOD(B5,10)&gt;=2,MOD(B5,10)&lt;=4.9),DBCS(INT(B5/10))&amp;"割台前半",""))))))</f>
        <v>約１割</v>
      </c>
      <c r="F7" s="47" t="s">
        <v>526</v>
      </c>
      <c r="G7" s="225">
        <v>34.299999999999997</v>
      </c>
      <c r="H7" s="226">
        <v>49.400000000000006</v>
      </c>
      <c r="I7" s="227">
        <v>16.3</v>
      </c>
      <c r="S7" s="45"/>
      <c r="X7" s="45"/>
    </row>
    <row r="8" spans="1:24" ht="14.25" thickBot="1">
      <c r="F8" s="62" t="s">
        <v>68</v>
      </c>
      <c r="G8" s="63">
        <v>3</v>
      </c>
      <c r="H8" s="64">
        <v>7.2</v>
      </c>
      <c r="I8" s="65">
        <v>89.8</v>
      </c>
    </row>
    <row r="9" spans="1:24">
      <c r="G9" s="19"/>
      <c r="H9" s="19"/>
      <c r="I9" s="19"/>
    </row>
    <row r="12" spans="1:24">
      <c r="A12" s="18" t="s">
        <v>519</v>
      </c>
      <c r="F12" s="18" t="s">
        <v>617</v>
      </c>
      <c r="L12" s="2" t="s">
        <v>618</v>
      </c>
    </row>
    <row r="13" spans="1:24">
      <c r="A13" s="18" t="s">
        <v>605</v>
      </c>
      <c r="B13" s="18" t="s">
        <v>48</v>
      </c>
      <c r="F13" s="18" t="s">
        <v>606</v>
      </c>
      <c r="G13" s="18" t="s">
        <v>8</v>
      </c>
      <c r="J13" s="1"/>
      <c r="K13" s="1"/>
      <c r="L13" s="18" t="s">
        <v>606</v>
      </c>
      <c r="M13" s="1" t="s">
        <v>98</v>
      </c>
      <c r="N13" s="1"/>
      <c r="O13" s="1"/>
    </row>
    <row r="14" spans="1:24" ht="14.25" thickBot="1">
      <c r="A14" s="43"/>
      <c r="B14" s="49" t="s">
        <v>49</v>
      </c>
      <c r="C14" s="49" t="s">
        <v>50</v>
      </c>
      <c r="D14" s="50" t="s">
        <v>1</v>
      </c>
      <c r="F14" s="43"/>
      <c r="G14" s="49" t="s">
        <v>6</v>
      </c>
      <c r="H14" s="49" t="s">
        <v>7</v>
      </c>
      <c r="I14" s="50" t="s">
        <v>1</v>
      </c>
      <c r="J14" s="1"/>
      <c r="K14" s="1"/>
      <c r="L14" s="23"/>
      <c r="M14" s="53" t="s">
        <v>33</v>
      </c>
      <c r="N14" s="53" t="s">
        <v>34</v>
      </c>
      <c r="O14" s="54" t="s">
        <v>0</v>
      </c>
    </row>
    <row r="15" spans="1:24">
      <c r="A15" s="61" t="s">
        <v>598</v>
      </c>
      <c r="B15" s="228">
        <v>66.7</v>
      </c>
      <c r="C15" s="229">
        <v>30</v>
      </c>
      <c r="D15" s="230">
        <v>3.3</v>
      </c>
      <c r="F15" s="61" t="s">
        <v>598</v>
      </c>
      <c r="G15" s="228">
        <v>37.1</v>
      </c>
      <c r="H15" s="229">
        <v>51.3</v>
      </c>
      <c r="I15" s="230">
        <v>11.6</v>
      </c>
      <c r="J15" s="1"/>
      <c r="K15" s="1"/>
      <c r="L15" s="51" t="s">
        <v>64</v>
      </c>
      <c r="M15" s="231">
        <v>69.8</v>
      </c>
      <c r="N15" s="232">
        <v>20.8</v>
      </c>
      <c r="O15" s="233">
        <v>9.4</v>
      </c>
      <c r="P15" s="19"/>
      <c r="Q15" s="19"/>
      <c r="R15" s="19"/>
      <c r="S15" s="19"/>
      <c r="T15" s="19"/>
      <c r="U15" s="19"/>
    </row>
    <row r="16" spans="1:24" ht="14.25" thickBot="1">
      <c r="A16" s="62" t="s">
        <v>553</v>
      </c>
      <c r="B16" s="66">
        <v>68.8</v>
      </c>
      <c r="C16" s="67">
        <v>27.3</v>
      </c>
      <c r="D16" s="68">
        <v>3.9</v>
      </c>
      <c r="F16" s="62" t="s">
        <v>553</v>
      </c>
      <c r="G16" s="66">
        <v>39.1</v>
      </c>
      <c r="H16" s="67">
        <v>47.6</v>
      </c>
      <c r="I16" s="68">
        <v>13.2</v>
      </c>
      <c r="J16" s="1"/>
      <c r="K16" s="1"/>
      <c r="L16" s="51" t="s">
        <v>63</v>
      </c>
      <c r="M16" s="234">
        <v>42.199999999999996</v>
      </c>
      <c r="N16" s="235">
        <v>40.5</v>
      </c>
      <c r="O16" s="236">
        <v>17.3</v>
      </c>
    </row>
    <row r="17" spans="1:21">
      <c r="A17" s="1"/>
      <c r="B17" s="18" t="str">
        <f>IF(AND(B15&gt;0,B15&lt;=8),"１割未満",IF(AND(B15&gt;=10,MOD(B15,10)=0),DBCS(INT(B15/10))&amp;"割",IF(AND(B15&gt;=10,MOD(B15,10)&gt;=5,MOD(B15,10)&lt;=8),DBCS(INT(B15/10))&amp;"割台後半",IF(OR(INT(MOD(B15,10))=8,INT(MOD(B15,10))=9),"約"&amp;DBCS(INT(B15/10)+1)&amp;"割",IF(AND(MOD(B15,10)&gt;0,MOD(B15,10)&lt;=1.9),"約"&amp;DBCS(INT(B15/10))&amp;"割",IF(AND(MOD(B15,10)&gt;=2,MOD(B15,10)&lt;=4.9),DBCS(INT(B15/10))&amp;"割台前半",""))))))</f>
        <v>６割台後半</v>
      </c>
      <c r="G17" s="18" t="str">
        <f>IF(AND(G15&gt;0,G15&lt;=8),"１割未満",IF(AND(G15&gt;=10,MOD(G15,10)=0),DBCS(INT(G15/10))&amp;"割",IF(AND(G15&gt;=10,MOD(G15,10)&gt;=5,MOD(G15,10)&lt;=8),DBCS(INT(G15/10))&amp;"割台後半",IF(OR(INT(MOD(G15,10))=8,INT(MOD(G15,10))=9),"約"&amp;DBCS(INT(G15/10)+1)&amp;"割",IF(AND(MOD(G15,10)&gt;0,MOD(G15,10)&lt;=1.9),"約"&amp;DBCS(INT(G15/10))&amp;"割",IF(AND(MOD(G15,10)&gt;=2,MOD(G15,10)&lt;=4.9),DBCS(INT(G15/10))&amp;"割台前半",""))))))</f>
        <v>３割台後半</v>
      </c>
      <c r="J17" s="1"/>
      <c r="K17" s="1"/>
      <c r="L17" s="51" t="s">
        <v>548</v>
      </c>
      <c r="M17" s="234">
        <v>37.6</v>
      </c>
      <c r="N17" s="235">
        <v>52</v>
      </c>
      <c r="O17" s="236">
        <v>10.4</v>
      </c>
    </row>
    <row r="18" spans="1:21">
      <c r="A18" s="1"/>
      <c r="J18" s="1"/>
      <c r="K18" s="1"/>
      <c r="L18" s="51" t="s">
        <v>549</v>
      </c>
      <c r="M18" s="234">
        <v>28.2</v>
      </c>
      <c r="N18" s="235">
        <v>61.6</v>
      </c>
      <c r="O18" s="236">
        <v>10.199999999999999</v>
      </c>
    </row>
    <row r="19" spans="1:21" ht="14.25" thickBot="1">
      <c r="A19" s="1"/>
      <c r="J19" s="1"/>
      <c r="K19" s="1"/>
      <c r="L19" s="52" t="s">
        <v>62</v>
      </c>
      <c r="M19" s="237">
        <v>8</v>
      </c>
      <c r="N19" s="238">
        <v>81.599999999999994</v>
      </c>
      <c r="O19" s="239">
        <v>10.4</v>
      </c>
      <c r="P19" s="19"/>
      <c r="Q19" s="19"/>
      <c r="S19" s="19"/>
      <c r="T19" s="19"/>
      <c r="U19" s="19"/>
    </row>
    <row r="20" spans="1:21">
      <c r="A20" s="1"/>
      <c r="F20" s="2"/>
      <c r="G20" s="1"/>
      <c r="H20" s="1"/>
      <c r="I20" s="1"/>
      <c r="J20" s="1"/>
      <c r="K20" s="1"/>
      <c r="M20" s="19"/>
    </row>
    <row r="21" spans="1:21">
      <c r="G21" s="19"/>
      <c r="H21" s="19"/>
      <c r="I21" s="19"/>
      <c r="J21" s="19"/>
      <c r="K21" s="19"/>
      <c r="M21" s="19"/>
    </row>
    <row r="22" spans="1:21">
      <c r="A22" s="1" t="s">
        <v>616</v>
      </c>
      <c r="F22" s="2" t="s">
        <v>616</v>
      </c>
      <c r="G22" s="1"/>
      <c r="H22" s="1"/>
      <c r="I22" s="1"/>
      <c r="J22" s="1"/>
      <c r="K22" s="1"/>
    </row>
    <row r="23" spans="1:21">
      <c r="A23" s="18" t="s">
        <v>604</v>
      </c>
      <c r="B23" s="18" t="s">
        <v>99</v>
      </c>
      <c r="F23" s="18" t="s">
        <v>604</v>
      </c>
      <c r="G23" s="1" t="s">
        <v>100</v>
      </c>
      <c r="H23" s="1"/>
      <c r="I23" s="1"/>
      <c r="J23" s="1"/>
      <c r="K23" s="1"/>
    </row>
    <row r="24" spans="1:21" ht="14.25" thickBot="1">
      <c r="A24" s="43"/>
      <c r="B24" s="49" t="s">
        <v>6</v>
      </c>
      <c r="C24" s="49" t="s">
        <v>7</v>
      </c>
      <c r="D24" s="50" t="s">
        <v>1</v>
      </c>
      <c r="F24" s="23"/>
      <c r="G24" s="53" t="s">
        <v>520</v>
      </c>
      <c r="H24" s="53" t="s">
        <v>2</v>
      </c>
      <c r="I24" s="54" t="s">
        <v>0</v>
      </c>
      <c r="J24" s="1"/>
      <c r="K24" s="1"/>
    </row>
    <row r="25" spans="1:21">
      <c r="A25" s="61" t="s">
        <v>598</v>
      </c>
      <c r="B25" s="219">
        <v>75.900000000000006</v>
      </c>
      <c r="C25" s="220">
        <v>20.6</v>
      </c>
      <c r="D25" s="221">
        <v>3.5</v>
      </c>
      <c r="F25" s="51" t="s">
        <v>536</v>
      </c>
      <c r="G25" s="231">
        <v>92.899999999999991</v>
      </c>
      <c r="H25" s="232">
        <v>4.8</v>
      </c>
      <c r="I25" s="233">
        <v>2.2999999999999998</v>
      </c>
      <c r="J25" s="1"/>
      <c r="K25" s="1"/>
      <c r="M25" s="19"/>
      <c r="N25" s="19"/>
      <c r="O25" s="19"/>
      <c r="P25" s="19"/>
      <c r="Q25" s="19"/>
      <c r="R25" s="19"/>
      <c r="S25" s="19"/>
      <c r="T25" s="19"/>
      <c r="U25" s="19"/>
    </row>
    <row r="26" spans="1:21" ht="14.25" thickBot="1">
      <c r="A26" s="85" t="s">
        <v>553</v>
      </c>
      <c r="B26" s="63">
        <v>75.900000000000006</v>
      </c>
      <c r="C26" s="64">
        <v>19.3</v>
      </c>
      <c r="D26" s="65">
        <v>4.8</v>
      </c>
      <c r="F26" s="51" t="s">
        <v>58</v>
      </c>
      <c r="G26" s="234">
        <v>90.4</v>
      </c>
      <c r="H26" s="235">
        <v>7.6</v>
      </c>
      <c r="I26" s="236">
        <v>1.9</v>
      </c>
      <c r="J26" s="1"/>
      <c r="K26" s="1"/>
      <c r="M26" s="19"/>
    </row>
    <row r="27" spans="1:21">
      <c r="A27" s="1"/>
      <c r="B27" s="18" t="str">
        <f>IF(AND(B25&gt;0,B25&lt;=8),"１割未満",IF(AND(B25&gt;=10,MOD(B25,10)=0),DBCS(INT(B25/10))&amp;"割",IF(AND(B25&gt;=10,MOD(B25,10)&gt;=5,MOD(B25,10)&lt;=8),DBCS(INT(B25/10))&amp;"割台後半",IF(OR(INT(MOD(B25,10))=8,INT(MOD(B25,10))=9),"約"&amp;DBCS(INT(B25/10)+1)&amp;"割",IF(AND(MOD(B25,10)&gt;0,MOD(B25,10)&lt;=1.9),"約"&amp;DBCS(INT(B25/10))&amp;"割",IF(AND(MOD(B25,10)&gt;=2,MOD(B25,10)&lt;=4.9),DBCS(INT(B25/10))&amp;"割台前半",""))))))</f>
        <v>７割台後半</v>
      </c>
      <c r="F27" s="51" t="s">
        <v>631</v>
      </c>
      <c r="G27" s="234">
        <v>89.9</v>
      </c>
      <c r="H27" s="235">
        <v>6.5</v>
      </c>
      <c r="I27" s="236">
        <v>3.6</v>
      </c>
      <c r="J27" s="1"/>
      <c r="K27" s="1"/>
      <c r="M27" s="19"/>
    </row>
    <row r="28" spans="1:21">
      <c r="A28" s="1"/>
      <c r="F28" s="51" t="s">
        <v>59</v>
      </c>
      <c r="G28" s="234">
        <v>81.400000000000006</v>
      </c>
      <c r="H28" s="235">
        <v>14.8</v>
      </c>
      <c r="I28" s="236">
        <v>3.8</v>
      </c>
      <c r="J28" s="1"/>
      <c r="K28" s="1"/>
      <c r="M28" s="19"/>
    </row>
    <row r="29" spans="1:21">
      <c r="A29" s="1"/>
      <c r="F29" s="51" t="s">
        <v>533</v>
      </c>
      <c r="G29" s="234">
        <v>78</v>
      </c>
      <c r="H29" s="235">
        <v>18.8</v>
      </c>
      <c r="I29" s="236">
        <v>3.2</v>
      </c>
      <c r="J29" s="1"/>
      <c r="K29" s="1"/>
      <c r="M29" s="19"/>
      <c r="O29" s="19"/>
      <c r="P29" s="19"/>
      <c r="Q29" s="19"/>
      <c r="S29" s="19"/>
      <c r="T29" s="19"/>
      <c r="U29" s="19"/>
    </row>
    <row r="30" spans="1:21">
      <c r="A30" s="1"/>
      <c r="F30" s="51" t="s">
        <v>535</v>
      </c>
      <c r="G30" s="234">
        <v>77.900000000000006</v>
      </c>
      <c r="H30" s="235">
        <v>18</v>
      </c>
      <c r="I30" s="236">
        <v>4.0999999999999996</v>
      </c>
      <c r="J30" s="1"/>
      <c r="K30" s="1"/>
      <c r="M30" s="19"/>
    </row>
    <row r="31" spans="1:21">
      <c r="A31" s="1"/>
      <c r="F31" s="51" t="s">
        <v>61</v>
      </c>
      <c r="G31" s="234">
        <v>71.2</v>
      </c>
      <c r="H31" s="235">
        <v>24.3</v>
      </c>
      <c r="I31" s="236">
        <v>4.5</v>
      </c>
      <c r="J31" s="1"/>
      <c r="K31" s="1"/>
      <c r="M31" s="19"/>
    </row>
    <row r="32" spans="1:21">
      <c r="A32" s="1"/>
      <c r="F32" s="51" t="s">
        <v>60</v>
      </c>
      <c r="G32" s="234">
        <v>68.400000000000006</v>
      </c>
      <c r="H32" s="235">
        <v>27.5</v>
      </c>
      <c r="I32" s="236">
        <v>4.0999999999999996</v>
      </c>
      <c r="J32" s="1"/>
      <c r="K32" s="1"/>
      <c r="M32" s="19"/>
    </row>
    <row r="33" spans="1:22">
      <c r="A33" s="1"/>
      <c r="F33" s="51" t="s">
        <v>534</v>
      </c>
      <c r="G33" s="234">
        <v>60.6</v>
      </c>
      <c r="H33" s="235">
        <v>36.1</v>
      </c>
      <c r="I33" s="236">
        <v>3.3</v>
      </c>
      <c r="J33" s="1"/>
      <c r="K33" s="1"/>
      <c r="M33" s="19"/>
    </row>
    <row r="34" spans="1:22" ht="14.25" thickBot="1">
      <c r="A34" s="1"/>
      <c r="F34" s="52" t="s">
        <v>567</v>
      </c>
      <c r="G34" s="237">
        <v>48.1</v>
      </c>
      <c r="H34" s="238">
        <v>47.2</v>
      </c>
      <c r="I34" s="239">
        <v>4.5999999999999996</v>
      </c>
      <c r="J34" s="1"/>
      <c r="K34" s="1"/>
      <c r="M34" s="19"/>
    </row>
    <row r="35" spans="1:22">
      <c r="A35" s="1" t="s">
        <v>522</v>
      </c>
      <c r="F35" s="2"/>
      <c r="G35" s="1"/>
      <c r="H35" s="1"/>
      <c r="I35" s="1"/>
      <c r="J35" s="1"/>
      <c r="K35" s="1"/>
    </row>
    <row r="36" spans="1:22">
      <c r="A36" s="18" t="s">
        <v>603</v>
      </c>
      <c r="B36" s="18" t="s">
        <v>101</v>
      </c>
      <c r="F36" s="1" t="s">
        <v>615</v>
      </c>
      <c r="J36" s="1"/>
      <c r="K36" s="1"/>
      <c r="M36" s="1"/>
      <c r="N36" s="1"/>
      <c r="O36" s="1"/>
    </row>
    <row r="37" spans="1:22" ht="14.25" thickBot="1">
      <c r="A37" s="43"/>
      <c r="B37" s="49" t="s">
        <v>6</v>
      </c>
      <c r="C37" s="49" t="s">
        <v>7</v>
      </c>
      <c r="D37" s="50" t="s">
        <v>1</v>
      </c>
      <c r="F37" s="18" t="s">
        <v>603</v>
      </c>
      <c r="G37" s="18" t="s">
        <v>12</v>
      </c>
    </row>
    <row r="38" spans="1:22" ht="14.25" thickBot="1">
      <c r="A38" s="61" t="s">
        <v>598</v>
      </c>
      <c r="B38" s="219">
        <v>81.099999999999994</v>
      </c>
      <c r="C38" s="220">
        <v>16</v>
      </c>
      <c r="D38" s="221">
        <v>2.9</v>
      </c>
      <c r="F38" s="43"/>
      <c r="G38" s="49" t="s">
        <v>36</v>
      </c>
      <c r="H38" s="49" t="s">
        <v>2</v>
      </c>
      <c r="I38" s="49" t="s">
        <v>521</v>
      </c>
      <c r="J38" s="50" t="s">
        <v>0</v>
      </c>
    </row>
    <row r="39" spans="1:22">
      <c r="A39" s="61" t="s">
        <v>599</v>
      </c>
      <c r="B39" s="70">
        <v>77.599999999999994</v>
      </c>
      <c r="C39" s="44">
        <v>17.2</v>
      </c>
      <c r="D39" s="71">
        <v>5.2</v>
      </c>
      <c r="F39" s="47" t="s">
        <v>96</v>
      </c>
      <c r="G39" s="222">
        <v>95.800000000000011</v>
      </c>
      <c r="H39" s="223">
        <v>1.9</v>
      </c>
      <c r="I39" s="223"/>
      <c r="J39" s="224">
        <v>2.2000000000000002</v>
      </c>
      <c r="M39" s="19"/>
    </row>
    <row r="40" spans="1:22" ht="14.25" thickBot="1">
      <c r="A40" s="69" t="s">
        <v>553</v>
      </c>
      <c r="B40" s="63">
        <v>80</v>
      </c>
      <c r="C40" s="64">
        <v>15.3</v>
      </c>
      <c r="D40" s="65">
        <v>4.7</v>
      </c>
      <c r="F40" s="47" t="s">
        <v>56</v>
      </c>
      <c r="G40" s="225">
        <v>94.600000000000009</v>
      </c>
      <c r="H40" s="226">
        <v>3.4</v>
      </c>
      <c r="I40" s="226"/>
      <c r="J40" s="227">
        <v>2</v>
      </c>
      <c r="M40" s="19"/>
      <c r="O40" s="19"/>
      <c r="P40" s="19"/>
      <c r="Q40" s="19"/>
    </row>
    <row r="41" spans="1:22">
      <c r="B41" s="18" t="str">
        <f>IF(AND(B38&gt;0,B38&lt;=8),"１割未満",IF(AND(B38&gt;=10,MOD(B38,10)=0),DBCS(INT(B38/10))&amp;"割",IF(AND(B38&gt;=10,MOD(B38,10)&gt;=5,MOD(B38,10)&lt;=8),DBCS(INT(B38/10))&amp;"割台後半",IF(OR(INT(MOD(B38,10))=8,INT(MOD(B38,10))=9),"約"&amp;DBCS(INT(B38/10)+1)&amp;"割",IF(AND(MOD(B38,10)&gt;0,MOD(B38,10)&lt;=1.9),"約"&amp;DBCS(INT(B38/10))&amp;"割",IF(AND(MOD(B38,10)&gt;=2,MOD(B38,10)&lt;=4.9),DBCS(INT(B38/10))&amp;"割台前半",""))))))</f>
        <v>約８割</v>
      </c>
      <c r="F41" s="47" t="s">
        <v>539</v>
      </c>
      <c r="G41" s="225">
        <v>90.8</v>
      </c>
      <c r="H41" s="226">
        <v>6.5</v>
      </c>
      <c r="I41" s="226"/>
      <c r="J41" s="227">
        <v>2.7</v>
      </c>
      <c r="M41" s="19"/>
    </row>
    <row r="42" spans="1:22">
      <c r="F42" s="47" t="s">
        <v>57</v>
      </c>
      <c r="G42" s="225">
        <v>88.6</v>
      </c>
      <c r="H42" s="226">
        <v>9.1</v>
      </c>
      <c r="I42" s="226"/>
      <c r="J42" s="227">
        <v>2.2000000000000002</v>
      </c>
      <c r="M42" s="19"/>
    </row>
    <row r="43" spans="1:22">
      <c r="F43" s="47" t="s">
        <v>538</v>
      </c>
      <c r="G43" s="225">
        <v>87.8</v>
      </c>
      <c r="H43" s="226">
        <v>8.9</v>
      </c>
      <c r="I43" s="226"/>
      <c r="J43" s="227">
        <v>3.2</v>
      </c>
      <c r="M43" s="19"/>
    </row>
    <row r="44" spans="1:22">
      <c r="F44" s="47" t="s">
        <v>537</v>
      </c>
      <c r="G44" s="225">
        <v>81.300000000000011</v>
      </c>
      <c r="H44" s="226">
        <v>15.2</v>
      </c>
      <c r="I44" s="226"/>
      <c r="J44" s="227">
        <v>3.4</v>
      </c>
      <c r="M44" s="19"/>
      <c r="S44" s="19"/>
      <c r="T44" s="19"/>
      <c r="U44" s="19"/>
      <c r="V44" s="19"/>
    </row>
    <row r="45" spans="1:22">
      <c r="F45" s="47" t="s">
        <v>541</v>
      </c>
      <c r="G45" s="225">
        <v>72.8</v>
      </c>
      <c r="H45" s="226">
        <v>7.2</v>
      </c>
      <c r="I45" s="226">
        <v>17.399999999999999</v>
      </c>
      <c r="J45" s="227">
        <v>2.6</v>
      </c>
      <c r="M45" s="19"/>
    </row>
    <row r="46" spans="1:22" ht="14.25" thickBot="1">
      <c r="A46" s="1"/>
      <c r="F46" s="48" t="s">
        <v>540</v>
      </c>
      <c r="G46" s="240">
        <v>23.200000000000003</v>
      </c>
      <c r="H46" s="241">
        <v>72.5</v>
      </c>
      <c r="I46" s="241"/>
      <c r="J46" s="242">
        <v>4.2</v>
      </c>
      <c r="M46" s="19"/>
    </row>
    <row r="47" spans="1:22">
      <c r="A47" s="18" t="s">
        <v>611</v>
      </c>
      <c r="F47" s="2"/>
      <c r="G47" s="1"/>
      <c r="H47" s="1"/>
      <c r="I47" s="1"/>
      <c r="J47" s="1"/>
      <c r="K47" s="1"/>
      <c r="M47" s="19"/>
    </row>
    <row r="48" spans="1:22">
      <c r="A48" s="18" t="s">
        <v>600</v>
      </c>
      <c r="B48" s="18" t="s">
        <v>102</v>
      </c>
      <c r="F48" s="18" t="s">
        <v>611</v>
      </c>
      <c r="K48" s="18" t="s">
        <v>612</v>
      </c>
      <c r="P48" s="18" t="s">
        <v>613</v>
      </c>
    </row>
    <row r="49" spans="1:23" ht="14.25" thickBot="1">
      <c r="A49" s="46"/>
      <c r="B49" s="49" t="s">
        <v>515</v>
      </c>
      <c r="C49" s="49" t="s">
        <v>523</v>
      </c>
      <c r="D49" s="50" t="s">
        <v>0</v>
      </c>
      <c r="F49" s="18" t="s">
        <v>600</v>
      </c>
      <c r="G49" s="18" t="s">
        <v>557</v>
      </c>
      <c r="K49" s="18" t="s">
        <v>601</v>
      </c>
      <c r="L49" s="18" t="s">
        <v>103</v>
      </c>
      <c r="P49" s="18" t="s">
        <v>602</v>
      </c>
      <c r="Q49" s="18" t="s">
        <v>66</v>
      </c>
    </row>
    <row r="50" spans="1:23" ht="14.25" thickBot="1">
      <c r="A50" s="61" t="s">
        <v>598</v>
      </c>
      <c r="B50" s="219">
        <v>19.700000000000003</v>
      </c>
      <c r="C50" s="220">
        <v>74.2</v>
      </c>
      <c r="D50" s="221">
        <v>6</v>
      </c>
      <c r="F50" s="36"/>
      <c r="G50" s="59" t="s">
        <v>35</v>
      </c>
      <c r="H50" s="59" t="s">
        <v>5</v>
      </c>
      <c r="I50" s="59" t="s">
        <v>1</v>
      </c>
      <c r="K50" s="36"/>
      <c r="L50" s="59" t="s">
        <v>524</v>
      </c>
      <c r="M50" s="59" t="s">
        <v>525</v>
      </c>
      <c r="N50" s="59" t="s">
        <v>0</v>
      </c>
      <c r="P50" s="55" t="s">
        <v>547</v>
      </c>
      <c r="Q50" s="60" t="s">
        <v>544</v>
      </c>
      <c r="R50" s="60" t="s">
        <v>543</v>
      </c>
      <c r="S50" s="60" t="s">
        <v>550</v>
      </c>
      <c r="T50" s="60" t="s">
        <v>545</v>
      </c>
      <c r="U50" s="60" t="s">
        <v>542</v>
      </c>
      <c r="V50" s="49" t="s">
        <v>68</v>
      </c>
      <c r="W50" s="50" t="s">
        <v>0</v>
      </c>
    </row>
    <row r="51" spans="1:23" ht="14.25" thickBot="1">
      <c r="A51" s="62" t="s">
        <v>553</v>
      </c>
      <c r="B51" s="63">
        <v>21.3</v>
      </c>
      <c r="C51" s="64">
        <v>71.2</v>
      </c>
      <c r="D51" s="65">
        <v>7.6</v>
      </c>
      <c r="E51" s="19"/>
      <c r="F51" s="58" t="s">
        <v>546</v>
      </c>
      <c r="G51" s="243">
        <v>29.9</v>
      </c>
      <c r="H51" s="244">
        <v>64.7</v>
      </c>
      <c r="I51" s="245">
        <v>5.5</v>
      </c>
      <c r="K51" s="72" t="s">
        <v>598</v>
      </c>
      <c r="L51" s="246">
        <v>12.8</v>
      </c>
      <c r="M51" s="247">
        <v>85.9</v>
      </c>
      <c r="N51" s="248">
        <v>1.3</v>
      </c>
      <c r="P51" s="56">
        <v>48.093629430639702</v>
      </c>
      <c r="Q51" s="249">
        <v>46.022268280689261</v>
      </c>
      <c r="R51" s="249">
        <v>42.893616073997983</v>
      </c>
      <c r="S51" s="249">
        <v>23.403595225408736</v>
      </c>
      <c r="T51" s="249">
        <v>19.324552125313314</v>
      </c>
      <c r="U51" s="249">
        <v>10.972575146394208</v>
      </c>
      <c r="V51" s="250">
        <v>2.5391101121848716</v>
      </c>
      <c r="W51" s="251">
        <v>1.038212379694228</v>
      </c>
    </row>
    <row r="52" spans="1:23" ht="14.25" thickBot="1">
      <c r="B52" s="18" t="str">
        <f>IF(AND(B50&gt;0,B50&lt;=8),"１割未満",IF(AND(B50&gt;=10,MOD(B50,10)=0),DBCS(INT(B50/10))&amp;"割",IF(AND(B50&gt;=10,MOD(B50,10)&gt;=5,MOD(B50,10)&lt;=8),DBCS(INT(B50/10))&amp;"割台後半",IF(OR(INT(MOD(B50,10))=8,INT(MOD(B50,10))=9),"約"&amp;DBCS(INT(B50/10)+1)&amp;"割",IF(AND(MOD(B50,10)&gt;0,MOD(B50,10)&lt;=1.9),"約"&amp;DBCS(INT(B50/10))&amp;"割",IF(AND(MOD(B50,10)&gt;=2,MOD(B50,10)&lt;=4.9),DBCS(INT(B50/10))&amp;"割台前半",""))))))</f>
        <v>約２割</v>
      </c>
      <c r="F52" s="58" t="s">
        <v>547</v>
      </c>
      <c r="G52" s="252">
        <v>22.2</v>
      </c>
      <c r="H52" s="253">
        <v>72.099999999999994</v>
      </c>
      <c r="I52" s="254">
        <v>5.7</v>
      </c>
      <c r="K52" s="72" t="s">
        <v>553</v>
      </c>
      <c r="L52" s="73">
        <v>14.6</v>
      </c>
      <c r="M52" s="74">
        <v>84.4</v>
      </c>
      <c r="N52" s="75">
        <v>1</v>
      </c>
    </row>
    <row r="53" spans="1:23">
      <c r="F53" s="58" t="s">
        <v>545</v>
      </c>
      <c r="G53" s="252">
        <v>20.8</v>
      </c>
      <c r="H53" s="253">
        <v>73.3</v>
      </c>
      <c r="I53" s="254">
        <v>6</v>
      </c>
      <c r="P53" s="18" t="s">
        <v>614</v>
      </c>
    </row>
    <row r="54" spans="1:23">
      <c r="F54" s="58" t="s">
        <v>543</v>
      </c>
      <c r="G54" s="252">
        <v>18.7</v>
      </c>
      <c r="H54" s="253">
        <v>75.2</v>
      </c>
      <c r="I54" s="254">
        <v>6.1</v>
      </c>
      <c r="P54" s="18" t="s">
        <v>95</v>
      </c>
      <c r="Q54" s="18" t="s">
        <v>67</v>
      </c>
    </row>
    <row r="55" spans="1:23" ht="14.25" thickBot="1">
      <c r="F55" s="58" t="s">
        <v>544</v>
      </c>
      <c r="G55" s="252">
        <v>18.299999999999997</v>
      </c>
      <c r="H55" s="253">
        <v>75.3</v>
      </c>
      <c r="I55" s="254">
        <v>6.3</v>
      </c>
      <c r="P55" s="55" t="s">
        <v>55</v>
      </c>
      <c r="Q55" s="55" t="s">
        <v>54</v>
      </c>
      <c r="R55" s="55" t="s">
        <v>629</v>
      </c>
      <c r="S55" s="55" t="s">
        <v>530</v>
      </c>
      <c r="T55" s="55" t="s">
        <v>532</v>
      </c>
      <c r="U55" s="55" t="s">
        <v>529</v>
      </c>
      <c r="V55" s="86" t="s">
        <v>68</v>
      </c>
      <c r="W55" s="59" t="s">
        <v>0</v>
      </c>
    </row>
    <row r="56" spans="1:23" ht="14.25" thickBot="1">
      <c r="F56" s="58" t="s">
        <v>542</v>
      </c>
      <c r="G56" s="252">
        <v>8.6</v>
      </c>
      <c r="H56" s="253">
        <v>84.9</v>
      </c>
      <c r="I56" s="254">
        <v>6.5</v>
      </c>
      <c r="P56" s="56">
        <v>46.33371881815097</v>
      </c>
      <c r="Q56" s="57">
        <v>41.837920948462596</v>
      </c>
      <c r="R56" s="57">
        <v>17.180449372768546</v>
      </c>
      <c r="S56" s="57">
        <v>15.832376397300999</v>
      </c>
      <c r="T56" s="57">
        <v>15.512118845403894</v>
      </c>
      <c r="U56" s="57">
        <v>6.8588188612502181</v>
      </c>
      <c r="V56" s="87">
        <v>15.107488298416856</v>
      </c>
      <c r="W56" s="76">
        <v>3.5950279421583722</v>
      </c>
    </row>
    <row r="57" spans="1:23" ht="14.25" thickBot="1">
      <c r="F57" s="72" t="s">
        <v>68</v>
      </c>
      <c r="G57" s="73">
        <v>1.2000000000000002</v>
      </c>
      <c r="H57" s="74">
        <v>18.399999999999999</v>
      </c>
      <c r="I57" s="75">
        <v>80.400000000000006</v>
      </c>
    </row>
    <row r="58" spans="1:23">
      <c r="A58" s="18" t="s">
        <v>611</v>
      </c>
    </row>
    <row r="59" spans="1:23">
      <c r="A59" s="18" t="s">
        <v>600</v>
      </c>
      <c r="B59" s="18" t="s">
        <v>104</v>
      </c>
    </row>
    <row r="60" spans="1:23" ht="14.25" thickBot="1">
      <c r="A60" s="46"/>
      <c r="B60" s="49" t="s">
        <v>515</v>
      </c>
      <c r="C60" s="49" t="s">
        <v>523</v>
      </c>
      <c r="D60" s="50" t="s">
        <v>0</v>
      </c>
      <c r="J60" s="1"/>
      <c r="K60" s="1"/>
      <c r="M60" s="19"/>
    </row>
    <row r="61" spans="1:23">
      <c r="A61" s="61" t="s">
        <v>598</v>
      </c>
      <c r="B61" s="219">
        <v>24.3</v>
      </c>
      <c r="C61" s="220">
        <v>66.8</v>
      </c>
      <c r="D61" s="221">
        <v>8.9</v>
      </c>
      <c r="J61" s="1"/>
      <c r="K61" s="1"/>
    </row>
    <row r="62" spans="1:23">
      <c r="A62" s="61" t="s">
        <v>599</v>
      </c>
      <c r="B62" s="77">
        <v>26.1</v>
      </c>
      <c r="C62" s="78">
        <v>66.099999999999994</v>
      </c>
      <c r="D62" s="79">
        <v>7.8</v>
      </c>
      <c r="J62" s="1"/>
      <c r="K62" s="1"/>
    </row>
    <row r="63" spans="1:23" ht="14.25" thickBot="1">
      <c r="A63" s="62" t="s">
        <v>553</v>
      </c>
      <c r="B63" s="63">
        <v>27.9</v>
      </c>
      <c r="C63" s="64">
        <v>62.6</v>
      </c>
      <c r="D63" s="65">
        <v>9.5</v>
      </c>
    </row>
    <row r="64" spans="1:23">
      <c r="B64" s="18" t="str">
        <f>IF(AND(B61&gt;0,B61&lt;=8),"１割未満",IF(AND(B61&gt;=10,MOD(B61,10)=0),DBCS(INT(B61/10))&amp;"割",IF(AND(B61&gt;=10,MOD(B61,10)&gt;=5,MOD(B61,10)&lt;=8),DBCS(INT(B61/10))&amp;"割台後半",IF(OR(INT(MOD(B61,10))=8,INT(MOD(B61,10))=9),"約"&amp;DBCS(INT(B61/10)+1)&amp;"割",IF(AND(MOD(B61,10)&gt;0,MOD(B61,10)&lt;=1.9),"約"&amp;DBCS(INT(B61/10))&amp;"割",IF(AND(MOD(B61,10)&gt;=2,MOD(B61,10)&lt;=4.9),DBCS(INT(B61/10))&amp;"割台前半",""))))))</f>
        <v>２割台前半</v>
      </c>
    </row>
    <row r="66" spans="2:22">
      <c r="K66" s="19"/>
      <c r="L66" s="19"/>
      <c r="M66" s="19"/>
      <c r="N66" s="19"/>
      <c r="O66" s="19"/>
      <c r="P66" s="19"/>
      <c r="Q66" s="19"/>
      <c r="R66" s="19"/>
      <c r="S66" s="19"/>
    </row>
    <row r="67" spans="2:22">
      <c r="J67" s="19"/>
      <c r="K67" s="19"/>
      <c r="N67" s="19"/>
      <c r="O67" s="19"/>
      <c r="P67" s="19"/>
      <c r="Q67" s="19"/>
      <c r="R67" s="19"/>
    </row>
    <row r="68" spans="2:22">
      <c r="B68" s="19"/>
      <c r="C68" s="19"/>
      <c r="D68" s="19"/>
      <c r="L68" s="19"/>
      <c r="M68" s="19"/>
      <c r="N68" s="19"/>
      <c r="O68" s="19"/>
      <c r="R68" s="19"/>
      <c r="S68" s="19"/>
      <c r="T68" s="19"/>
      <c r="U68" s="19"/>
      <c r="V68" s="19"/>
    </row>
  </sheetData>
  <phoneticPr fontId="2"/>
  <pageMargins left="0.70866141732283472" right="0.70866141732283472" top="0.74803149606299213" bottom="0.74803149606299213" header="0.31496062992125984" footer="0.31496062992125984"/>
  <pageSetup paperSize="9" scale="61" orientation="landscape"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21515-3909-4A84-BF98-F63B8DDFE819}">
  <dimension ref="A1:I167"/>
  <sheetViews>
    <sheetView zoomScaleNormal="100" workbookViewId="0">
      <selection activeCell="O35" sqref="O35"/>
    </sheetView>
  </sheetViews>
  <sheetFormatPr defaultColWidth="9" defaultRowHeight="13.5"/>
  <cols>
    <col min="1" max="1" width="9" style="18"/>
    <col min="2" max="2" width="9" style="39"/>
    <col min="3" max="16384" width="9" style="18"/>
  </cols>
  <sheetData>
    <row r="1" spans="1:9">
      <c r="A1" s="18" t="s">
        <v>621</v>
      </c>
      <c r="C1" s="19"/>
      <c r="D1" s="19"/>
      <c r="E1" s="19"/>
      <c r="F1" s="19"/>
      <c r="G1" s="19"/>
      <c r="H1" s="19"/>
      <c r="I1" s="19"/>
    </row>
    <row r="2" spans="1:9">
      <c r="C2" s="18" t="s">
        <v>35</v>
      </c>
      <c r="D2" s="18" t="s">
        <v>122</v>
      </c>
      <c r="E2" s="18" t="s">
        <v>0</v>
      </c>
      <c r="F2" s="19"/>
      <c r="G2" s="19"/>
      <c r="H2" s="19"/>
      <c r="I2" s="19"/>
    </row>
    <row r="3" spans="1:9">
      <c r="B3" s="80" t="s">
        <v>105</v>
      </c>
      <c r="C3" s="256">
        <f>'統計表（コピペ）'!$D$456</f>
        <v>10.8</v>
      </c>
      <c r="D3" s="256">
        <f>'統計表（コピペ）'!$E$456</f>
        <v>87.5</v>
      </c>
      <c r="E3" s="256">
        <f>'統計表（コピペ）'!$F$456</f>
        <v>1.7</v>
      </c>
      <c r="F3" s="19"/>
      <c r="G3" s="19"/>
      <c r="H3" s="19"/>
      <c r="I3" s="19"/>
    </row>
    <row r="4" spans="1:9">
      <c r="B4" s="80" t="s">
        <v>106</v>
      </c>
      <c r="C4" s="256">
        <f>'統計表（コピペ）'!D457</f>
        <v>8</v>
      </c>
      <c r="D4" s="256">
        <f>'統計表（コピペ）'!E457</f>
        <v>90.7</v>
      </c>
      <c r="E4" s="256">
        <f>'統計表（コピペ）'!F457</f>
        <v>1.3</v>
      </c>
      <c r="F4" s="19"/>
      <c r="G4" s="19"/>
      <c r="H4" s="19"/>
      <c r="I4" s="19"/>
    </row>
    <row r="5" spans="1:9">
      <c r="B5" s="80" t="s">
        <v>107</v>
      </c>
      <c r="C5" s="256">
        <f>'統計表（コピペ）'!D458</f>
        <v>11.7</v>
      </c>
      <c r="D5" s="256">
        <f>'統計表（コピペ）'!E458</f>
        <v>86.399999999999991</v>
      </c>
      <c r="E5" s="256">
        <f>'統計表（コピペ）'!F458</f>
        <v>1.9</v>
      </c>
      <c r="F5" s="19"/>
      <c r="G5" s="19"/>
      <c r="H5" s="19"/>
      <c r="I5" s="19"/>
    </row>
    <row r="6" spans="1:9">
      <c r="B6" s="80" t="s">
        <v>108</v>
      </c>
      <c r="C6" s="256">
        <f>'統計表（コピペ）'!D459</f>
        <v>15.1</v>
      </c>
      <c r="D6" s="256">
        <f>'統計表（コピペ）'!E459</f>
        <v>82.600000000000009</v>
      </c>
      <c r="E6" s="256">
        <f>'統計表（コピペ）'!F459</f>
        <v>2.2999999999999998</v>
      </c>
      <c r="F6" s="19"/>
      <c r="G6" s="19"/>
      <c r="H6" s="19"/>
      <c r="I6" s="19"/>
    </row>
    <row r="7" spans="1:9">
      <c r="B7" s="80" t="s">
        <v>109</v>
      </c>
      <c r="C7" s="256">
        <f>'統計表（コピペ）'!D460</f>
        <v>11.8</v>
      </c>
      <c r="D7" s="256">
        <f>'統計表（コピペ）'!E460</f>
        <v>87</v>
      </c>
      <c r="E7" s="256">
        <f>'統計表（コピペ）'!F460</f>
        <v>1.2</v>
      </c>
      <c r="F7" s="19"/>
      <c r="G7" s="19"/>
      <c r="H7" s="19"/>
      <c r="I7" s="19"/>
    </row>
    <row r="8" spans="1:9">
      <c r="C8" s="18" t="s">
        <v>35</v>
      </c>
      <c r="D8" s="18" t="s">
        <v>122</v>
      </c>
      <c r="E8" s="18" t="s">
        <v>0</v>
      </c>
      <c r="F8" s="19"/>
      <c r="G8" s="19"/>
      <c r="H8" s="19"/>
      <c r="I8" s="19"/>
    </row>
    <row r="9" spans="1:9">
      <c r="B9" s="80" t="s">
        <v>110</v>
      </c>
      <c r="C9" s="256">
        <f>'統計表（コピペ）'!$D$456</f>
        <v>10.8</v>
      </c>
      <c r="D9" s="256">
        <f>'統計表（コピペ）'!$E$456</f>
        <v>87.5</v>
      </c>
      <c r="E9" s="256">
        <f>'統計表（コピペ）'!$F$456</f>
        <v>1.7</v>
      </c>
      <c r="F9" s="19"/>
      <c r="G9" s="19"/>
      <c r="H9" s="19"/>
      <c r="I9" s="19"/>
    </row>
    <row r="10" spans="1:9">
      <c r="B10" s="80" t="s">
        <v>111</v>
      </c>
      <c r="C10" s="256">
        <f>'統計表（コピペ）'!D461</f>
        <v>11.4</v>
      </c>
      <c r="D10" s="256">
        <f>'統計表（コピペ）'!E461</f>
        <v>87.399999999999991</v>
      </c>
      <c r="E10" s="256">
        <f>'統計表（コピペ）'!F461</f>
        <v>1.2</v>
      </c>
      <c r="F10" s="19"/>
      <c r="G10" s="19"/>
      <c r="H10" s="19"/>
      <c r="I10" s="19"/>
    </row>
    <row r="11" spans="1:9">
      <c r="B11" s="80" t="s">
        <v>112</v>
      </c>
      <c r="C11" s="256">
        <f>'統計表（コピペ）'!D462</f>
        <v>10.3</v>
      </c>
      <c r="D11" s="256">
        <f>'統計表（コピペ）'!E462</f>
        <v>87.600000000000009</v>
      </c>
      <c r="E11" s="256">
        <f>'統計表（コピペ）'!F462</f>
        <v>2.1</v>
      </c>
      <c r="F11" s="19"/>
      <c r="G11" s="19"/>
      <c r="H11" s="19"/>
      <c r="I11" s="19"/>
    </row>
    <row r="12" spans="1:9">
      <c r="C12" s="18" t="s">
        <v>35</v>
      </c>
      <c r="D12" s="18" t="s">
        <v>122</v>
      </c>
      <c r="E12" s="18" t="s">
        <v>0</v>
      </c>
      <c r="F12" s="19"/>
      <c r="G12" s="19"/>
      <c r="H12" s="19"/>
      <c r="I12" s="19"/>
    </row>
    <row r="13" spans="1:9">
      <c r="B13" s="80" t="s">
        <v>113</v>
      </c>
      <c r="C13" s="256">
        <f>'統計表（コピペ）'!$D$456</f>
        <v>10.8</v>
      </c>
      <c r="D13" s="256">
        <f>'統計表（コピペ）'!$E$456</f>
        <v>87.5</v>
      </c>
      <c r="E13" s="256">
        <f>'統計表（コピペ）'!$F$456</f>
        <v>1.7</v>
      </c>
      <c r="F13" s="19"/>
      <c r="G13" s="19"/>
      <c r="H13" s="19"/>
      <c r="I13" s="19"/>
    </row>
    <row r="14" spans="1:9">
      <c r="B14" s="80" t="s">
        <v>114</v>
      </c>
      <c r="C14" s="256">
        <f>'統計表（コピペ）'!D464</f>
        <v>11.5</v>
      </c>
      <c r="D14" s="256">
        <f>'統計表（コピペ）'!E464</f>
        <v>88.5</v>
      </c>
      <c r="E14" s="256">
        <f>'統計表（コピペ）'!F464</f>
        <v>0</v>
      </c>
      <c r="F14" s="19"/>
      <c r="G14" s="19"/>
      <c r="H14" s="19"/>
      <c r="I14" s="19">
        <v>1</v>
      </c>
    </row>
    <row r="15" spans="1:9">
      <c r="B15" s="80" t="s">
        <v>115</v>
      </c>
      <c r="C15" s="256">
        <f>'統計表（コピペ）'!D465</f>
        <v>7.1</v>
      </c>
      <c r="D15" s="256">
        <f>'統計表（コピペ）'!E465</f>
        <v>92.2</v>
      </c>
      <c r="E15" s="256">
        <f>'統計表（コピペ）'!F465</f>
        <v>0.7</v>
      </c>
      <c r="F15" s="19"/>
      <c r="G15" s="19"/>
      <c r="H15" s="19"/>
      <c r="I15" s="19"/>
    </row>
    <row r="16" spans="1:9">
      <c r="B16" s="80" t="s">
        <v>116</v>
      </c>
      <c r="C16" s="256">
        <f>'統計表（コピペ）'!D466</f>
        <v>9.5</v>
      </c>
      <c r="D16" s="256">
        <f>'統計表（コピペ）'!E466</f>
        <v>89.6</v>
      </c>
      <c r="E16" s="256">
        <f>'統計表（コピペ）'!F466</f>
        <v>0.9</v>
      </c>
      <c r="F16" s="19"/>
      <c r="G16" s="19"/>
      <c r="H16" s="19"/>
      <c r="I16" s="19"/>
    </row>
    <row r="17" spans="1:9">
      <c r="B17" s="80" t="s">
        <v>117</v>
      </c>
      <c r="C17" s="256">
        <f>'統計表（コピペ）'!D467</f>
        <v>12</v>
      </c>
      <c r="D17" s="256">
        <f>'統計表（コピペ）'!E467</f>
        <v>87.7</v>
      </c>
      <c r="E17" s="256">
        <f>'統計表（コピペ）'!F467</f>
        <v>0.3</v>
      </c>
      <c r="F17" s="19"/>
      <c r="G17" s="19"/>
      <c r="H17" s="19"/>
      <c r="I17" s="19"/>
    </row>
    <row r="18" spans="1:9">
      <c r="B18" s="80" t="s">
        <v>118</v>
      </c>
      <c r="C18" s="256">
        <f>'統計表（コピペ）'!D468</f>
        <v>10.9</v>
      </c>
      <c r="D18" s="256">
        <f>'統計表（コピペ）'!E468</f>
        <v>88.1</v>
      </c>
      <c r="E18" s="256">
        <f>'統計表（コピペ）'!F468</f>
        <v>1</v>
      </c>
      <c r="F18" s="19"/>
      <c r="G18" s="19"/>
      <c r="H18" s="19"/>
      <c r="I18" s="19"/>
    </row>
    <row r="19" spans="1:9">
      <c r="B19" s="80" t="s">
        <v>119</v>
      </c>
      <c r="C19" s="256">
        <f>'統計表（コピペ）'!D469</f>
        <v>9.9</v>
      </c>
      <c r="D19" s="256">
        <f>'統計表（コピペ）'!E469</f>
        <v>89.6</v>
      </c>
      <c r="E19" s="256">
        <f>'統計表（コピペ）'!F469</f>
        <v>0.5</v>
      </c>
      <c r="F19" s="19"/>
      <c r="G19" s="19"/>
      <c r="H19" s="19"/>
      <c r="I19" s="19"/>
    </row>
    <row r="20" spans="1:9">
      <c r="B20" s="80" t="s">
        <v>120</v>
      </c>
      <c r="C20" s="256">
        <f>'統計表（コピペ）'!D470</f>
        <v>11.6</v>
      </c>
      <c r="D20" s="256">
        <f>'統計表（コピペ）'!E470</f>
        <v>84.9</v>
      </c>
      <c r="E20" s="256">
        <f>'統計表（コピペ）'!F470</f>
        <v>3.5</v>
      </c>
      <c r="F20" s="19"/>
      <c r="G20" s="19"/>
      <c r="H20" s="19"/>
      <c r="I20" s="19"/>
    </row>
    <row r="21" spans="1:9">
      <c r="A21" s="18" t="s">
        <v>622</v>
      </c>
      <c r="C21" s="19"/>
      <c r="D21" s="19"/>
      <c r="E21" s="19"/>
      <c r="F21" s="19"/>
      <c r="G21" s="19"/>
      <c r="H21" s="19"/>
      <c r="I21" s="19"/>
    </row>
    <row r="22" spans="1:9">
      <c r="C22" s="18" t="s">
        <v>36</v>
      </c>
      <c r="D22" s="18" t="s">
        <v>121</v>
      </c>
      <c r="E22" s="18" t="s">
        <v>0</v>
      </c>
      <c r="F22" s="19"/>
      <c r="G22" s="19"/>
      <c r="H22" s="19"/>
      <c r="I22" s="19"/>
    </row>
    <row r="23" spans="1:9">
      <c r="B23" s="80" t="s">
        <v>105</v>
      </c>
      <c r="C23" s="256">
        <f>'統計表（コピペ）'!$D$498+'統計表（コピペ）'!$E$498</f>
        <v>37.1</v>
      </c>
      <c r="D23" s="256">
        <f>'統計表（コピペ）'!$F$498</f>
        <v>51.3</v>
      </c>
      <c r="E23" s="256">
        <f>'統計表（コピペ）'!$G$498</f>
        <v>11.6</v>
      </c>
      <c r="F23" s="19"/>
      <c r="G23" s="19"/>
      <c r="H23" s="19"/>
      <c r="I23" s="19"/>
    </row>
    <row r="24" spans="1:9">
      <c r="B24" s="80" t="s">
        <v>106</v>
      </c>
      <c r="C24" s="256">
        <f>'統計表（コピペ）'!D499+'統計表（コピペ）'!E499</f>
        <v>36.1</v>
      </c>
      <c r="D24" s="256">
        <f>'統計表（コピペ）'!F499</f>
        <v>53.9</v>
      </c>
      <c r="E24" s="256">
        <f>'統計表（コピペ）'!G499</f>
        <v>10.1</v>
      </c>
      <c r="F24" s="19"/>
      <c r="G24" s="19"/>
      <c r="H24" s="19"/>
      <c r="I24" s="19"/>
    </row>
    <row r="25" spans="1:9">
      <c r="B25" s="80" t="s">
        <v>107</v>
      </c>
      <c r="C25" s="256">
        <f>'統計表（コピペ）'!D500+'統計表（コピペ）'!E500</f>
        <v>38.1</v>
      </c>
      <c r="D25" s="256">
        <f>'統計表（コピペ）'!F500</f>
        <v>50</v>
      </c>
      <c r="E25" s="256">
        <f>'統計表（コピペ）'!G500</f>
        <v>11.9</v>
      </c>
      <c r="F25" s="19"/>
      <c r="G25" s="19"/>
      <c r="H25" s="19"/>
      <c r="I25" s="19"/>
    </row>
    <row r="26" spans="1:9">
      <c r="B26" s="80" t="s">
        <v>108</v>
      </c>
      <c r="C26" s="256">
        <f>'統計表（コピペ）'!D501+'統計表（コピペ）'!E501</f>
        <v>35.700000000000003</v>
      </c>
      <c r="D26" s="256">
        <f>'統計表（コピペ）'!F501</f>
        <v>50</v>
      </c>
      <c r="E26" s="256">
        <f>'統計表（コピペ）'!G501</f>
        <v>14.3</v>
      </c>
      <c r="F26" s="19"/>
      <c r="G26" s="19"/>
      <c r="H26" s="19"/>
      <c r="I26" s="19"/>
    </row>
    <row r="27" spans="1:9">
      <c r="B27" s="80" t="s">
        <v>109</v>
      </c>
      <c r="C27" s="256">
        <f>'統計表（コピペ）'!D502+'統計表（コピペ）'!E502</f>
        <v>40</v>
      </c>
      <c r="D27" s="256">
        <f>'統計表（コピペ）'!F502</f>
        <v>47.9</v>
      </c>
      <c r="E27" s="256">
        <f>'統計表（コピペ）'!G502</f>
        <v>12.1</v>
      </c>
      <c r="F27" s="19"/>
      <c r="G27" s="19"/>
      <c r="H27" s="19"/>
      <c r="I27" s="19"/>
    </row>
    <row r="28" spans="1:9">
      <c r="C28" s="18" t="s">
        <v>36</v>
      </c>
      <c r="D28" s="18" t="s">
        <v>121</v>
      </c>
      <c r="E28" s="18" t="s">
        <v>0</v>
      </c>
      <c r="F28" s="19"/>
      <c r="G28" s="19"/>
      <c r="H28" s="19"/>
      <c r="I28" s="19"/>
    </row>
    <row r="29" spans="1:9">
      <c r="B29" s="80" t="s">
        <v>110</v>
      </c>
      <c r="C29" s="256">
        <f>'統計表（コピペ）'!$D$498+'統計表（コピペ）'!$E$498</f>
        <v>37.1</v>
      </c>
      <c r="D29" s="256">
        <f>'統計表（コピペ）'!$F$498</f>
        <v>51.3</v>
      </c>
      <c r="E29" s="256">
        <f>'統計表（コピペ）'!$G$498</f>
        <v>11.6</v>
      </c>
      <c r="F29" s="19"/>
      <c r="G29" s="19"/>
      <c r="H29" s="19"/>
      <c r="I29" s="19"/>
    </row>
    <row r="30" spans="1:9">
      <c r="B30" s="80" t="s">
        <v>111</v>
      </c>
      <c r="C30" s="256">
        <f>'統計表（コピペ）'!D503+'統計表（コピペ）'!E503</f>
        <v>39.200000000000003</v>
      </c>
      <c r="D30" s="256">
        <f>'統計表（コピペ）'!F503</f>
        <v>50.8</v>
      </c>
      <c r="E30" s="256">
        <f>'統計表（コピペ）'!G503</f>
        <v>10</v>
      </c>
      <c r="F30" s="19"/>
      <c r="G30" s="19"/>
      <c r="H30" s="19"/>
      <c r="I30" s="19"/>
    </row>
    <row r="31" spans="1:9">
      <c r="B31" s="80" t="s">
        <v>112</v>
      </c>
      <c r="C31" s="256">
        <f>'統計表（コピペ）'!D504+'統計表（コピペ）'!E504</f>
        <v>35.599999999999994</v>
      </c>
      <c r="D31" s="256">
        <f>'統計表（コピペ）'!F504</f>
        <v>51.6</v>
      </c>
      <c r="E31" s="256">
        <f>'統計表（コピペ）'!G504</f>
        <v>12.8</v>
      </c>
      <c r="F31" s="19"/>
      <c r="G31" s="19"/>
      <c r="H31" s="19"/>
      <c r="I31" s="19"/>
    </row>
    <row r="32" spans="1:9">
      <c r="C32" s="18" t="s">
        <v>36</v>
      </c>
      <c r="D32" s="18" t="s">
        <v>121</v>
      </c>
      <c r="E32" s="18" t="s">
        <v>0</v>
      </c>
      <c r="F32" s="19"/>
      <c r="G32" s="19"/>
      <c r="H32" s="19"/>
      <c r="I32" s="19"/>
    </row>
    <row r="33" spans="1:9">
      <c r="B33" s="80" t="s">
        <v>113</v>
      </c>
      <c r="C33" s="256">
        <f>'統計表（コピペ）'!$D$498+'統計表（コピペ）'!$E$498</f>
        <v>37.1</v>
      </c>
      <c r="D33" s="256">
        <f>'統計表（コピペ）'!$F$498</f>
        <v>51.3</v>
      </c>
      <c r="E33" s="256">
        <f>'統計表（コピペ）'!$G$498</f>
        <v>11.6</v>
      </c>
      <c r="F33" s="19"/>
      <c r="G33" s="19"/>
      <c r="H33" s="19"/>
      <c r="I33" s="19"/>
    </row>
    <row r="34" spans="1:9">
      <c r="B34" s="80" t="s">
        <v>114</v>
      </c>
      <c r="C34" s="256">
        <f>'統計表（コピペ）'!D506+'統計表（コピペ）'!E506</f>
        <v>35.6</v>
      </c>
      <c r="D34" s="256">
        <f>'統計表（コピペ）'!F506</f>
        <v>62.8</v>
      </c>
      <c r="E34" s="256">
        <f>'統計表（コピペ）'!G506</f>
        <v>1.5</v>
      </c>
      <c r="F34" s="19"/>
      <c r="G34" s="19"/>
      <c r="H34" s="19"/>
      <c r="I34" s="19"/>
    </row>
    <row r="35" spans="1:9">
      <c r="B35" s="80" t="s">
        <v>115</v>
      </c>
      <c r="C35" s="256">
        <f>'統計表（コピペ）'!D507+'統計表（コピペ）'!E507</f>
        <v>40.6</v>
      </c>
      <c r="D35" s="256">
        <f>'統計表（コピペ）'!F507</f>
        <v>54.5</v>
      </c>
      <c r="E35" s="256">
        <f>'統計表（コピペ）'!G507</f>
        <v>4.8</v>
      </c>
      <c r="F35" s="19"/>
      <c r="G35" s="19"/>
      <c r="H35" s="19"/>
      <c r="I35" s="19"/>
    </row>
    <row r="36" spans="1:9">
      <c r="B36" s="80" t="s">
        <v>116</v>
      </c>
      <c r="C36" s="256">
        <f>'統計表（コピペ）'!D508+'統計表（コピペ）'!E508</f>
        <v>35.6</v>
      </c>
      <c r="D36" s="256">
        <f>'統計表（コピペ）'!F508</f>
        <v>60.4</v>
      </c>
      <c r="E36" s="256">
        <f>'統計表（コピペ）'!G508</f>
        <v>3.9</v>
      </c>
      <c r="F36" s="19"/>
      <c r="G36" s="19"/>
      <c r="H36" s="19"/>
      <c r="I36" s="19"/>
    </row>
    <row r="37" spans="1:9">
      <c r="B37" s="80" t="s">
        <v>117</v>
      </c>
      <c r="C37" s="256">
        <f>'統計表（コピペ）'!D509+'統計表（コピペ）'!E509</f>
        <v>37.099999999999994</v>
      </c>
      <c r="D37" s="256">
        <f>'統計表（コピペ）'!F509</f>
        <v>60</v>
      </c>
      <c r="E37" s="256">
        <f>'統計表（コピペ）'!G509</f>
        <v>3</v>
      </c>
      <c r="F37" s="19"/>
      <c r="G37" s="19"/>
      <c r="H37" s="19"/>
      <c r="I37" s="19"/>
    </row>
    <row r="38" spans="1:9">
      <c r="B38" s="80" t="s">
        <v>118</v>
      </c>
      <c r="C38" s="256">
        <f>'統計表（コピペ）'!D510+'統計表（コピペ）'!E510</f>
        <v>40.4</v>
      </c>
      <c r="D38" s="256">
        <f>'統計表（コピペ）'!F510</f>
        <v>54.1</v>
      </c>
      <c r="E38" s="256">
        <f>'統計表（コピペ）'!G510</f>
        <v>5.5</v>
      </c>
      <c r="F38" s="19"/>
      <c r="G38" s="19"/>
      <c r="H38" s="19"/>
      <c r="I38" s="19"/>
    </row>
    <row r="39" spans="1:9">
      <c r="B39" s="80" t="s">
        <v>119</v>
      </c>
      <c r="C39" s="256">
        <f>'統計表（コピペ）'!D511+'統計表（コピペ）'!E511</f>
        <v>41.6</v>
      </c>
      <c r="D39" s="256">
        <f>'統計表（コピペ）'!F511</f>
        <v>50.3</v>
      </c>
      <c r="E39" s="256">
        <f>'統計表（コピペ）'!G511</f>
        <v>8.1</v>
      </c>
      <c r="F39" s="19"/>
      <c r="G39" s="19"/>
      <c r="H39" s="19"/>
      <c r="I39" s="19"/>
    </row>
    <row r="40" spans="1:9">
      <c r="B40" s="80" t="s">
        <v>120</v>
      </c>
      <c r="C40" s="256">
        <f>'統計表（コピペ）'!D512+'統計表（コピペ）'!E512</f>
        <v>33.1</v>
      </c>
      <c r="D40" s="256">
        <f>'統計表（コピペ）'!F512</f>
        <v>44.5</v>
      </c>
      <c r="E40" s="256">
        <f>'統計表（コピペ）'!G512</f>
        <v>22.3</v>
      </c>
      <c r="F40" s="19"/>
      <c r="G40" s="19"/>
      <c r="H40" s="19"/>
      <c r="I40" s="19"/>
    </row>
    <row r="41" spans="1:9">
      <c r="A41" s="18" t="s">
        <v>623</v>
      </c>
      <c r="C41" s="19"/>
      <c r="D41" s="19"/>
      <c r="E41" s="19"/>
      <c r="F41" s="19"/>
      <c r="G41" s="19"/>
      <c r="H41" s="19"/>
      <c r="I41" s="19"/>
    </row>
    <row r="42" spans="1:9">
      <c r="C42" s="18" t="s">
        <v>36</v>
      </c>
      <c r="D42" s="18" t="s">
        <v>121</v>
      </c>
      <c r="E42" s="18" t="s">
        <v>1</v>
      </c>
      <c r="F42" s="19"/>
      <c r="G42" s="19"/>
      <c r="H42" s="19"/>
      <c r="I42" s="19"/>
    </row>
    <row r="43" spans="1:9">
      <c r="B43" s="80" t="s">
        <v>105</v>
      </c>
      <c r="C43" s="256">
        <f>'統計表（コピペ）'!$D$526+'統計表（コピペ）'!$E$526</f>
        <v>75.900000000000006</v>
      </c>
      <c r="D43" s="256">
        <f>'統計表（コピペ）'!$F$526</f>
        <v>20.6</v>
      </c>
      <c r="E43" s="256">
        <f>'統計表（コピペ）'!$G$526</f>
        <v>3.5</v>
      </c>
      <c r="F43" s="19"/>
      <c r="G43" s="19"/>
      <c r="H43" s="19"/>
      <c r="I43" s="19"/>
    </row>
    <row r="44" spans="1:9">
      <c r="B44" s="80" t="s">
        <v>106</v>
      </c>
      <c r="C44" s="256">
        <f>'統計表（コピペ）'!D527+'統計表（コピペ）'!E527</f>
        <v>77.199999999999989</v>
      </c>
      <c r="D44" s="256">
        <f>'統計表（コピペ）'!F527</f>
        <v>20.2</v>
      </c>
      <c r="E44" s="256">
        <f>'統計表（コピペ）'!G527</f>
        <v>2.5</v>
      </c>
      <c r="F44" s="19"/>
      <c r="G44" s="19"/>
      <c r="H44" s="19"/>
      <c r="I44" s="19"/>
    </row>
    <row r="45" spans="1:9">
      <c r="B45" s="80" t="s">
        <v>107</v>
      </c>
      <c r="C45" s="256">
        <f>'統計表（コピペ）'!D528+'統計表（コピペ）'!E528</f>
        <v>75.099999999999994</v>
      </c>
      <c r="D45" s="256">
        <f>'統計表（コピペ）'!F528</f>
        <v>21.1</v>
      </c>
      <c r="E45" s="256">
        <f>'統計表（コピペ）'!G528</f>
        <v>3.9</v>
      </c>
      <c r="F45" s="19"/>
      <c r="G45" s="19"/>
      <c r="H45" s="19"/>
      <c r="I45" s="19"/>
    </row>
    <row r="46" spans="1:9">
      <c r="B46" s="80" t="s">
        <v>108</v>
      </c>
      <c r="C46" s="256">
        <f>'統計表（コピペ）'!D529+'統計表（コピペ）'!E529</f>
        <v>75.3</v>
      </c>
      <c r="D46" s="256">
        <f>'統計表（コピペ）'!F529</f>
        <v>20</v>
      </c>
      <c r="E46" s="256">
        <f>'統計表（コピペ）'!G529</f>
        <v>4.5999999999999996</v>
      </c>
      <c r="F46" s="19"/>
      <c r="G46" s="19"/>
      <c r="H46" s="19"/>
      <c r="I46" s="19"/>
    </row>
    <row r="47" spans="1:9">
      <c r="B47" s="80" t="s">
        <v>109</v>
      </c>
      <c r="C47" s="256">
        <f>'統計表（コピペ）'!D530+'統計表（コピペ）'!E530</f>
        <v>74.599999999999994</v>
      </c>
      <c r="D47" s="256">
        <f>'統計表（コピペ）'!F530</f>
        <v>20.8</v>
      </c>
      <c r="E47" s="256">
        <f>'統計表（コピペ）'!G530</f>
        <v>4.5999999999999996</v>
      </c>
      <c r="F47" s="19"/>
      <c r="G47" s="19"/>
      <c r="H47" s="19"/>
      <c r="I47" s="19"/>
    </row>
    <row r="48" spans="1:9">
      <c r="C48" s="18" t="s">
        <v>36</v>
      </c>
      <c r="D48" s="18" t="s">
        <v>121</v>
      </c>
      <c r="E48" s="18" t="s">
        <v>1</v>
      </c>
      <c r="F48" s="19"/>
      <c r="G48" s="19"/>
      <c r="H48" s="19"/>
      <c r="I48" s="19"/>
    </row>
    <row r="49" spans="1:9">
      <c r="B49" s="80" t="s">
        <v>110</v>
      </c>
      <c r="C49" s="256">
        <f>'統計表（コピペ）'!$D$526+'統計表（コピペ）'!$E$526</f>
        <v>75.900000000000006</v>
      </c>
      <c r="D49" s="256">
        <f>'統計表（コピペ）'!$F$526</f>
        <v>20.6</v>
      </c>
      <c r="E49" s="256">
        <f>'統計表（コピペ）'!$G$526</f>
        <v>3.5</v>
      </c>
      <c r="F49" s="19"/>
      <c r="G49" s="19"/>
      <c r="H49" s="19"/>
      <c r="I49" s="19"/>
    </row>
    <row r="50" spans="1:9">
      <c r="B50" s="80" t="s">
        <v>111</v>
      </c>
      <c r="C50" s="256">
        <f>'統計表（コピペ）'!D531+'統計表（コピペ）'!E531</f>
        <v>73</v>
      </c>
      <c r="D50" s="256">
        <f>'統計表（コピペ）'!F531</f>
        <v>24.2</v>
      </c>
      <c r="E50" s="256">
        <f>'統計表（コピペ）'!G531</f>
        <v>2.8</v>
      </c>
      <c r="F50" s="19"/>
      <c r="G50" s="19"/>
      <c r="H50" s="19"/>
      <c r="I50" s="19"/>
    </row>
    <row r="51" spans="1:9">
      <c r="B51" s="80" t="s">
        <v>112</v>
      </c>
      <c r="C51" s="256">
        <f>'統計表（コピペ）'!D532+'統計表（コピペ）'!E532</f>
        <v>78.199999999999989</v>
      </c>
      <c r="D51" s="256">
        <f>'統計表（コピペ）'!F532</f>
        <v>17.7</v>
      </c>
      <c r="E51" s="256">
        <f>'統計表（コピペ）'!G532</f>
        <v>4.0999999999999996</v>
      </c>
      <c r="F51" s="19"/>
      <c r="G51" s="19"/>
      <c r="H51" s="19"/>
      <c r="I51" s="19"/>
    </row>
    <row r="52" spans="1:9">
      <c r="C52" s="18" t="s">
        <v>36</v>
      </c>
      <c r="D52" s="18" t="s">
        <v>121</v>
      </c>
      <c r="E52" s="18" t="s">
        <v>1</v>
      </c>
      <c r="F52" s="19"/>
      <c r="G52" s="19"/>
      <c r="H52" s="19"/>
      <c r="I52" s="19"/>
    </row>
    <row r="53" spans="1:9">
      <c r="B53" s="80" t="s">
        <v>113</v>
      </c>
      <c r="C53" s="256">
        <f>'統計表（コピペ）'!$D$526+'統計表（コピペ）'!$E$526</f>
        <v>75.900000000000006</v>
      </c>
      <c r="D53" s="256">
        <f>'統計表（コピペ）'!$F$526</f>
        <v>20.6</v>
      </c>
      <c r="E53" s="256">
        <f>'統計表（コピペ）'!$G$526</f>
        <v>3.5</v>
      </c>
      <c r="F53" s="19"/>
      <c r="G53" s="19"/>
      <c r="H53" s="19"/>
      <c r="I53" s="19"/>
    </row>
    <row r="54" spans="1:9">
      <c r="B54" s="80" t="s">
        <v>114</v>
      </c>
      <c r="C54" s="256">
        <f>'統計表（コピペ）'!D534+'統計表（コピペ）'!E534</f>
        <v>64.5</v>
      </c>
      <c r="D54" s="256">
        <f>'統計表（コピペ）'!F534</f>
        <v>35.5</v>
      </c>
      <c r="E54" s="256">
        <f>'統計表（コピペ）'!G534</f>
        <v>0</v>
      </c>
      <c r="F54" s="19"/>
      <c r="G54" s="19"/>
      <c r="H54" s="19"/>
      <c r="I54" s="19"/>
    </row>
    <row r="55" spans="1:9">
      <c r="B55" s="80" t="s">
        <v>115</v>
      </c>
      <c r="C55" s="256">
        <f>'統計表（コピペ）'!D535+'統計表（コピペ）'!E535</f>
        <v>69.8</v>
      </c>
      <c r="D55" s="256">
        <f>'統計表（コピペ）'!F535</f>
        <v>30.2</v>
      </c>
      <c r="E55" s="256">
        <f>'統計表（コピペ）'!G535</f>
        <v>0</v>
      </c>
      <c r="F55" s="19"/>
      <c r="G55" s="19"/>
      <c r="H55" s="19"/>
      <c r="I55" s="19"/>
    </row>
    <row r="56" spans="1:9">
      <c r="B56" s="80" t="s">
        <v>116</v>
      </c>
      <c r="C56" s="256">
        <f>'統計表（コピペ）'!D536+'統計表（コピペ）'!E536</f>
        <v>72.2</v>
      </c>
      <c r="D56" s="256">
        <f>'統計表（コピペ）'!F536</f>
        <v>27.2</v>
      </c>
      <c r="E56" s="256">
        <f>'統計表（コピペ）'!G536</f>
        <v>0.5</v>
      </c>
      <c r="F56" s="19"/>
      <c r="G56" s="19"/>
      <c r="H56" s="19"/>
      <c r="I56" s="19"/>
    </row>
    <row r="57" spans="1:9">
      <c r="B57" s="80" t="s">
        <v>117</v>
      </c>
      <c r="C57" s="256">
        <f>'統計表（コピペ）'!D537+'統計表（コピペ）'!E537</f>
        <v>74</v>
      </c>
      <c r="D57" s="256">
        <f>'統計表（コピペ）'!F537</f>
        <v>25.6</v>
      </c>
      <c r="E57" s="256">
        <f>'統計表（コピペ）'!G537</f>
        <v>0.4</v>
      </c>
      <c r="F57" s="19"/>
      <c r="G57" s="19"/>
      <c r="H57" s="19"/>
      <c r="I57" s="19"/>
    </row>
    <row r="58" spans="1:9">
      <c r="B58" s="80" t="s">
        <v>118</v>
      </c>
      <c r="C58" s="256">
        <f>'統計表（コピペ）'!D538+'統計表（コピペ）'!E538</f>
        <v>78.5</v>
      </c>
      <c r="D58" s="256">
        <f>'統計表（コピペ）'!F538</f>
        <v>20.5</v>
      </c>
      <c r="E58" s="256">
        <f>'統計表（コピペ）'!G538</f>
        <v>1</v>
      </c>
      <c r="F58" s="19"/>
      <c r="G58" s="19"/>
      <c r="H58" s="19"/>
      <c r="I58" s="19"/>
    </row>
    <row r="59" spans="1:9">
      <c r="B59" s="80" t="s">
        <v>119</v>
      </c>
      <c r="C59" s="256">
        <f>'統計表（コピペ）'!D539+'統計表（コピペ）'!E539</f>
        <v>79.400000000000006</v>
      </c>
      <c r="D59" s="256">
        <f>'統計表（コピペ）'!F539</f>
        <v>18.5</v>
      </c>
      <c r="E59" s="256">
        <f>'統計表（コピペ）'!G539</f>
        <v>2.1</v>
      </c>
      <c r="F59" s="19"/>
      <c r="G59" s="19"/>
      <c r="H59" s="19"/>
      <c r="I59" s="19"/>
    </row>
    <row r="60" spans="1:9">
      <c r="B60" s="80" t="s">
        <v>120</v>
      </c>
      <c r="C60" s="256">
        <f>'統計表（コピペ）'!D540+'統計表（コピペ）'!E540</f>
        <v>75.699999999999989</v>
      </c>
      <c r="D60" s="256">
        <f>'統計表（コピペ）'!F540</f>
        <v>16.3</v>
      </c>
      <c r="E60" s="256">
        <f>'統計表（コピペ）'!G540</f>
        <v>7.9</v>
      </c>
      <c r="F60" s="19"/>
      <c r="G60" s="19"/>
      <c r="H60" s="19"/>
      <c r="I60" s="19"/>
    </row>
    <row r="61" spans="1:9">
      <c r="A61" s="18" t="s">
        <v>624</v>
      </c>
      <c r="C61" s="19"/>
      <c r="D61" s="19"/>
      <c r="E61" s="19"/>
      <c r="F61" s="19"/>
      <c r="G61" s="19"/>
      <c r="H61" s="19"/>
      <c r="I61" s="19"/>
    </row>
    <row r="62" spans="1:9">
      <c r="C62" s="18" t="s">
        <v>36</v>
      </c>
      <c r="D62" s="18" t="s">
        <v>121</v>
      </c>
      <c r="E62" s="18" t="s">
        <v>1</v>
      </c>
      <c r="F62" s="19"/>
      <c r="G62" s="19"/>
      <c r="H62" s="19"/>
      <c r="I62" s="19"/>
    </row>
    <row r="63" spans="1:9">
      <c r="B63" s="80" t="s">
        <v>105</v>
      </c>
      <c r="C63" s="256">
        <f>'統計表（コピペ）'!$D$559+'統計表（コピペ）'!$E$559</f>
        <v>81.099999999999994</v>
      </c>
      <c r="D63" s="256">
        <f>'統計表（コピペ）'!$F$559</f>
        <v>16</v>
      </c>
      <c r="E63" s="256">
        <f>'統計表（コピペ）'!$G$559</f>
        <v>2.9</v>
      </c>
      <c r="F63" s="19"/>
      <c r="G63" s="19"/>
      <c r="H63" s="19"/>
      <c r="I63" s="19"/>
    </row>
    <row r="64" spans="1:9">
      <c r="B64" s="80" t="s">
        <v>106</v>
      </c>
      <c r="C64" s="256">
        <f>'統計表（コピペ）'!D560+'統計表（コピペ）'!E560</f>
        <v>83.199999999999989</v>
      </c>
      <c r="D64" s="256">
        <f>'統計表（コピペ）'!F560</f>
        <v>14.6</v>
      </c>
      <c r="E64" s="256">
        <f>'統計表（コピペ）'!G560</f>
        <v>2.2999999999999998</v>
      </c>
      <c r="F64" s="19"/>
      <c r="G64" s="19"/>
      <c r="H64" s="19"/>
      <c r="I64" s="19"/>
    </row>
    <row r="65" spans="2:9">
      <c r="B65" s="80" t="s">
        <v>107</v>
      </c>
      <c r="C65" s="256">
        <f>'統計表（コピペ）'!D561+'統計表（コピペ）'!E561</f>
        <v>80</v>
      </c>
      <c r="D65" s="256">
        <f>'統計表（コピペ）'!F561</f>
        <v>17.399999999999999</v>
      </c>
      <c r="E65" s="256">
        <f>'統計表（コピペ）'!G561</f>
        <v>2.7</v>
      </c>
      <c r="F65" s="19"/>
      <c r="G65" s="19"/>
      <c r="H65" s="19"/>
      <c r="I65" s="19"/>
    </row>
    <row r="66" spans="2:9">
      <c r="B66" s="80" t="s">
        <v>108</v>
      </c>
      <c r="C66" s="256">
        <f>'統計表（コピペ）'!D562+'統計表（コピペ）'!E562</f>
        <v>80.2</v>
      </c>
      <c r="D66" s="256">
        <f>'統計表（コピペ）'!F562</f>
        <v>15.6</v>
      </c>
      <c r="E66" s="256">
        <f>'統計表（コピペ）'!G562</f>
        <v>4.2</v>
      </c>
      <c r="F66" s="19"/>
      <c r="G66" s="19"/>
      <c r="H66" s="19"/>
      <c r="I66" s="19"/>
    </row>
    <row r="67" spans="2:9">
      <c r="B67" s="80" t="s">
        <v>109</v>
      </c>
      <c r="C67" s="256">
        <f>'統計表（コピペ）'!D563+'統計表（コピペ）'!E563</f>
        <v>79.3</v>
      </c>
      <c r="D67" s="256">
        <f>'統計表（コピペ）'!F563</f>
        <v>16.3</v>
      </c>
      <c r="E67" s="256">
        <f>'統計表（コピペ）'!G563</f>
        <v>4.3</v>
      </c>
      <c r="F67" s="19"/>
      <c r="G67" s="19"/>
      <c r="H67" s="19"/>
      <c r="I67" s="19"/>
    </row>
    <row r="68" spans="2:9">
      <c r="C68" s="18" t="s">
        <v>36</v>
      </c>
      <c r="D68" s="18" t="s">
        <v>121</v>
      </c>
      <c r="E68" s="18" t="s">
        <v>1</v>
      </c>
      <c r="F68" s="19"/>
      <c r="G68" s="19"/>
      <c r="H68" s="19"/>
      <c r="I68" s="19"/>
    </row>
    <row r="69" spans="2:9">
      <c r="B69" s="80" t="s">
        <v>110</v>
      </c>
      <c r="C69" s="256">
        <f>'統計表（コピペ）'!$D$559+'統計表（コピペ）'!$E$559</f>
        <v>81.099999999999994</v>
      </c>
      <c r="D69" s="256">
        <f>'統計表（コピペ）'!$F$559</f>
        <v>16</v>
      </c>
      <c r="E69" s="256">
        <f>'統計表（コピペ）'!$G$559</f>
        <v>2.9</v>
      </c>
      <c r="F69" s="19"/>
      <c r="G69" s="19"/>
      <c r="H69" s="19"/>
      <c r="I69" s="19"/>
    </row>
    <row r="70" spans="2:9">
      <c r="B70" s="80" t="s">
        <v>111</v>
      </c>
      <c r="C70" s="256">
        <f>'統計表（コピペ）'!D564+'統計表（コピペ）'!E564</f>
        <v>80.7</v>
      </c>
      <c r="D70" s="256">
        <f>'統計表（コピペ）'!F564</f>
        <v>17.2</v>
      </c>
      <c r="E70" s="256">
        <f>'統計表（コピペ）'!G564</f>
        <v>2.1</v>
      </c>
      <c r="F70" s="19"/>
      <c r="G70" s="19"/>
      <c r="H70" s="19"/>
      <c r="I70" s="19"/>
    </row>
    <row r="71" spans="2:9">
      <c r="B71" s="80" t="s">
        <v>112</v>
      </c>
      <c r="C71" s="256">
        <f>'統計表（コピペ）'!D565+'統計表（コピペ）'!E565</f>
        <v>81.599999999999994</v>
      </c>
      <c r="D71" s="256">
        <f>'統計表（コピペ）'!F565</f>
        <v>15</v>
      </c>
      <c r="E71" s="256">
        <f>'統計表（コピペ）'!G565</f>
        <v>3.5</v>
      </c>
      <c r="F71" s="19"/>
      <c r="G71" s="19"/>
      <c r="H71" s="19"/>
      <c r="I71" s="19"/>
    </row>
    <row r="72" spans="2:9">
      <c r="C72" s="18" t="s">
        <v>36</v>
      </c>
      <c r="D72" s="18" t="s">
        <v>121</v>
      </c>
      <c r="E72" s="18" t="s">
        <v>1</v>
      </c>
      <c r="F72" s="19"/>
      <c r="G72" s="19"/>
      <c r="H72" s="19"/>
      <c r="I72" s="19"/>
    </row>
    <row r="73" spans="2:9">
      <c r="B73" s="80" t="s">
        <v>113</v>
      </c>
      <c r="C73" s="256">
        <f>'統計表（コピペ）'!$D$559+'統計表（コピペ）'!$E$559</f>
        <v>81.099999999999994</v>
      </c>
      <c r="D73" s="256">
        <f>'統計表（コピペ）'!$F$559</f>
        <v>16</v>
      </c>
      <c r="E73" s="256">
        <f>'統計表（コピペ）'!$G$559</f>
        <v>2.9</v>
      </c>
      <c r="F73" s="19"/>
      <c r="G73" s="19"/>
      <c r="H73" s="19"/>
      <c r="I73" s="19"/>
    </row>
    <row r="74" spans="2:9">
      <c r="B74" s="80" t="s">
        <v>114</v>
      </c>
      <c r="C74" s="256">
        <f>'統計表（コピペ）'!D567+'統計表（コピペ）'!E567</f>
        <v>78.099999999999994</v>
      </c>
      <c r="D74" s="256">
        <f>'統計表（コピペ）'!F567</f>
        <v>22</v>
      </c>
      <c r="E74" s="256">
        <f>'統計表（コピペ）'!G567</f>
        <v>0</v>
      </c>
      <c r="F74" s="19"/>
      <c r="G74" s="19"/>
      <c r="H74" s="19"/>
      <c r="I74" s="19"/>
    </row>
    <row r="75" spans="2:9" s="40" customFormat="1">
      <c r="B75" s="81" t="s">
        <v>115</v>
      </c>
      <c r="C75" s="256">
        <f>'統計表（コピペ）'!D568+'統計表（コピペ）'!E568</f>
        <v>80</v>
      </c>
      <c r="D75" s="256">
        <f>'統計表（コピペ）'!F568</f>
        <v>19.399999999999999</v>
      </c>
      <c r="E75" s="256">
        <f>'統計表（コピペ）'!G568</f>
        <v>0.6</v>
      </c>
    </row>
    <row r="76" spans="2:9">
      <c r="B76" s="80" t="s">
        <v>116</v>
      </c>
      <c r="C76" s="256">
        <f>'統計表（コピペ）'!D569+'統計表（コピペ）'!E569</f>
        <v>78.5</v>
      </c>
      <c r="D76" s="256">
        <f>'統計表（コピペ）'!F569</f>
        <v>21</v>
      </c>
      <c r="E76" s="256">
        <f>'統計表（コピペ）'!G569</f>
        <v>0.6</v>
      </c>
      <c r="F76" s="19"/>
      <c r="G76" s="19"/>
      <c r="H76" s="19"/>
      <c r="I76" s="19"/>
    </row>
    <row r="77" spans="2:9">
      <c r="B77" s="80" t="s">
        <v>117</v>
      </c>
      <c r="C77" s="256">
        <f>'統計表（コピペ）'!D570+'統計表（コピペ）'!E570</f>
        <v>80.599999999999994</v>
      </c>
      <c r="D77" s="256">
        <f>'統計表（コピペ）'!F570</f>
        <v>19.100000000000001</v>
      </c>
      <c r="E77" s="256">
        <f>'統計表（コピペ）'!G570</f>
        <v>0.3</v>
      </c>
      <c r="F77" s="19"/>
      <c r="G77" s="19"/>
      <c r="H77" s="19"/>
      <c r="I77" s="19"/>
    </row>
    <row r="78" spans="2:9">
      <c r="B78" s="80" t="s">
        <v>118</v>
      </c>
      <c r="C78" s="256">
        <f>'統計表（コピペ）'!D571+'統計表（コピペ）'!E571</f>
        <v>82.4</v>
      </c>
      <c r="D78" s="256">
        <f>'統計表（コピペ）'!F571</f>
        <v>16.600000000000001</v>
      </c>
      <c r="E78" s="256">
        <f>'統計表（コピペ）'!G571</f>
        <v>1</v>
      </c>
      <c r="F78" s="19"/>
      <c r="G78" s="19"/>
      <c r="H78" s="19"/>
      <c r="I78" s="19"/>
    </row>
    <row r="79" spans="2:9">
      <c r="B79" s="80" t="s">
        <v>119</v>
      </c>
      <c r="C79" s="256">
        <f>'統計表（コピペ）'!D572+'統計表（コピペ）'!E572</f>
        <v>83</v>
      </c>
      <c r="D79" s="256">
        <f>'統計表（コピペ）'!F572</f>
        <v>15.2</v>
      </c>
      <c r="E79" s="256">
        <f>'統計表（コピペ）'!G572</f>
        <v>1.8</v>
      </c>
      <c r="F79" s="19"/>
      <c r="G79" s="19"/>
      <c r="H79" s="19"/>
      <c r="I79" s="19"/>
    </row>
    <row r="80" spans="2:9">
      <c r="B80" s="80" t="s">
        <v>120</v>
      </c>
      <c r="C80" s="256">
        <f>'統計表（コピペ）'!D573+'統計表（コピペ）'!E573</f>
        <v>80.7</v>
      </c>
      <c r="D80" s="256">
        <f>'統計表（コピペ）'!F573</f>
        <v>13</v>
      </c>
      <c r="E80" s="256">
        <f>'統計表（コピペ）'!G573</f>
        <v>6.3</v>
      </c>
      <c r="F80" s="19"/>
      <c r="G80" s="19"/>
      <c r="H80" s="19"/>
      <c r="I80" s="19"/>
    </row>
    <row r="81" spans="1:9">
      <c r="A81" s="18" t="s">
        <v>625</v>
      </c>
      <c r="C81" s="19"/>
      <c r="D81" s="19"/>
      <c r="E81" s="19"/>
      <c r="F81" s="19"/>
      <c r="G81" s="19"/>
      <c r="H81" s="19"/>
      <c r="I81" s="19"/>
    </row>
    <row r="82" spans="1:9">
      <c r="C82" s="18" t="s">
        <v>35</v>
      </c>
      <c r="D82" s="18" t="s">
        <v>5</v>
      </c>
      <c r="E82" s="18" t="s">
        <v>0</v>
      </c>
      <c r="F82" s="19"/>
      <c r="G82" s="19"/>
      <c r="H82" s="19"/>
      <c r="I82" s="19"/>
    </row>
    <row r="83" spans="1:9">
      <c r="B83" s="80" t="s">
        <v>105</v>
      </c>
      <c r="C83" s="256">
        <f>'統計表（コピペ）'!$D$589+'統計表（コピペ）'!$E$589+'統計表（コピペ）'!$F$589</f>
        <v>19.700000000000003</v>
      </c>
      <c r="D83" s="256">
        <f>'統計表（コピペ）'!$G$589</f>
        <v>74.2</v>
      </c>
      <c r="E83" s="256">
        <f>'統計表（コピペ）'!$H$589</f>
        <v>6</v>
      </c>
      <c r="F83" s="19"/>
      <c r="G83" s="19"/>
      <c r="H83" s="19"/>
      <c r="I83" s="19"/>
    </row>
    <row r="84" spans="1:9">
      <c r="B84" s="80" t="s">
        <v>106</v>
      </c>
      <c r="C84" s="256">
        <f>'統計表（コピペ）'!D590+'統計表（コピペ）'!E590+'統計表（コピペ）'!F590</f>
        <v>15.8</v>
      </c>
      <c r="D84" s="256">
        <f>'統計表（コピペ）'!G590</f>
        <v>78.7</v>
      </c>
      <c r="E84" s="256">
        <f>'統計表（コピペ）'!H590</f>
        <v>5.5</v>
      </c>
      <c r="F84" s="19"/>
      <c r="G84" s="19"/>
      <c r="H84" s="19"/>
      <c r="I84" s="19"/>
    </row>
    <row r="85" spans="1:9">
      <c r="B85" s="80" t="s">
        <v>107</v>
      </c>
      <c r="C85" s="256">
        <f>'統計表（コピペ）'!D591+'統計表（コピペ）'!E591+'統計表（コピペ）'!F591</f>
        <v>23.3</v>
      </c>
      <c r="D85" s="256">
        <f>'統計表（コピペ）'!G591</f>
        <v>71.099999999999994</v>
      </c>
      <c r="E85" s="256">
        <f>'統計表（コピペ）'!H591</f>
        <v>5.5</v>
      </c>
      <c r="F85" s="19"/>
      <c r="G85" s="19"/>
      <c r="H85" s="19"/>
      <c r="I85" s="19"/>
    </row>
    <row r="86" spans="1:9">
      <c r="B86" s="80" t="s">
        <v>108</v>
      </c>
      <c r="C86" s="256">
        <f>'統計表（コピペ）'!D592+'統計表（コピペ）'!E592+'統計表（コピペ）'!F592</f>
        <v>20</v>
      </c>
      <c r="D86" s="256">
        <f>'統計表（コピペ）'!G592</f>
        <v>72.099999999999994</v>
      </c>
      <c r="E86" s="256">
        <f>'統計表（コピペ）'!H592</f>
        <v>7.8</v>
      </c>
      <c r="F86" s="19"/>
      <c r="G86" s="19"/>
      <c r="H86" s="19"/>
      <c r="I86" s="19"/>
    </row>
    <row r="87" spans="1:9">
      <c r="B87" s="80" t="s">
        <v>109</v>
      </c>
      <c r="C87" s="256">
        <f>'統計表（コピペ）'!D593+'統計表（コピペ）'!E593+'統計表（コピペ）'!F593</f>
        <v>20.700000000000003</v>
      </c>
      <c r="D87" s="256">
        <f>'統計表（コピペ）'!G593</f>
        <v>71.5</v>
      </c>
      <c r="E87" s="256">
        <f>'統計表（コピペ）'!H593</f>
        <v>7.8</v>
      </c>
      <c r="F87" s="19"/>
      <c r="G87" s="19"/>
      <c r="H87" s="19"/>
      <c r="I87" s="19"/>
    </row>
    <row r="88" spans="1:9">
      <c r="C88" s="18" t="s">
        <v>35</v>
      </c>
      <c r="D88" s="18" t="s">
        <v>5</v>
      </c>
      <c r="E88" s="18" t="s">
        <v>0</v>
      </c>
      <c r="F88" s="19"/>
      <c r="G88" s="19"/>
      <c r="H88" s="19"/>
      <c r="I88" s="19"/>
    </row>
    <row r="89" spans="1:9">
      <c r="B89" s="80" t="s">
        <v>110</v>
      </c>
      <c r="C89" s="256">
        <f>'統計表（コピペ）'!$D$589+'統計表（コピペ）'!$E$589+'統計表（コピペ）'!$F$589</f>
        <v>19.700000000000003</v>
      </c>
      <c r="D89" s="256">
        <f>'統計表（コピペ）'!$G$589</f>
        <v>74.2</v>
      </c>
      <c r="E89" s="256">
        <f>'統計表（コピペ）'!$H$589</f>
        <v>6</v>
      </c>
      <c r="F89" s="19"/>
      <c r="G89" s="19"/>
      <c r="H89" s="19"/>
      <c r="I89" s="19"/>
    </row>
    <row r="90" spans="1:9">
      <c r="B90" s="80" t="s">
        <v>111</v>
      </c>
      <c r="C90" s="256">
        <f>'統計表（コピペ）'!D594+'統計表（コピペ）'!E594+'統計表（コピペ）'!F594</f>
        <v>23.2</v>
      </c>
      <c r="D90" s="256">
        <f>'統計表（コピペ）'!G594</f>
        <v>71.599999999999994</v>
      </c>
      <c r="E90" s="256">
        <f>'統計表（コピペ）'!H594</f>
        <v>5.2</v>
      </c>
      <c r="F90" s="19"/>
      <c r="G90" s="19"/>
      <c r="H90" s="19"/>
      <c r="I90" s="19"/>
    </row>
    <row r="91" spans="1:9">
      <c r="B91" s="80" t="s">
        <v>112</v>
      </c>
      <c r="C91" s="256">
        <f>'統計表（コピペ）'!D595+'統計表（コピペ）'!E595+'統計表（コピペ）'!F595</f>
        <v>17</v>
      </c>
      <c r="D91" s="256">
        <f>'統計表（コピペ）'!G595</f>
        <v>76.3</v>
      </c>
      <c r="E91" s="256">
        <f>'統計表（コピペ）'!H595</f>
        <v>6.7</v>
      </c>
      <c r="F91" s="19"/>
      <c r="G91" s="19"/>
      <c r="H91" s="19"/>
      <c r="I91" s="19"/>
    </row>
    <row r="92" spans="1:9">
      <c r="C92" s="18" t="s">
        <v>35</v>
      </c>
      <c r="D92" s="18" t="s">
        <v>5</v>
      </c>
      <c r="E92" s="18" t="s">
        <v>0</v>
      </c>
      <c r="F92" s="19"/>
      <c r="G92" s="19"/>
      <c r="H92" s="19"/>
      <c r="I92" s="19"/>
    </row>
    <row r="93" spans="1:9">
      <c r="B93" s="80" t="s">
        <v>113</v>
      </c>
      <c r="C93" s="256">
        <f>'統計表（コピペ）'!$D$589+'統計表（コピペ）'!$E$589+'統計表（コピペ）'!$F$589</f>
        <v>19.700000000000003</v>
      </c>
      <c r="D93" s="256">
        <f>'統計表（コピペ）'!$G$589</f>
        <v>74.2</v>
      </c>
      <c r="E93" s="256">
        <f>'統計表（コピペ）'!$H$589</f>
        <v>6</v>
      </c>
      <c r="F93" s="19"/>
      <c r="G93" s="19"/>
      <c r="H93" s="19"/>
      <c r="I93" s="19"/>
    </row>
    <row r="94" spans="1:9">
      <c r="B94" s="80" t="s">
        <v>114</v>
      </c>
      <c r="C94" s="256">
        <f>'統計表（コピペ）'!D597+'統計表（コピペ）'!E597+'統計表（コピペ）'!F597</f>
        <v>12.9</v>
      </c>
      <c r="D94" s="256">
        <f>'統計表（コピペ）'!G597</f>
        <v>87.1</v>
      </c>
      <c r="E94" s="256">
        <f>'統計表（コピペ）'!H597</f>
        <v>0</v>
      </c>
      <c r="F94" s="19"/>
      <c r="G94" s="19"/>
      <c r="H94" s="19"/>
      <c r="I94" s="19"/>
    </row>
    <row r="95" spans="1:9">
      <c r="B95" s="80" t="s">
        <v>115</v>
      </c>
      <c r="C95" s="256">
        <f>'統計表（コピペ）'!D598+'統計表（コピペ）'!E598+'統計表（コピペ）'!F598</f>
        <v>11</v>
      </c>
      <c r="D95" s="256">
        <f>'統計表（コピペ）'!G598</f>
        <v>88</v>
      </c>
      <c r="E95" s="256">
        <f>'統計表（コピペ）'!H598</f>
        <v>1</v>
      </c>
      <c r="F95" s="19"/>
      <c r="G95" s="19"/>
      <c r="H95" s="19"/>
      <c r="I95" s="19"/>
    </row>
    <row r="96" spans="1:9">
      <c r="B96" s="80" t="s">
        <v>116</v>
      </c>
      <c r="C96" s="256">
        <f>'統計表（コピペ）'!D599+'統計表（コピペ）'!E599+'統計表（コピペ）'!F599</f>
        <v>10.9</v>
      </c>
      <c r="D96" s="256">
        <f>'統計表（コピペ）'!G599</f>
        <v>88.4</v>
      </c>
      <c r="E96" s="256">
        <f>'統計表（コピペ）'!H599</f>
        <v>0.6</v>
      </c>
      <c r="F96" s="19"/>
      <c r="G96" s="19"/>
      <c r="H96" s="19"/>
      <c r="I96" s="19"/>
    </row>
    <row r="97" spans="2:9">
      <c r="B97" s="80" t="s">
        <v>117</v>
      </c>
      <c r="C97" s="256">
        <f>'統計表（コピペ）'!D600+'統計表（コピペ）'!E600+'統計表（コピペ）'!F600</f>
        <v>15.6</v>
      </c>
      <c r="D97" s="256">
        <f>'統計表（コピペ）'!G600</f>
        <v>82.9</v>
      </c>
      <c r="E97" s="256">
        <f>'統計表（コピペ）'!H600</f>
        <v>1.4</v>
      </c>
      <c r="F97" s="19"/>
      <c r="G97" s="19"/>
      <c r="H97" s="19"/>
      <c r="I97" s="19"/>
    </row>
    <row r="98" spans="2:9">
      <c r="B98" s="80" t="s">
        <v>118</v>
      </c>
      <c r="C98" s="256">
        <f>'統計表（コピペ）'!D601+'統計表（コピペ）'!E601+'統計表（コピペ）'!F601</f>
        <v>18</v>
      </c>
      <c r="D98" s="256">
        <f>'統計表（コピペ）'!G601</f>
        <v>80.7</v>
      </c>
      <c r="E98" s="256">
        <f>'統計表（コピペ）'!H601</f>
        <v>1.3</v>
      </c>
      <c r="F98" s="19"/>
      <c r="G98" s="19"/>
      <c r="H98" s="19"/>
      <c r="I98" s="19"/>
    </row>
    <row r="99" spans="2:9">
      <c r="B99" s="80" t="s">
        <v>119</v>
      </c>
      <c r="C99" s="256">
        <f>'統計表（コピペ）'!D602+'統計表（コピペ）'!E602+'統計表（コピペ）'!F602</f>
        <v>22.4</v>
      </c>
      <c r="D99" s="256">
        <f>'統計表（コピペ）'!G602</f>
        <v>73.3</v>
      </c>
      <c r="E99" s="256">
        <f>'統計表（コピペ）'!H602</f>
        <v>4.3</v>
      </c>
      <c r="F99" s="19"/>
      <c r="G99" s="19"/>
      <c r="H99" s="19"/>
      <c r="I99" s="19"/>
    </row>
    <row r="100" spans="2:9">
      <c r="B100" s="80" t="s">
        <v>120</v>
      </c>
      <c r="C100" s="256">
        <f>'統計表（コピペ）'!D603+'統計表（コピペ）'!E603+'統計表（コピペ）'!F603</f>
        <v>24.1</v>
      </c>
      <c r="D100" s="256">
        <f>'統計表（コピペ）'!G603</f>
        <v>63</v>
      </c>
      <c r="E100" s="256">
        <f>'統計表（コピペ）'!H603</f>
        <v>12.9</v>
      </c>
      <c r="F100" s="19"/>
      <c r="G100" s="19"/>
      <c r="H100" s="19"/>
      <c r="I100" s="19"/>
    </row>
    <row r="101" spans="2:9">
      <c r="C101" s="19"/>
      <c r="D101" s="19"/>
      <c r="E101" s="19"/>
    </row>
    <row r="102" spans="2:9">
      <c r="C102" s="19"/>
      <c r="D102" s="19"/>
      <c r="E102" s="19"/>
    </row>
    <row r="104" spans="2:9">
      <c r="B104" s="41"/>
    </row>
    <row r="105" spans="2:9">
      <c r="C105" s="19"/>
      <c r="D105" s="19"/>
      <c r="E105" s="19"/>
      <c r="F105" s="19"/>
      <c r="G105" s="19"/>
      <c r="H105" s="19"/>
      <c r="I105" s="19"/>
    </row>
    <row r="106" spans="2:9">
      <c r="B106" s="41"/>
      <c r="F106" s="19"/>
      <c r="G106" s="19"/>
      <c r="H106" s="19"/>
      <c r="I106" s="19"/>
    </row>
    <row r="107" spans="2:9">
      <c r="F107" s="19"/>
      <c r="G107" s="19"/>
      <c r="H107" s="19"/>
      <c r="I107" s="19"/>
    </row>
    <row r="108" spans="2:9">
      <c r="C108" s="19"/>
      <c r="D108" s="19"/>
      <c r="E108" s="19"/>
      <c r="F108" s="19"/>
      <c r="G108" s="19"/>
      <c r="H108" s="19"/>
      <c r="I108" s="19"/>
    </row>
    <row r="109" spans="2:9">
      <c r="C109" s="19"/>
      <c r="D109" s="19"/>
      <c r="E109" s="19"/>
    </row>
    <row r="110" spans="2:9">
      <c r="C110" s="19"/>
      <c r="D110" s="19"/>
      <c r="E110" s="19"/>
    </row>
    <row r="111" spans="2:9">
      <c r="C111" s="19"/>
      <c r="D111" s="19"/>
      <c r="E111" s="19"/>
    </row>
    <row r="112" spans="2:9">
      <c r="C112" s="19"/>
      <c r="D112" s="19"/>
      <c r="E112" s="19"/>
      <c r="F112" s="19"/>
      <c r="G112" s="19"/>
      <c r="H112" s="19"/>
      <c r="I112" s="19"/>
    </row>
    <row r="113" spans="2:9">
      <c r="F113" s="19"/>
      <c r="G113" s="19"/>
      <c r="H113" s="19"/>
      <c r="I113" s="19"/>
    </row>
    <row r="114" spans="2:9">
      <c r="F114" s="19"/>
      <c r="G114" s="19"/>
      <c r="H114" s="19"/>
      <c r="I114" s="19"/>
    </row>
    <row r="115" spans="2:9">
      <c r="F115" s="19"/>
      <c r="G115" s="19"/>
      <c r="H115" s="19"/>
      <c r="I115" s="19"/>
    </row>
    <row r="116" spans="2:9">
      <c r="C116" s="19"/>
      <c r="D116" s="19"/>
      <c r="E116" s="19"/>
      <c r="F116" s="19"/>
      <c r="G116" s="19"/>
      <c r="H116" s="19"/>
      <c r="I116" s="19"/>
    </row>
    <row r="117" spans="2:9">
      <c r="C117" s="19"/>
      <c r="D117" s="19"/>
      <c r="E117" s="19"/>
      <c r="F117" s="19"/>
      <c r="G117" s="19"/>
      <c r="H117" s="19"/>
      <c r="I117" s="19"/>
    </row>
    <row r="118" spans="2:9">
      <c r="C118" s="19"/>
      <c r="D118" s="19"/>
      <c r="E118" s="19"/>
    </row>
    <row r="119" spans="2:9">
      <c r="C119" s="19"/>
      <c r="D119" s="19"/>
      <c r="E119" s="19"/>
    </row>
    <row r="120" spans="2:9">
      <c r="C120" s="19"/>
      <c r="D120" s="19"/>
      <c r="E120" s="19"/>
    </row>
    <row r="121" spans="2:9">
      <c r="C121" s="19"/>
      <c r="D121" s="19"/>
      <c r="E121" s="19"/>
      <c r="F121" s="19"/>
      <c r="G121" s="19"/>
      <c r="H121" s="19"/>
      <c r="I121" s="19"/>
    </row>
    <row r="122" spans="2:9">
      <c r="C122" s="19"/>
      <c r="D122" s="19"/>
      <c r="E122" s="19"/>
      <c r="F122" s="19"/>
      <c r="G122" s="19"/>
      <c r="H122" s="19"/>
      <c r="I122" s="19"/>
    </row>
    <row r="123" spans="2:9">
      <c r="B123" s="42"/>
      <c r="F123" s="19"/>
      <c r="G123" s="19"/>
      <c r="H123" s="19"/>
      <c r="I123" s="19"/>
    </row>
    <row r="124" spans="2:9">
      <c r="F124" s="19"/>
      <c r="G124" s="19"/>
      <c r="H124" s="19"/>
      <c r="I124" s="19"/>
    </row>
    <row r="125" spans="2:9">
      <c r="C125" s="19"/>
      <c r="D125" s="19"/>
      <c r="E125" s="19"/>
      <c r="F125" s="19"/>
      <c r="G125" s="19"/>
      <c r="H125" s="19"/>
      <c r="I125" s="19"/>
    </row>
    <row r="126" spans="2:9">
      <c r="C126" s="19"/>
      <c r="D126" s="19"/>
      <c r="E126" s="19"/>
      <c r="F126" s="19"/>
      <c r="G126" s="19"/>
      <c r="H126" s="19"/>
      <c r="I126" s="19"/>
    </row>
    <row r="127" spans="2:9">
      <c r="C127" s="19"/>
      <c r="D127" s="19"/>
      <c r="E127" s="19"/>
    </row>
    <row r="128" spans="2:9">
      <c r="C128" s="19"/>
      <c r="D128" s="19"/>
      <c r="E128" s="19"/>
    </row>
    <row r="129" spans="2:9">
      <c r="C129" s="19"/>
      <c r="D129" s="19"/>
      <c r="E129" s="19"/>
    </row>
    <row r="130" spans="2:9">
      <c r="C130" s="19"/>
      <c r="D130" s="19"/>
      <c r="E130" s="19"/>
      <c r="F130" s="19"/>
      <c r="G130" s="19"/>
      <c r="H130" s="19"/>
      <c r="I130" s="19"/>
    </row>
    <row r="131" spans="2:9">
      <c r="B131" s="41"/>
      <c r="F131" s="19"/>
      <c r="G131" s="19"/>
      <c r="H131" s="19"/>
      <c r="I131" s="19"/>
    </row>
    <row r="132" spans="2:9">
      <c r="F132" s="19"/>
      <c r="G132" s="19"/>
      <c r="H132" s="19"/>
      <c r="I132" s="19"/>
    </row>
    <row r="133" spans="2:9">
      <c r="C133" s="19"/>
      <c r="D133" s="19"/>
      <c r="E133" s="19"/>
      <c r="F133" s="19"/>
      <c r="G133" s="19"/>
      <c r="H133" s="19"/>
      <c r="I133" s="19"/>
    </row>
    <row r="134" spans="2:9">
      <c r="C134" s="19"/>
      <c r="D134" s="19"/>
      <c r="E134" s="19"/>
      <c r="F134" s="19"/>
      <c r="G134" s="19"/>
      <c r="H134" s="19"/>
      <c r="I134" s="19"/>
    </row>
    <row r="135" spans="2:9">
      <c r="C135" s="19"/>
      <c r="D135" s="19"/>
      <c r="E135" s="19"/>
    </row>
    <row r="136" spans="2:9">
      <c r="C136" s="19"/>
      <c r="D136" s="19"/>
      <c r="E136" s="19"/>
    </row>
    <row r="137" spans="2:9">
      <c r="C137" s="19"/>
      <c r="D137" s="19"/>
      <c r="E137" s="19"/>
    </row>
    <row r="138" spans="2:9">
      <c r="C138" s="19"/>
      <c r="D138" s="19"/>
      <c r="E138" s="19"/>
    </row>
    <row r="147" spans="3:5">
      <c r="C147" s="19"/>
      <c r="D147" s="19"/>
      <c r="E147" s="19"/>
    </row>
    <row r="156" spans="3:5">
      <c r="C156" s="19"/>
      <c r="D156" s="19"/>
      <c r="E156" s="19"/>
    </row>
    <row r="165" spans="2:5">
      <c r="C165" s="19"/>
      <c r="D165" s="19"/>
      <c r="E165" s="19"/>
    </row>
    <row r="167" spans="2:5">
      <c r="B167" s="41"/>
    </row>
  </sheetData>
  <phoneticPr fontId="2"/>
  <pageMargins left="0.70866141732283472" right="0.70866141732283472" top="0.74803149606299213" bottom="0.74803149606299213" header="0.31496062992125984" footer="0.31496062992125984"/>
  <pageSetup paperSize="9" orientation="portrait" r:id="rId1"/>
  <headerFooter>
    <oddFooter>&amp;C66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CBD98-8E5F-4D61-8BBC-2CBA4A7F5253}">
  <sheetPr>
    <tabColor theme="9"/>
  </sheetPr>
  <dimension ref="B1:K44"/>
  <sheetViews>
    <sheetView zoomScaleNormal="100" workbookViewId="0">
      <selection activeCell="M27" sqref="M27"/>
    </sheetView>
  </sheetViews>
  <sheetFormatPr defaultColWidth="9" defaultRowHeight="13.5"/>
  <cols>
    <col min="1" max="1" width="1.125" style="7" customWidth="1"/>
    <col min="2" max="2" width="5.25" style="7" customWidth="1"/>
    <col min="3" max="10" width="9" style="7"/>
    <col min="11" max="11" width="9.125" style="7" customWidth="1"/>
    <col min="12" max="12" width="1.125" style="7" customWidth="1"/>
    <col min="13" max="16384" width="9" style="7"/>
  </cols>
  <sheetData>
    <row r="1" spans="2:11" s="4" customFormat="1" ht="14.25">
      <c r="B1" s="8" t="s">
        <v>22</v>
      </c>
    </row>
    <row r="2" spans="2:11">
      <c r="B2" s="12"/>
    </row>
    <row r="4" spans="2:11">
      <c r="B4" s="6" t="s">
        <v>3</v>
      </c>
      <c r="C4" s="258" t="str">
        <f>CONCATENATE("「ほとんど参加していない」と回答した人の、参加しない理由は、「",'データ(Q13～Q17）'!K4,"」が最も多く",INT('データ(Q13～Q17）'!K5),".",ROUND('データ(Q13～Q17）'!K5,1)*10-INT('データ(Q13～Q17）'!K5)*10,"％、次いで「",'データ(Q13～Q17）'!L4,"」の",INT('データ(Q13～Q17）'!L5),".",ROUND('データ(Q13～Q17）'!L5,1)*10-INT('データ(Q13～Q17）'!L5)*10,"％などとなっている。")</f>
        <v>「ほとんど参加していない」と回答した人の、参加しない理由は、「活動にはあまり関心がないから」が最も多く49.4％、次いで「忙しくて活動に参加する時間がないから」の34.5％などとなっている。</v>
      </c>
      <c r="D4" s="258"/>
      <c r="E4" s="258"/>
      <c r="F4" s="258"/>
      <c r="G4" s="258"/>
      <c r="H4" s="258"/>
      <c r="I4" s="258"/>
      <c r="J4" s="258"/>
      <c r="K4" s="258"/>
    </row>
    <row r="5" spans="2:11">
      <c r="B5" s="6"/>
      <c r="C5" s="258"/>
      <c r="D5" s="258"/>
      <c r="E5" s="258"/>
      <c r="F5" s="258"/>
      <c r="G5" s="258"/>
      <c r="H5" s="258"/>
      <c r="I5" s="258"/>
      <c r="J5" s="258"/>
      <c r="K5" s="258"/>
    </row>
    <row r="6" spans="2:11">
      <c r="C6" s="258"/>
      <c r="D6" s="258"/>
      <c r="E6" s="258"/>
      <c r="F6" s="258"/>
      <c r="G6" s="258"/>
      <c r="H6" s="258"/>
      <c r="I6" s="258"/>
      <c r="J6" s="258"/>
      <c r="K6" s="258"/>
    </row>
    <row r="9" spans="2:11" s="10" customFormat="1" ht="12">
      <c r="B9" s="15"/>
      <c r="C9" s="15"/>
      <c r="D9" s="15"/>
      <c r="E9" s="15"/>
      <c r="F9" s="15"/>
    </row>
    <row r="10" spans="2:11" s="10" customFormat="1" ht="12">
      <c r="B10" s="15"/>
      <c r="C10" s="15"/>
      <c r="D10" s="15"/>
      <c r="E10" s="15"/>
      <c r="F10" s="15"/>
    </row>
    <row r="11" spans="2:11" s="10" customFormat="1" ht="12">
      <c r="B11" s="15"/>
      <c r="C11" s="15"/>
      <c r="D11" s="15"/>
      <c r="E11" s="15"/>
      <c r="F11" s="15"/>
    </row>
    <row r="12" spans="2:11" s="10" customFormat="1" ht="12">
      <c r="B12" s="15"/>
      <c r="C12" s="15"/>
      <c r="D12" s="15"/>
      <c r="E12" s="15"/>
      <c r="F12" s="15"/>
    </row>
    <row r="13" spans="2:11" s="10" customFormat="1" ht="12">
      <c r="B13" s="31" t="s">
        <v>23</v>
      </c>
      <c r="C13" s="15" t="str">
        <f>'データ(Q13～Q17）'!K4</f>
        <v>活動にはあまり関心がないから</v>
      </c>
      <c r="D13" s="15"/>
      <c r="E13" s="15"/>
      <c r="F13" s="15"/>
    </row>
    <row r="14" spans="2:11" s="10" customFormat="1" ht="12">
      <c r="D14" s="15"/>
      <c r="E14" s="15"/>
      <c r="F14" s="15"/>
    </row>
    <row r="15" spans="2:11" s="10" customFormat="1" ht="12">
      <c r="B15" s="37"/>
      <c r="C15" s="15"/>
      <c r="D15" s="15"/>
      <c r="E15" s="15"/>
      <c r="F15" s="15"/>
    </row>
    <row r="16" spans="2:11" s="10" customFormat="1" ht="13.5" customHeight="1">
      <c r="B16" s="31" t="s">
        <v>24</v>
      </c>
      <c r="C16" s="15" t="str">
        <f>'データ(Q13～Q17）'!L4</f>
        <v>忙しくて活動に参加する時間がないから</v>
      </c>
      <c r="D16" s="15"/>
      <c r="E16" s="15"/>
      <c r="F16" s="15"/>
    </row>
    <row r="17" spans="2:6" s="10" customFormat="1" ht="13.5" customHeight="1">
      <c r="B17" s="31"/>
      <c r="C17" s="15"/>
      <c r="D17" s="15"/>
      <c r="E17" s="15"/>
      <c r="F17" s="15"/>
    </row>
    <row r="18" spans="2:6" s="10" customFormat="1" ht="13.5" customHeight="1">
      <c r="D18" s="15"/>
      <c r="E18" s="15"/>
      <c r="F18" s="15"/>
    </row>
    <row r="19" spans="2:6" s="10" customFormat="1" ht="12" customHeight="1">
      <c r="B19" s="31" t="s">
        <v>25</v>
      </c>
      <c r="C19" s="264" t="str">
        <f>'データ(Q13～Q17）'!M4</f>
        <v>どのようにして活動に参加すればよいのかわからないから　　　　　　　　　　　　　　　　　　　</v>
      </c>
      <c r="D19" s="265"/>
      <c r="E19" s="265"/>
      <c r="F19" s="265"/>
    </row>
    <row r="20" spans="2:6" s="10" customFormat="1" ht="13.5" customHeight="1">
      <c r="B20" s="39"/>
      <c r="C20" s="265"/>
      <c r="D20" s="265"/>
      <c r="E20" s="265"/>
      <c r="F20" s="265"/>
    </row>
    <row r="21" spans="2:6" s="10" customFormat="1" ht="12" customHeight="1">
      <c r="D21" s="82"/>
      <c r="E21" s="82"/>
      <c r="F21" s="82"/>
    </row>
    <row r="22" spans="2:6" s="10" customFormat="1" ht="13.5" customHeight="1">
      <c r="B22" s="33" t="s">
        <v>26</v>
      </c>
      <c r="C22" s="21" t="str">
        <f>'データ(Q13～Q17）'!N4</f>
        <v>一緒に参加する仲間がいないから</v>
      </c>
      <c r="D22" s="82"/>
      <c r="E22" s="82"/>
      <c r="F22" s="82"/>
    </row>
    <row r="23" spans="2:6" s="10" customFormat="1" ht="12" customHeight="1">
      <c r="D23" s="15"/>
      <c r="E23" s="15"/>
      <c r="F23" s="15"/>
    </row>
    <row r="24" spans="2:6" s="10" customFormat="1" ht="12">
      <c r="B24" s="31"/>
      <c r="C24" s="15"/>
      <c r="D24" s="15"/>
      <c r="E24" s="15"/>
      <c r="F24" s="15"/>
    </row>
    <row r="25" spans="2:6" s="10" customFormat="1" ht="12">
      <c r="B25" s="31" t="s">
        <v>554</v>
      </c>
      <c r="C25" s="15" t="str">
        <f>'データ(Q13～Q17）'!O4</f>
        <v>近くに活動している団体がないから</v>
      </c>
      <c r="D25" s="15"/>
      <c r="E25" s="15"/>
      <c r="F25" s="15"/>
    </row>
    <row r="26" spans="2:6" s="10" customFormat="1" ht="12">
      <c r="D26" s="15"/>
      <c r="E26" s="15"/>
      <c r="F26" s="15"/>
    </row>
    <row r="27" spans="2:6" s="10" customFormat="1" ht="13.5" customHeight="1">
      <c r="D27" s="15"/>
      <c r="E27" s="15"/>
      <c r="F27" s="15"/>
    </row>
    <row r="28" spans="2:6" s="10" customFormat="1" ht="13.5" customHeight="1">
      <c r="B28" s="31" t="s">
        <v>28</v>
      </c>
      <c r="C28" s="15" t="str">
        <f>'データ(Q13～Q17）'!P4</f>
        <v>活動に関する情報が不十分だから</v>
      </c>
      <c r="D28" s="15"/>
      <c r="E28" s="15"/>
      <c r="F28" s="15"/>
    </row>
    <row r="29" spans="2:6" s="10" customFormat="1" ht="12">
      <c r="D29" s="15"/>
      <c r="E29" s="15"/>
      <c r="F29" s="15"/>
    </row>
    <row r="30" spans="2:6" s="10" customFormat="1" ht="13.5" customHeight="1">
      <c r="D30" s="15"/>
      <c r="E30" s="15"/>
      <c r="F30" s="15"/>
    </row>
    <row r="31" spans="2:6" s="10" customFormat="1" ht="12">
      <c r="B31" s="31" t="s">
        <v>29</v>
      </c>
      <c r="C31" s="15" t="str">
        <f>'データ(Q13～Q17）'!Q4</f>
        <v>その他</v>
      </c>
      <c r="D31" s="15"/>
      <c r="E31" s="15"/>
      <c r="F31" s="15"/>
    </row>
    <row r="32" spans="2:6" s="10" customFormat="1" ht="12"/>
    <row r="33" spans="2:11" s="10" customFormat="1" ht="12"/>
    <row r="34" spans="2:11">
      <c r="B34" s="31" t="s">
        <v>30</v>
      </c>
      <c r="C34" s="15" t="str">
        <f>'データ(Q13～Q17）'!R4</f>
        <v>不明</v>
      </c>
    </row>
    <row r="38" spans="2:11">
      <c r="B38" s="12"/>
      <c r="C38" s="12"/>
      <c r="D38" s="12"/>
      <c r="E38" s="12"/>
      <c r="F38" s="12"/>
      <c r="G38" s="12"/>
      <c r="H38" s="12"/>
      <c r="I38" s="12"/>
      <c r="J38" s="12"/>
      <c r="K38" s="12"/>
    </row>
    <row r="39" spans="2:11">
      <c r="B39" s="262" t="s">
        <v>16</v>
      </c>
      <c r="C39" s="262"/>
      <c r="D39" s="262"/>
      <c r="E39" s="262"/>
      <c r="F39" s="262"/>
      <c r="G39" s="262"/>
      <c r="H39" s="262"/>
      <c r="I39" s="262"/>
      <c r="J39" s="262"/>
      <c r="K39" s="262"/>
    </row>
    <row r="40" spans="2:11" s="4" customFormat="1" ht="14.25" customHeight="1">
      <c r="B40" s="262"/>
      <c r="C40" s="262"/>
      <c r="D40" s="262"/>
      <c r="E40" s="262"/>
      <c r="F40" s="262"/>
      <c r="G40" s="262"/>
      <c r="H40" s="262"/>
      <c r="I40" s="262"/>
      <c r="J40" s="262"/>
      <c r="K40" s="262"/>
    </row>
    <row r="43" spans="2:11">
      <c r="B43" s="6" t="s">
        <v>3</v>
      </c>
      <c r="C43" s="263" t="str">
        <f>CONCATENATE("本県の歴史遺産や伝統文化に誇りや愛着を持っている人の割合は",INT('データ(Q13～Q17）'!U5),".",ROUND('データ(Q13～Q17）'!U5,1)*10-INT('データ(Q13～Q17）'!U5)*10,"％となっている。")</f>
        <v>本県の歴史遺産や伝統文化に誇りや愛着を持っている人の割合は54.0％となっている。</v>
      </c>
      <c r="D43" s="263"/>
      <c r="E43" s="263"/>
      <c r="F43" s="263"/>
      <c r="G43" s="263"/>
      <c r="H43" s="263"/>
      <c r="I43" s="263"/>
      <c r="J43" s="263"/>
      <c r="K43" s="263"/>
    </row>
    <row r="44" spans="2:11">
      <c r="C44" s="263"/>
      <c r="D44" s="263"/>
      <c r="E44" s="263"/>
      <c r="F44" s="263"/>
      <c r="G44" s="263"/>
      <c r="H44" s="263"/>
      <c r="I44" s="263"/>
      <c r="J44" s="263"/>
      <c r="K44" s="263"/>
    </row>
  </sheetData>
  <mergeCells count="4">
    <mergeCell ref="C4:K6"/>
    <mergeCell ref="B39:K40"/>
    <mergeCell ref="C43:K44"/>
    <mergeCell ref="C19:F20"/>
  </mergeCells>
  <phoneticPr fontId="2"/>
  <pageMargins left="0.70866141732283472" right="0.70866141732283472" top="0.74803149606299213" bottom="0.74803149606299213" header="0.31496062992125984" footer="0.31496062992125984"/>
  <pageSetup paperSize="9" scale="98" orientation="portrait" horizontalDpi="300" verticalDpi="300" r:id="rId1"/>
  <headerFooter>
    <oddFooter>&amp;C&amp;A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4EE54-D1AF-43AE-983D-6183390D0D5C}">
  <sheetPr>
    <tabColor theme="9"/>
  </sheetPr>
  <dimension ref="B2:K32"/>
  <sheetViews>
    <sheetView zoomScaleNormal="100" workbookViewId="0">
      <selection activeCell="M41" sqref="M41"/>
    </sheetView>
  </sheetViews>
  <sheetFormatPr defaultColWidth="9" defaultRowHeight="17.25"/>
  <cols>
    <col min="1" max="1" width="1.125" style="5" customWidth="1"/>
    <col min="2" max="2" width="5.25" style="5" customWidth="1"/>
    <col min="3" max="8" width="9" style="5"/>
    <col min="9" max="9" width="9" style="5" customWidth="1"/>
    <col min="10" max="11" width="9" style="5"/>
    <col min="12" max="12" width="1.125" style="5" customWidth="1"/>
    <col min="13" max="16384" width="9" style="5"/>
  </cols>
  <sheetData>
    <row r="2" spans="2:11" ht="17.25" customHeight="1">
      <c r="B2" s="266" t="s">
        <v>39</v>
      </c>
      <c r="C2" s="266"/>
      <c r="D2" s="266"/>
      <c r="E2" s="266"/>
      <c r="F2" s="266"/>
      <c r="G2" s="266"/>
      <c r="H2" s="266"/>
      <c r="I2" s="266"/>
      <c r="J2" s="266"/>
      <c r="K2" s="266"/>
    </row>
    <row r="3" spans="2:11">
      <c r="B3" s="266"/>
      <c r="C3" s="266"/>
      <c r="D3" s="266"/>
      <c r="E3" s="266"/>
      <c r="F3" s="266"/>
      <c r="G3" s="266"/>
      <c r="H3" s="266"/>
      <c r="I3" s="266"/>
      <c r="J3" s="266"/>
      <c r="K3" s="266"/>
    </row>
    <row r="4" spans="2:11" s="16" customFormat="1">
      <c r="B4" s="32" t="s">
        <v>40</v>
      </c>
      <c r="D4" s="17"/>
      <c r="E4" s="17"/>
      <c r="F4" s="17"/>
      <c r="G4" s="17"/>
      <c r="H4" s="17"/>
      <c r="I4" s="17"/>
      <c r="J4" s="17"/>
      <c r="K4" s="17"/>
    </row>
    <row r="5" spans="2:11">
      <c r="B5" s="26"/>
      <c r="C5" s="26"/>
      <c r="D5" s="26"/>
      <c r="E5" s="26"/>
      <c r="F5" s="26"/>
      <c r="G5" s="26"/>
      <c r="H5" s="26"/>
      <c r="I5" s="26"/>
      <c r="J5" s="26"/>
      <c r="K5" s="26"/>
    </row>
    <row r="18" spans="2:11" s="16" customFormat="1">
      <c r="B18" s="32" t="s">
        <v>38</v>
      </c>
      <c r="D18" s="17"/>
      <c r="E18" s="17"/>
      <c r="F18" s="17"/>
      <c r="G18" s="17"/>
      <c r="H18" s="17"/>
      <c r="I18" s="17"/>
      <c r="J18" s="17"/>
      <c r="K18" s="17"/>
    </row>
    <row r="32" spans="2:11" s="16" customFormat="1">
      <c r="B32" s="32" t="s">
        <v>37</v>
      </c>
      <c r="D32" s="17"/>
      <c r="E32" s="17"/>
      <c r="F32" s="17"/>
      <c r="G32" s="17"/>
      <c r="H32" s="17"/>
      <c r="I32" s="17"/>
      <c r="J32" s="17"/>
      <c r="K32" s="17"/>
    </row>
  </sheetData>
  <mergeCells count="1">
    <mergeCell ref="B2:K3"/>
  </mergeCells>
  <phoneticPr fontId="2"/>
  <pageMargins left="0.70866141732283472" right="0.70866141732283472" top="0.74803149606299213" bottom="0.74803149606299213" header="0.31496062992125984" footer="0.31496062992125984"/>
  <pageSetup paperSize="9" scale="98" orientation="portrait" horizontalDpi="300" verticalDpi="300" r:id="rId1"/>
  <headerFooter>
    <oddFooter>&amp;C&amp;A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F60C-FEE7-44F9-80B2-227F6A315CF4}">
  <sheetPr>
    <tabColor theme="9"/>
  </sheetPr>
  <dimension ref="B1:K40"/>
  <sheetViews>
    <sheetView zoomScaleNormal="100" workbookViewId="0">
      <selection activeCell="M27" sqref="M27"/>
    </sheetView>
  </sheetViews>
  <sheetFormatPr defaultColWidth="9" defaultRowHeight="13.5"/>
  <cols>
    <col min="1" max="1" width="1.125" style="7" customWidth="1"/>
    <col min="2" max="2" width="5.25" style="7" customWidth="1"/>
    <col min="3" max="10" width="9" style="7"/>
    <col min="11" max="11" width="9.125" style="7" customWidth="1"/>
    <col min="12" max="12" width="1.125" style="7" customWidth="1"/>
    <col min="13" max="16384" width="9" style="7"/>
  </cols>
  <sheetData>
    <row r="1" spans="2:11" s="3" customFormat="1" ht="18.75">
      <c r="B1" s="29" t="s">
        <v>69</v>
      </c>
      <c r="D1" s="29" t="s">
        <v>51</v>
      </c>
    </row>
    <row r="3" spans="2:11" s="4" customFormat="1" ht="14.25">
      <c r="B3" s="257" t="s">
        <v>52</v>
      </c>
      <c r="C3" s="257"/>
      <c r="D3" s="257"/>
      <c r="E3" s="257"/>
      <c r="F3" s="257"/>
      <c r="G3" s="257"/>
      <c r="H3" s="257"/>
      <c r="I3" s="257"/>
      <c r="J3" s="257"/>
      <c r="K3" s="257"/>
    </row>
    <row r="4" spans="2:11" s="4" customFormat="1" ht="14.25">
      <c r="B4" s="257"/>
      <c r="C4" s="257"/>
      <c r="D4" s="257"/>
      <c r="E4" s="257"/>
      <c r="F4" s="257"/>
      <c r="G4" s="257"/>
      <c r="H4" s="257"/>
      <c r="I4" s="257"/>
      <c r="J4" s="257"/>
      <c r="K4" s="257"/>
    </row>
    <row r="6" spans="2:11" s="5" customFormat="1" ht="17.25">
      <c r="B6" s="30" t="str">
        <f>CONCATENATE("生物多様性という言葉を聞いたことがある人は",'データ(Q13～Q17）'!B17,"")</f>
        <v>生物多様性という言葉を聞いたことがある人は６割台後半</v>
      </c>
    </row>
    <row r="8" spans="2:11">
      <c r="B8" s="6" t="s">
        <v>45</v>
      </c>
      <c r="C8" s="7" t="str">
        <f>CONCATENATE("生物多様性という言葉を聞いたことがある人の割合は",INT('データ(Q13～Q17）'!B15),".",ROUND('データ(Q13～Q17）'!B15,1)*10-INT('データ(Q13～Q17）'!B15)*10,"％となっている。")</f>
        <v>生物多様性という言葉を聞いたことがある人の割合は66.7％となっている。</v>
      </c>
    </row>
    <row r="34" spans="2:11" s="4" customFormat="1" ht="14.25">
      <c r="B34" s="257" t="s">
        <v>53</v>
      </c>
      <c r="C34" s="257"/>
      <c r="D34" s="257"/>
      <c r="E34" s="257"/>
      <c r="F34" s="257"/>
      <c r="G34" s="257"/>
      <c r="H34" s="257"/>
      <c r="I34" s="257"/>
      <c r="J34" s="257"/>
      <c r="K34" s="257"/>
    </row>
    <row r="35" spans="2:11" s="4" customFormat="1" ht="14.25">
      <c r="B35" s="257"/>
      <c r="C35" s="257"/>
      <c r="D35" s="257"/>
      <c r="E35" s="257"/>
      <c r="F35" s="257"/>
      <c r="G35" s="257"/>
      <c r="H35" s="257"/>
      <c r="I35" s="257"/>
      <c r="J35" s="257"/>
      <c r="K35" s="257"/>
    </row>
    <row r="37" spans="2:11" s="5" customFormat="1" ht="17.25">
      <c r="B37" s="30" t="str">
        <f>CONCATENATE("生物多様性の保全につながる行動をしている人は",'データ(Q13～Q17）'!G17,"")</f>
        <v>生物多様性の保全につながる行動をしている人は３割台後半</v>
      </c>
    </row>
    <row r="39" spans="2:11">
      <c r="B39" s="6" t="s">
        <v>46</v>
      </c>
      <c r="C39" s="267" t="str">
        <f>CONCATENATE("生物多様性の保全につながる行動をしている人の割合は、各調査項目の平均で",INT('データ(Q13～Q17）'!G15),".",ROUND('データ(Q13～Q17）'!G15,1)*10-INT('データ(Q13～Q17）'!G15)*10,"％となっている。")</f>
        <v>生物多様性の保全につながる行動をしている人の割合は、各調査項目の平均で37.1％となっている。</v>
      </c>
      <c r="D39" s="267"/>
      <c r="E39" s="267"/>
      <c r="F39" s="267"/>
      <c r="G39" s="267"/>
      <c r="H39" s="267"/>
      <c r="I39" s="267"/>
      <c r="J39" s="267"/>
      <c r="K39" s="267"/>
    </row>
    <row r="40" spans="2:11">
      <c r="B40" s="6"/>
      <c r="C40" s="267"/>
      <c r="D40" s="267"/>
      <c r="E40" s="267"/>
      <c r="F40" s="267"/>
      <c r="G40" s="267"/>
      <c r="H40" s="267"/>
      <c r="I40" s="267"/>
      <c r="J40" s="267"/>
      <c r="K40" s="267"/>
    </row>
  </sheetData>
  <mergeCells count="3">
    <mergeCell ref="B3:K4"/>
    <mergeCell ref="B34:K35"/>
    <mergeCell ref="C39:K40"/>
  </mergeCells>
  <phoneticPr fontId="2"/>
  <pageMargins left="0.70866141732283472" right="0.70866141732283472" top="0.74803149606299213" bottom="0.74803149606299213" header="0.31496062992125984" footer="0.31496062992125984"/>
  <pageSetup paperSize="9" scale="98" orientation="portrait" horizontalDpi="300" verticalDpi="300" r:id="rId1"/>
  <headerFooter>
    <oddFooter>&amp;C&amp;A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79E15-F491-422B-998D-7CA7F7601191}">
  <sheetPr>
    <tabColor theme="9"/>
  </sheetPr>
  <dimension ref="A2:K37"/>
  <sheetViews>
    <sheetView zoomScaleNormal="100" workbookViewId="0">
      <selection activeCell="P20" sqref="P20"/>
    </sheetView>
  </sheetViews>
  <sheetFormatPr defaultColWidth="9" defaultRowHeight="13.5"/>
  <cols>
    <col min="1" max="1" width="2.25" style="7" customWidth="1"/>
    <col min="2" max="2" width="5.25" style="7" customWidth="1"/>
    <col min="3" max="10" width="9" style="7"/>
    <col min="11" max="11" width="9.125" style="7" customWidth="1"/>
    <col min="12" max="12" width="1.125" style="7" customWidth="1"/>
    <col min="13" max="16384" width="9" style="7"/>
  </cols>
  <sheetData>
    <row r="2" spans="1:11" ht="13.5" customHeight="1">
      <c r="B2" s="6" t="s">
        <v>3</v>
      </c>
      <c r="C2" s="258" t="str">
        <f>CONCATENATE("行動の内容は、「",'データ(Q13～Q17）'!L15,"」が最も多く",INT('データ(Q13～Q17）'!M15),".",ROUND('データ(Q13～Q17）'!M15,1)*10-INT('データ(Q13～Q17）'!M15)*10,"％、次いで「",'データ(Q13～Q17）'!L16,"」の",INT('データ(Q13～Q17）'!M16),".",ROUND('データ(Q13～Q17）'!M16,1)*10-INT('データ(Q13～Q17）'!M16)*10,"％などとなっている。")</f>
        <v>行動の内容は、「ハイキングなどにおけるごみの持ち帰りや希少な動植物を持ち帰らないなどのマナー遵守」が最も多く69.8％、次いで「ペットを野外に放さないなど責任を持って飼育」の42.2％などとなっている。</v>
      </c>
      <c r="D2" s="258"/>
      <c r="E2" s="258"/>
      <c r="F2" s="258"/>
      <c r="G2" s="258"/>
      <c r="H2" s="258"/>
      <c r="I2" s="258"/>
      <c r="J2" s="258"/>
      <c r="K2" s="258"/>
    </row>
    <row r="3" spans="1:11" ht="13.5" customHeight="1">
      <c r="B3" s="6"/>
      <c r="C3" s="258"/>
      <c r="D3" s="258"/>
      <c r="E3" s="258"/>
      <c r="F3" s="258"/>
      <c r="G3" s="258"/>
      <c r="H3" s="258"/>
      <c r="I3" s="258"/>
      <c r="J3" s="258"/>
      <c r="K3" s="258"/>
    </row>
    <row r="4" spans="1:11">
      <c r="B4" s="6"/>
      <c r="C4" s="265"/>
      <c r="D4" s="265"/>
      <c r="E4" s="265"/>
      <c r="F4" s="265"/>
      <c r="G4" s="265"/>
      <c r="H4" s="265"/>
      <c r="I4" s="265"/>
      <c r="J4" s="265"/>
      <c r="K4" s="265"/>
    </row>
    <row r="6" spans="1:11" s="10" customFormat="1" ht="12">
      <c r="B6" s="15"/>
      <c r="C6" s="15"/>
      <c r="D6" s="15"/>
      <c r="E6" s="15"/>
      <c r="F6" s="11"/>
    </row>
    <row r="7" spans="1:11" s="10" customFormat="1" ht="12">
      <c r="B7" s="15"/>
      <c r="C7" s="15"/>
      <c r="D7" s="15"/>
      <c r="E7" s="15"/>
      <c r="F7" s="11"/>
    </row>
    <row r="8" spans="1:11" s="10" customFormat="1" ht="12">
      <c r="B8" s="15"/>
      <c r="C8" s="15"/>
      <c r="D8" s="15"/>
      <c r="E8" s="15"/>
      <c r="F8" s="11"/>
    </row>
    <row r="9" spans="1:11" s="10" customFormat="1" ht="12">
      <c r="B9" s="15"/>
      <c r="C9" s="15"/>
      <c r="D9" s="15"/>
      <c r="E9" s="15"/>
      <c r="F9" s="11"/>
    </row>
    <row r="10" spans="1:11" s="10" customFormat="1" ht="12">
      <c r="B10" s="15"/>
      <c r="C10" s="15"/>
      <c r="D10" s="15"/>
      <c r="E10" s="15"/>
      <c r="F10" s="11"/>
    </row>
    <row r="11" spans="1:11" s="10" customFormat="1" ht="12" customHeight="1">
      <c r="B11" s="15"/>
      <c r="C11" s="15"/>
      <c r="D11" s="15"/>
      <c r="E11" s="15"/>
      <c r="F11" s="11"/>
    </row>
    <row r="12" spans="1:11" s="10" customFormat="1" ht="12" customHeight="1">
      <c r="A12" s="20" t="s">
        <v>23</v>
      </c>
      <c r="B12" s="268" t="str">
        <f>'データ(Q13～Q17）'!L15</f>
        <v>ハイキングなどにおけるごみの持ち帰りや希少な動植物を持ち帰らないなどのマナー遵守</v>
      </c>
      <c r="C12" s="269"/>
      <c r="D12" s="269"/>
      <c r="E12" s="269"/>
      <c r="F12" s="11"/>
    </row>
    <row r="13" spans="1:11" s="10" customFormat="1" ht="12" customHeight="1">
      <c r="B13" s="269"/>
      <c r="C13" s="269"/>
      <c r="D13" s="269"/>
      <c r="E13" s="269"/>
      <c r="F13" s="11"/>
    </row>
    <row r="14" spans="1:11" s="10" customFormat="1" ht="14.25" customHeight="1">
      <c r="A14" s="82"/>
      <c r="B14" s="269"/>
      <c r="C14" s="269"/>
      <c r="D14" s="269"/>
      <c r="E14" s="269"/>
      <c r="F14" s="11"/>
    </row>
    <row r="15" spans="1:11" s="10" customFormat="1" ht="14.25" customHeight="1">
      <c r="A15" s="20"/>
      <c r="B15" s="84"/>
      <c r="C15" s="84"/>
      <c r="D15" s="84"/>
      <c r="E15" s="84"/>
      <c r="F15" s="11"/>
    </row>
    <row r="16" spans="1:11" s="10" customFormat="1" ht="14.25" customHeight="1">
      <c r="A16" s="20"/>
      <c r="B16" s="84"/>
      <c r="C16" s="84"/>
      <c r="D16" s="84"/>
      <c r="E16" s="84"/>
      <c r="F16" s="11"/>
    </row>
    <row r="17" spans="1:6" s="10" customFormat="1" ht="13.5" customHeight="1">
      <c r="A17" s="20" t="s">
        <v>24</v>
      </c>
      <c r="B17" s="268" t="str">
        <f>'データ(Q13～Q17）'!L16</f>
        <v>ペットを野外に放さないなど責任を持って飼育</v>
      </c>
      <c r="C17" s="269"/>
      <c r="D17" s="269"/>
      <c r="E17" s="269"/>
      <c r="F17" s="11"/>
    </row>
    <row r="18" spans="1:6" s="10" customFormat="1" ht="12">
      <c r="A18" s="20"/>
      <c r="B18" s="269"/>
      <c r="C18" s="269"/>
      <c r="D18" s="269"/>
      <c r="E18" s="269"/>
      <c r="F18" s="11"/>
    </row>
    <row r="19" spans="1:6" s="10" customFormat="1" ht="12">
      <c r="A19" s="20"/>
      <c r="B19" s="21"/>
      <c r="C19" s="21"/>
      <c r="D19" s="21"/>
      <c r="E19" s="21"/>
      <c r="F19" s="11"/>
    </row>
    <row r="20" spans="1:6" s="10" customFormat="1" ht="12">
      <c r="A20" s="20"/>
      <c r="B20" s="21"/>
      <c r="C20" s="21"/>
      <c r="D20" s="21"/>
      <c r="E20" s="21"/>
      <c r="F20" s="11"/>
    </row>
    <row r="21" spans="1:6" s="10" customFormat="1" ht="13.5" customHeight="1">
      <c r="C21" s="21"/>
      <c r="D21" s="21"/>
      <c r="E21" s="21"/>
      <c r="F21" s="11"/>
    </row>
    <row r="22" spans="1:6" ht="13.5" customHeight="1">
      <c r="A22" s="20" t="s">
        <v>25</v>
      </c>
      <c r="B22" s="268" t="str">
        <f>'データ(Q13～Q17）'!L17</f>
        <v>森・川・海・里等におけるごみ拾いなどの生物が住みやすい環境の整備</v>
      </c>
      <c r="C22" s="269"/>
      <c r="D22" s="269"/>
      <c r="E22" s="269"/>
      <c r="F22" s="9"/>
    </row>
    <row r="23" spans="1:6" s="10" customFormat="1" ht="12" customHeight="1">
      <c r="A23" s="20"/>
      <c r="B23" s="269"/>
      <c r="C23" s="269"/>
      <c r="D23" s="269"/>
      <c r="E23" s="269"/>
      <c r="F23" s="11"/>
    </row>
    <row r="24" spans="1:6" s="10" customFormat="1" ht="12" customHeight="1">
      <c r="A24" s="20"/>
      <c r="B24" s="84"/>
      <c r="C24" s="84"/>
      <c r="D24" s="84"/>
      <c r="E24" s="84"/>
      <c r="F24" s="11"/>
    </row>
    <row r="25" spans="1:6" s="10" customFormat="1" ht="12" customHeight="1">
      <c r="C25" s="83"/>
      <c r="D25" s="83"/>
      <c r="E25" s="83"/>
      <c r="F25" s="11"/>
    </row>
    <row r="26" spans="1:6" s="10" customFormat="1" ht="12" customHeight="1">
      <c r="A26" s="13"/>
      <c r="B26" s="83"/>
      <c r="C26" s="83"/>
      <c r="D26" s="83"/>
      <c r="E26" s="83"/>
      <c r="F26" s="11"/>
    </row>
    <row r="27" spans="1:6" s="10" customFormat="1" ht="12" customHeight="1">
      <c r="A27" s="13" t="s">
        <v>26</v>
      </c>
      <c r="B27" s="83" t="str">
        <f>'データ(Q13～Q17）'!L18</f>
        <v>植樹や下草刈りなどの森林づくり</v>
      </c>
      <c r="C27" s="21"/>
      <c r="D27" s="21"/>
      <c r="E27" s="21"/>
      <c r="F27" s="11"/>
    </row>
    <row r="28" spans="1:6" s="10" customFormat="1" ht="12" customHeight="1">
      <c r="A28" s="20"/>
      <c r="B28" s="84"/>
      <c r="C28" s="84"/>
      <c r="D28" s="84"/>
      <c r="E28" s="84"/>
      <c r="F28" s="11"/>
    </row>
    <row r="29" spans="1:6" s="10" customFormat="1" ht="12" customHeight="1">
      <c r="A29" s="20"/>
      <c r="B29" s="84"/>
      <c r="C29" s="84"/>
      <c r="D29" s="84"/>
      <c r="E29" s="84"/>
      <c r="F29" s="11"/>
    </row>
    <row r="30" spans="1:6" s="10" customFormat="1" ht="12" customHeight="1">
      <c r="C30" s="21"/>
      <c r="D30" s="21"/>
      <c r="E30" s="21"/>
      <c r="F30" s="11"/>
    </row>
    <row r="31" spans="1:6" s="10" customFormat="1" ht="12" customHeight="1">
      <c r="A31" s="20"/>
      <c r="B31" s="21"/>
      <c r="C31" s="21"/>
      <c r="D31" s="21"/>
      <c r="E31" s="21"/>
      <c r="F31" s="11"/>
    </row>
    <row r="32" spans="1:6" s="10" customFormat="1" ht="12">
      <c r="A32" s="20" t="s">
        <v>27</v>
      </c>
      <c r="B32" s="268" t="str">
        <f>'データ(Q13～Q17）'!L19</f>
        <v>自然観察会又は自然環境体験活動への参加</v>
      </c>
      <c r="C32" s="261"/>
      <c r="D32" s="261"/>
      <c r="E32" s="261"/>
      <c r="F32" s="11"/>
    </row>
    <row r="33" spans="1:6" s="10" customFormat="1" ht="12">
      <c r="A33" s="13"/>
      <c r="B33" s="261"/>
      <c r="C33" s="261"/>
      <c r="D33" s="261"/>
      <c r="E33" s="261"/>
      <c r="F33" s="11"/>
    </row>
    <row r="34" spans="1:6" s="10" customFormat="1" ht="12">
      <c r="A34" s="13"/>
      <c r="B34" s="15"/>
      <c r="C34" s="15"/>
      <c r="D34" s="15"/>
      <c r="E34" s="15"/>
      <c r="F34" s="11"/>
    </row>
    <row r="35" spans="1:6" s="10" customFormat="1" ht="12">
      <c r="A35" s="13"/>
      <c r="B35" s="15"/>
      <c r="C35" s="15"/>
      <c r="D35" s="15"/>
      <c r="E35" s="15"/>
      <c r="F35" s="11"/>
    </row>
    <row r="36" spans="1:6" s="10" customFormat="1" ht="12">
      <c r="B36" s="15"/>
      <c r="C36" s="15"/>
      <c r="D36" s="15"/>
      <c r="E36" s="15"/>
      <c r="F36" s="11"/>
    </row>
    <row r="37" spans="1:6" s="10" customFormat="1" ht="12">
      <c r="B37" s="15"/>
      <c r="C37" s="15"/>
      <c r="D37" s="15"/>
      <c r="E37" s="15"/>
      <c r="F37" s="11"/>
    </row>
  </sheetData>
  <mergeCells count="5">
    <mergeCell ref="C2:K4"/>
    <mergeCell ref="B17:E18"/>
    <mergeCell ref="B22:E23"/>
    <mergeCell ref="B32:E33"/>
    <mergeCell ref="B12:E14"/>
  </mergeCells>
  <phoneticPr fontId="2"/>
  <pageMargins left="0.70866141732283472" right="0.70866141732283472" top="0.74803149606299213" bottom="0.74803149606299213" header="0.31496062992125984" footer="0.31496062992125984"/>
  <pageSetup paperSize="9" scale="98" orientation="portrait" horizontalDpi="300" verticalDpi="300" r:id="rId1"/>
  <headerFooter>
    <oddFooter>&amp;C&amp;A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E0D1-2DD2-4E3F-809C-0C3CC65B7389}">
  <sheetPr>
    <tabColor theme="9"/>
  </sheetPr>
  <dimension ref="B2:K32"/>
  <sheetViews>
    <sheetView zoomScaleNormal="100" workbookViewId="0">
      <selection activeCell="M27" sqref="M27"/>
    </sheetView>
  </sheetViews>
  <sheetFormatPr defaultColWidth="9" defaultRowHeight="17.25"/>
  <cols>
    <col min="1" max="1" width="1.125" style="5" customWidth="1"/>
    <col min="2" max="2" width="5.25" style="5" customWidth="1"/>
    <col min="3" max="11" width="9" style="5"/>
    <col min="12" max="12" width="1.125" style="5" customWidth="1"/>
    <col min="13" max="16384" width="9" style="5"/>
  </cols>
  <sheetData>
    <row r="2" spans="2:11" ht="17.25" customHeight="1">
      <c r="B2" s="270" t="s">
        <v>39</v>
      </c>
      <c r="C2" s="270"/>
      <c r="D2" s="270"/>
      <c r="E2" s="270"/>
      <c r="F2" s="270"/>
      <c r="G2" s="270"/>
      <c r="H2" s="270"/>
      <c r="I2" s="270"/>
      <c r="J2" s="270"/>
      <c r="K2" s="270"/>
    </row>
    <row r="3" spans="2:11">
      <c r="B3" s="270"/>
      <c r="C3" s="270"/>
      <c r="D3" s="270"/>
      <c r="E3" s="270"/>
      <c r="F3" s="270"/>
      <c r="G3" s="270"/>
      <c r="H3" s="270"/>
      <c r="I3" s="270"/>
      <c r="J3" s="270"/>
      <c r="K3" s="270"/>
    </row>
    <row r="4" spans="2:11" s="16" customFormat="1">
      <c r="B4" s="32" t="s">
        <v>47</v>
      </c>
      <c r="D4" s="17"/>
      <c r="E4" s="17"/>
      <c r="F4" s="17"/>
      <c r="G4" s="17"/>
      <c r="H4" s="17"/>
      <c r="I4" s="17"/>
      <c r="J4" s="17"/>
      <c r="K4" s="17"/>
    </row>
    <row r="18" spans="2:11" s="16" customFormat="1">
      <c r="B18" s="32" t="s">
        <v>38</v>
      </c>
      <c r="D18" s="17"/>
      <c r="E18" s="17"/>
      <c r="F18" s="17"/>
      <c r="G18" s="17"/>
      <c r="H18" s="17"/>
      <c r="I18" s="17"/>
      <c r="J18" s="17"/>
      <c r="K18" s="17"/>
    </row>
    <row r="32" spans="2:11" s="16" customFormat="1">
      <c r="B32" s="32" t="s">
        <v>37</v>
      </c>
      <c r="D32" s="17"/>
      <c r="E32" s="17"/>
      <c r="F32" s="17"/>
      <c r="G32" s="17"/>
      <c r="H32" s="17"/>
      <c r="I32" s="17"/>
      <c r="J32" s="17"/>
      <c r="K32" s="17"/>
    </row>
  </sheetData>
  <mergeCells count="1">
    <mergeCell ref="B2:K3"/>
  </mergeCells>
  <phoneticPr fontId="2"/>
  <pageMargins left="0.70866141732283472" right="0.70866141732283472" top="0.74803149606299213" bottom="0.74803149606299213" header="0.31496062992125984" footer="0.31496062992125984"/>
  <pageSetup paperSize="9" scale="98" orientation="portrait" horizontalDpi="300" verticalDpi="300" r:id="rId1"/>
  <headerFooter>
    <oddFooter>&amp;C&amp;A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E5510-90CB-4DF4-A91D-2C361DD1D7A6}">
  <sheetPr>
    <tabColor theme="9"/>
    <pageSetUpPr fitToPage="1"/>
  </sheetPr>
  <dimension ref="A1:K61"/>
  <sheetViews>
    <sheetView zoomScaleNormal="100" workbookViewId="0">
      <selection activeCell="N23" sqref="N23"/>
    </sheetView>
  </sheetViews>
  <sheetFormatPr defaultColWidth="9" defaultRowHeight="13.5"/>
  <cols>
    <col min="1" max="1" width="2.25" style="7" customWidth="1"/>
    <col min="2" max="2" width="5.25" style="7" customWidth="1"/>
    <col min="3" max="10" width="9" style="7"/>
    <col min="11" max="11" width="9.125" style="7" customWidth="1"/>
    <col min="12" max="12" width="1.125" style="7" customWidth="1"/>
    <col min="13" max="16384" width="9" style="7"/>
  </cols>
  <sheetData>
    <row r="1" spans="2:11" s="3" customFormat="1" ht="18.75">
      <c r="B1" s="29" t="s">
        <v>13</v>
      </c>
      <c r="D1" s="29" t="s">
        <v>19</v>
      </c>
      <c r="E1" s="24"/>
      <c r="F1" s="24"/>
      <c r="G1" s="24"/>
      <c r="H1" s="24"/>
      <c r="I1" s="24"/>
      <c r="J1" s="24"/>
      <c r="K1" s="24"/>
    </row>
    <row r="2" spans="2:11">
      <c r="B2" s="25"/>
      <c r="C2" s="25"/>
      <c r="D2" s="27"/>
      <c r="E2" s="25"/>
      <c r="F2" s="25"/>
      <c r="G2" s="25"/>
      <c r="H2" s="25"/>
      <c r="I2" s="25"/>
      <c r="J2" s="25"/>
      <c r="K2" s="25"/>
    </row>
    <row r="3" spans="2:11" s="4" customFormat="1" ht="14.25" customHeight="1">
      <c r="B3" s="257" t="s">
        <v>20</v>
      </c>
      <c r="C3" s="257"/>
      <c r="D3" s="257"/>
      <c r="E3" s="257"/>
      <c r="F3" s="257"/>
      <c r="G3" s="257"/>
      <c r="H3" s="257"/>
      <c r="I3" s="257"/>
      <c r="J3" s="257"/>
      <c r="K3" s="257"/>
    </row>
    <row r="4" spans="2:11" s="4" customFormat="1" ht="14.25" customHeight="1">
      <c r="B4" s="257"/>
      <c r="C4" s="257"/>
      <c r="D4" s="257"/>
      <c r="E4" s="257"/>
      <c r="F4" s="257"/>
      <c r="G4" s="257"/>
      <c r="H4" s="257"/>
      <c r="I4" s="257"/>
      <c r="J4" s="257"/>
      <c r="K4" s="257"/>
    </row>
    <row r="6" spans="2:11" s="5" customFormat="1" ht="17.25">
      <c r="B6" s="30" t="str">
        <f>CONCATENATE("ごみの減量化に努めている人は",'データ(Q13～Q17）'!B27,"")</f>
        <v>ごみの減量化に努めている人は７割台後半</v>
      </c>
    </row>
    <row r="8" spans="2:11" ht="13.5" customHeight="1">
      <c r="B8" s="6" t="s">
        <v>3</v>
      </c>
      <c r="C8" s="258" t="str">
        <f>CONCATENATE("ごみの減量化に努めている人の割合は、各調査項目の平均で",INT('データ(Q13～Q17）'!B25),".",ROUND('データ(Q13～Q17）'!B25,1)*10-INT('データ(Q13～Q17）'!B25)*10,"％となっている。")</f>
        <v>ごみの減量化に努めている人の割合は、各調査項目の平均で75.9％となっている。</v>
      </c>
      <c r="D8" s="258"/>
      <c r="E8" s="258"/>
      <c r="F8" s="258"/>
      <c r="G8" s="258"/>
      <c r="H8" s="258"/>
      <c r="I8" s="258"/>
      <c r="J8" s="258"/>
      <c r="K8" s="258"/>
    </row>
    <row r="9" spans="2:11" ht="13.5" customHeight="1">
      <c r="B9" s="6"/>
      <c r="C9" s="9"/>
      <c r="D9" s="9"/>
      <c r="E9" s="9"/>
      <c r="F9" s="9"/>
      <c r="G9" s="9"/>
      <c r="H9" s="9"/>
      <c r="I9" s="9"/>
      <c r="J9" s="9"/>
      <c r="K9" s="9"/>
    </row>
    <row r="10" spans="2:11">
      <c r="B10" s="6"/>
      <c r="C10" s="9"/>
      <c r="D10" s="9"/>
      <c r="E10" s="9"/>
      <c r="F10" s="9"/>
      <c r="G10" s="9"/>
      <c r="H10" s="9"/>
      <c r="I10" s="9"/>
      <c r="J10" s="9"/>
      <c r="K10" s="9"/>
    </row>
    <row r="22" spans="1:11" ht="13.5" customHeight="1">
      <c r="B22" s="6" t="s">
        <v>3</v>
      </c>
      <c r="C22" s="271" t="str">
        <f>CONCATENATE("行動の内容は、「",'データ(Q13～Q17）'!F25,"」が最も多く",INT('データ(Q13～Q17）'!G25),".",ROUND('データ(Q13～Q17）'!G25,1)*10-INT('データ(Q13～Q17）'!G25)*10,"％、次いで「",'データ(Q13～Q17）'!F26,"」の",INT('データ(Q13～Q17）'!G26),".",ROUND('データ(Q13～Q17）'!G26,1)*10-INT('データ(Q13～Q17）'!G26)*10,"％などとなっている。")</f>
        <v>行動の内容は、「リサイクルやごみの分別収集に協力している（例えば、古紙、ビン、カン、牛乳パック、発泡トレイ、ペットボトル）」が最も多く92.9％、次いで「買い物のときは買い物袋（マイバッグ）を持参し、レジ袋は辞退している」の90.4％などとなっている。</v>
      </c>
      <c r="D22" s="271"/>
      <c r="E22" s="271"/>
      <c r="F22" s="271"/>
      <c r="G22" s="271"/>
      <c r="H22" s="271"/>
      <c r="I22" s="271"/>
      <c r="J22" s="271"/>
      <c r="K22" s="271"/>
    </row>
    <row r="23" spans="1:11" ht="13.5" customHeight="1">
      <c r="C23" s="271"/>
      <c r="D23" s="271"/>
      <c r="E23" s="271"/>
      <c r="F23" s="271"/>
      <c r="G23" s="271"/>
      <c r="H23" s="271"/>
      <c r="I23" s="271"/>
      <c r="J23" s="271"/>
      <c r="K23" s="271"/>
    </row>
    <row r="24" spans="1:11" ht="13.5" customHeight="1">
      <c r="B24" s="6"/>
      <c r="C24" s="271"/>
      <c r="D24" s="271"/>
      <c r="E24" s="271"/>
      <c r="F24" s="271"/>
      <c r="G24" s="271"/>
      <c r="H24" s="271"/>
      <c r="I24" s="271"/>
      <c r="J24" s="271"/>
      <c r="K24" s="271"/>
    </row>
    <row r="25" spans="1:11" ht="13.5" customHeight="1">
      <c r="B25" s="6"/>
      <c r="C25" s="9"/>
      <c r="D25" s="9"/>
      <c r="E25" s="9"/>
      <c r="F25" s="9"/>
      <c r="G25" s="9"/>
      <c r="H25" s="9"/>
      <c r="I25" s="9"/>
      <c r="J25" s="9"/>
      <c r="K25" s="9"/>
    </row>
    <row r="27" spans="1:11" s="10" customFormat="1" ht="12">
      <c r="B27" s="15"/>
      <c r="C27" s="15"/>
      <c r="D27" s="15"/>
      <c r="E27" s="15"/>
      <c r="F27" s="11"/>
    </row>
    <row r="28" spans="1:11" s="10" customFormat="1" ht="12">
      <c r="B28" s="15"/>
      <c r="C28" s="15"/>
      <c r="D28" s="15"/>
      <c r="E28" s="15"/>
      <c r="F28" s="11"/>
    </row>
    <row r="29" spans="1:11" s="10" customFormat="1" ht="12">
      <c r="B29" s="15"/>
      <c r="C29" s="15"/>
      <c r="D29" s="15"/>
      <c r="E29" s="15"/>
      <c r="F29" s="11"/>
    </row>
    <row r="30" spans="1:11" s="10" customFormat="1" ht="12">
      <c r="A30" s="20" t="s">
        <v>23</v>
      </c>
      <c r="B30" s="268" t="str">
        <f>'データ(Q13～Q17）'!F25</f>
        <v>リサイクルやごみの分別収集に協力している（例えば、古紙、ビン、カン、牛乳パック、発泡トレイ、ペットボトル）</v>
      </c>
      <c r="C30" s="261"/>
      <c r="D30" s="261"/>
      <c r="E30" s="261"/>
      <c r="F30" s="11"/>
    </row>
    <row r="31" spans="1:11" s="10" customFormat="1" ht="13.5" customHeight="1">
      <c r="B31" s="261"/>
      <c r="C31" s="261"/>
      <c r="D31" s="261"/>
      <c r="E31" s="261"/>
      <c r="F31" s="11"/>
    </row>
    <row r="32" spans="1:11" s="10" customFormat="1" ht="13.5" customHeight="1">
      <c r="B32" s="261"/>
      <c r="C32" s="261"/>
      <c r="D32" s="261"/>
      <c r="E32" s="261"/>
      <c r="F32" s="11"/>
    </row>
    <row r="33" spans="1:6" s="10" customFormat="1" ht="13.5" customHeight="1">
      <c r="A33" s="20" t="s">
        <v>24</v>
      </c>
      <c r="B33" s="272" t="str">
        <f>'データ(Q13～Q17）'!F26</f>
        <v>買い物のときは買い物袋（マイバッグ）を持参し、レジ袋は辞退している</v>
      </c>
      <c r="C33" s="261"/>
      <c r="D33" s="261"/>
      <c r="E33" s="261"/>
      <c r="F33" s="11"/>
    </row>
    <row r="34" spans="1:6" s="10" customFormat="1" ht="13.5" customHeight="1">
      <c r="B34" s="261"/>
      <c r="C34" s="261"/>
      <c r="D34" s="261"/>
      <c r="E34" s="261"/>
      <c r="F34" s="11"/>
    </row>
    <row r="35" spans="1:6" s="10" customFormat="1" ht="13.5" customHeight="1">
      <c r="C35" s="15"/>
      <c r="D35" s="15"/>
      <c r="E35" s="84"/>
      <c r="F35" s="11"/>
    </row>
    <row r="36" spans="1:6" s="10" customFormat="1" ht="13.5" customHeight="1">
      <c r="A36" s="20" t="s">
        <v>25</v>
      </c>
      <c r="B36" s="260" t="str">
        <f>'データ(Q13～Q17）'!F27</f>
        <v>買い物の際に使いきれる食材だけを購入する、外食の際に食べ切れる量を注文するなど食品ロスを減らすよう努めている</v>
      </c>
      <c r="C36" s="273"/>
      <c r="D36" s="273"/>
      <c r="E36" s="273"/>
      <c r="F36" s="11"/>
    </row>
    <row r="37" spans="1:6" s="10" customFormat="1" ht="13.5" customHeight="1">
      <c r="B37" s="273"/>
      <c r="C37" s="273"/>
      <c r="D37" s="273"/>
      <c r="E37" s="273"/>
      <c r="F37" s="11"/>
    </row>
    <row r="38" spans="1:6" s="10" customFormat="1" ht="13.5" customHeight="1">
      <c r="B38" s="273"/>
      <c r="C38" s="273"/>
      <c r="D38" s="273"/>
      <c r="E38" s="273"/>
      <c r="F38" s="11"/>
    </row>
    <row r="39" spans="1:6" s="10" customFormat="1" ht="13.5" customHeight="1">
      <c r="A39" s="20" t="s">
        <v>26</v>
      </c>
      <c r="B39" s="272" t="str">
        <f>'データ(Q13～Q17）'!F28</f>
        <v>過剰な包装を断ったり、簡易な包装の商品を選んでいる</v>
      </c>
      <c r="C39" s="261"/>
      <c r="D39" s="261"/>
      <c r="E39" s="261"/>
      <c r="F39" s="11"/>
    </row>
    <row r="40" spans="1:6" ht="13.5" customHeight="1">
      <c r="A40" s="10"/>
      <c r="B40" s="261"/>
      <c r="C40" s="261"/>
      <c r="D40" s="261"/>
      <c r="E40" s="261"/>
      <c r="F40" s="9"/>
    </row>
    <row r="41" spans="1:6" s="10" customFormat="1" ht="13.5" customHeight="1">
      <c r="D41" s="15"/>
      <c r="E41" s="15"/>
      <c r="F41" s="11"/>
    </row>
    <row r="42" spans="1:6" s="10" customFormat="1" ht="13.5" customHeight="1">
      <c r="A42" s="13" t="s">
        <v>27</v>
      </c>
      <c r="B42" s="272" t="str">
        <f>'データ(Q13～Q17）'!F29</f>
        <v>使い捨てプラスチック製品（ストロー、スプーン等）の使用を控えている</v>
      </c>
      <c r="C42" s="265"/>
      <c r="D42" s="265"/>
      <c r="E42" s="265"/>
      <c r="F42" s="11"/>
    </row>
    <row r="43" spans="1:6" s="10" customFormat="1" ht="13.5" customHeight="1">
      <c r="B43" s="265"/>
      <c r="C43" s="265"/>
      <c r="D43" s="265"/>
      <c r="E43" s="265"/>
      <c r="F43" s="11"/>
    </row>
    <row r="44" spans="1:6" s="10" customFormat="1" ht="13.5" customHeight="1">
      <c r="D44" s="15"/>
      <c r="E44" s="15"/>
      <c r="F44" s="11"/>
    </row>
    <row r="45" spans="1:6" s="10" customFormat="1" ht="13.5" customHeight="1">
      <c r="A45" s="13" t="s">
        <v>28</v>
      </c>
      <c r="B45" s="272" t="str">
        <f>'データ(Q13～Q17）'!F30</f>
        <v>リターナブル容器（繰り返し使用される容器）や詰め替え商品を利用している</v>
      </c>
      <c r="C45" s="265"/>
      <c r="D45" s="265"/>
      <c r="E45" s="265"/>
      <c r="F45" s="11"/>
    </row>
    <row r="46" spans="1:6" s="10" customFormat="1" ht="13.5" customHeight="1">
      <c r="B46" s="265"/>
      <c r="C46" s="265"/>
      <c r="D46" s="265"/>
      <c r="E46" s="265"/>
      <c r="F46" s="11"/>
    </row>
    <row r="47" spans="1:6" s="10" customFormat="1" ht="13.5" customHeight="1">
      <c r="A47" s="13"/>
      <c r="B47" s="15"/>
      <c r="C47" s="15"/>
      <c r="D47" s="15"/>
      <c r="E47" s="15"/>
      <c r="F47" s="11"/>
    </row>
    <row r="48" spans="1:6" s="10" customFormat="1" ht="13.5" customHeight="1">
      <c r="A48" s="13" t="s">
        <v>29</v>
      </c>
      <c r="B48" s="83" t="str">
        <f>'データ(Q13～Q17）'!F31</f>
        <v>使い捨て商品の購入を控えている</v>
      </c>
      <c r="C48" s="15"/>
      <c r="D48" s="15"/>
      <c r="E48" s="15"/>
      <c r="F48" s="11"/>
    </row>
    <row r="49" spans="1:6" ht="13.5" customHeight="1">
      <c r="A49" s="10"/>
      <c r="B49" s="10"/>
      <c r="C49" s="21"/>
      <c r="D49" s="21"/>
      <c r="E49" s="15"/>
      <c r="F49" s="9"/>
    </row>
    <row r="50" spans="1:6" s="10" customFormat="1" ht="13.5" customHeight="1">
      <c r="A50" s="20"/>
      <c r="B50" s="21"/>
      <c r="C50" s="21"/>
      <c r="D50" s="21"/>
      <c r="E50" s="21"/>
      <c r="F50" s="11"/>
    </row>
    <row r="51" spans="1:6" s="10" customFormat="1" ht="13.5" customHeight="1">
      <c r="A51" s="34" t="s">
        <v>30</v>
      </c>
      <c r="B51" s="268" t="str">
        <f>'データ(Q13～Q17）'!F32</f>
        <v>再生品（リサイクル商品）を積極的に購入している</v>
      </c>
      <c r="C51" s="261"/>
      <c r="D51" s="261"/>
      <c r="E51" s="261"/>
      <c r="F51" s="11"/>
    </row>
    <row r="52" spans="1:6" s="10" customFormat="1" ht="13.5" customHeight="1">
      <c r="A52" s="37"/>
      <c r="B52" s="261"/>
      <c r="C52" s="261"/>
      <c r="D52" s="261"/>
      <c r="E52" s="261"/>
      <c r="F52" s="11"/>
    </row>
    <row r="53" spans="1:6" s="10" customFormat="1" ht="13.5" customHeight="1">
      <c r="C53" s="21"/>
      <c r="D53" s="21"/>
      <c r="E53" s="21"/>
      <c r="F53" s="11"/>
    </row>
    <row r="54" spans="1:6" s="10" customFormat="1" ht="13.5" customHeight="1">
      <c r="A54" s="34" t="s">
        <v>31</v>
      </c>
      <c r="B54" s="268" t="str">
        <f>'データ(Q13～Q17）'!F33</f>
        <v>コンポストなどにより生ごみを再資源化したり、水切りネットを使用して、生ごみの量を減らしている</v>
      </c>
      <c r="C54" s="261"/>
      <c r="D54" s="261"/>
      <c r="E54" s="261"/>
      <c r="F54" s="11"/>
    </row>
    <row r="55" spans="1:6" ht="13.5" customHeight="1">
      <c r="A55" s="10"/>
      <c r="B55" s="261"/>
      <c r="C55" s="261"/>
      <c r="D55" s="261"/>
      <c r="E55" s="261"/>
      <c r="F55" s="9"/>
    </row>
    <row r="56" spans="1:6" s="10" customFormat="1" ht="12">
      <c r="A56" s="13"/>
      <c r="B56" s="261"/>
      <c r="C56" s="261"/>
      <c r="D56" s="261"/>
      <c r="E56" s="261"/>
      <c r="F56" s="11"/>
    </row>
    <row r="57" spans="1:6" s="10" customFormat="1" ht="12">
      <c r="A57" s="20" t="s">
        <v>32</v>
      </c>
      <c r="B57" s="268" t="str">
        <f>'データ(Q13～Q17）'!F34</f>
        <v>リサイクルショップやフリマアプリなどを利用している</v>
      </c>
      <c r="C57" s="261"/>
      <c r="D57" s="261"/>
      <c r="E57" s="261"/>
      <c r="F57" s="11"/>
    </row>
    <row r="58" spans="1:6" s="10" customFormat="1" ht="12">
      <c r="B58" s="261"/>
      <c r="C58" s="261"/>
      <c r="D58" s="261"/>
      <c r="E58" s="261"/>
      <c r="F58" s="11"/>
    </row>
    <row r="59" spans="1:6" s="10" customFormat="1" ht="12">
      <c r="A59" s="13"/>
      <c r="B59" s="15"/>
      <c r="C59" s="15"/>
      <c r="D59" s="15"/>
      <c r="E59" s="15"/>
      <c r="F59" s="11"/>
    </row>
    <row r="60" spans="1:6" s="10" customFormat="1" ht="12">
      <c r="B60" s="15"/>
      <c r="C60" s="15"/>
      <c r="D60" s="15"/>
      <c r="E60" s="15"/>
      <c r="F60" s="11"/>
    </row>
    <row r="61" spans="1:6" s="10" customFormat="1" ht="12">
      <c r="B61" s="15"/>
      <c r="C61" s="15"/>
      <c r="D61" s="15"/>
      <c r="E61" s="15"/>
      <c r="F61" s="11"/>
    </row>
  </sheetData>
  <mergeCells count="12">
    <mergeCell ref="C22:K24"/>
    <mergeCell ref="B3:K4"/>
    <mergeCell ref="C8:K8"/>
    <mergeCell ref="B33:E34"/>
    <mergeCell ref="B57:E58"/>
    <mergeCell ref="B30:E32"/>
    <mergeCell ref="B54:E56"/>
    <mergeCell ref="B36:E38"/>
    <mergeCell ref="B39:E40"/>
    <mergeCell ref="B42:E43"/>
    <mergeCell ref="B45:E46"/>
    <mergeCell ref="B51:E52"/>
  </mergeCells>
  <phoneticPr fontId="2"/>
  <pageMargins left="0.70866141732283472" right="0.70866141732283472" top="0.74803149606299213" bottom="0.74803149606299213" header="0.31496062992125984" footer="0.31496062992125984"/>
  <pageSetup paperSize="9" scale="95" orientation="portrait" horizontalDpi="300" verticalDpi="300" r:id="rId1"/>
  <headerFooter>
    <oddFooter>&amp;C&amp;A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3CC75-C5F3-4C33-8331-4A6721B9F0FD}">
  <sheetPr>
    <tabColor theme="9"/>
  </sheetPr>
  <dimension ref="B2:K32"/>
  <sheetViews>
    <sheetView zoomScaleNormal="100" workbookViewId="0">
      <selection activeCell="M27" sqref="M27"/>
    </sheetView>
  </sheetViews>
  <sheetFormatPr defaultColWidth="9" defaultRowHeight="17.25"/>
  <cols>
    <col min="1" max="1" width="1.125" style="5" customWidth="1"/>
    <col min="2" max="2" width="5.25" style="5" customWidth="1"/>
    <col min="3" max="11" width="9" style="5"/>
    <col min="12" max="12" width="1.125" style="5" customWidth="1"/>
    <col min="13" max="16384" width="9" style="5"/>
  </cols>
  <sheetData>
    <row r="2" spans="2:11" ht="17.25" customHeight="1">
      <c r="B2" s="266" t="s">
        <v>39</v>
      </c>
      <c r="C2" s="266"/>
      <c r="D2" s="266"/>
      <c r="E2" s="266"/>
      <c r="F2" s="266"/>
      <c r="G2" s="266"/>
      <c r="H2" s="266"/>
      <c r="I2" s="266"/>
      <c r="J2" s="266"/>
      <c r="K2" s="266"/>
    </row>
    <row r="3" spans="2:11">
      <c r="B3" s="266"/>
      <c r="C3" s="266"/>
      <c r="D3" s="266"/>
      <c r="E3" s="266"/>
      <c r="F3" s="266"/>
      <c r="G3" s="266"/>
      <c r="H3" s="266"/>
      <c r="I3" s="266"/>
      <c r="J3" s="266"/>
      <c r="K3" s="266"/>
    </row>
    <row r="4" spans="2:11" s="16" customFormat="1">
      <c r="B4" s="32" t="s">
        <v>40</v>
      </c>
      <c r="D4" s="17"/>
      <c r="E4" s="17"/>
      <c r="F4" s="17"/>
      <c r="G4" s="17"/>
      <c r="H4" s="17"/>
      <c r="I4" s="17"/>
      <c r="J4" s="17"/>
      <c r="K4" s="17"/>
    </row>
    <row r="18" spans="2:11" s="16" customFormat="1">
      <c r="B18" s="32" t="s">
        <v>38</v>
      </c>
      <c r="D18" s="17"/>
      <c r="E18" s="17"/>
      <c r="F18" s="17"/>
      <c r="G18" s="17"/>
      <c r="H18" s="17"/>
      <c r="I18" s="17"/>
      <c r="J18" s="17"/>
      <c r="K18" s="17"/>
    </row>
    <row r="32" spans="2:11" s="16" customFormat="1">
      <c r="B32" s="32" t="s">
        <v>37</v>
      </c>
      <c r="D32" s="17"/>
      <c r="E32" s="17"/>
      <c r="F32" s="17"/>
      <c r="G32" s="17"/>
      <c r="H32" s="17"/>
      <c r="I32" s="17"/>
      <c r="J32" s="17"/>
      <c r="K32" s="17"/>
    </row>
  </sheetData>
  <mergeCells count="1">
    <mergeCell ref="B2:K3"/>
  </mergeCells>
  <phoneticPr fontId="2"/>
  <pageMargins left="0.70866141732283472" right="0.70866141732283472" top="0.74803149606299213" bottom="0.74803149606299213" header="0.31496062992125984" footer="0.31496062992125984"/>
  <pageSetup paperSize="9" scale="98" orientation="portrait" horizontalDpi="300" verticalDpi="300" r:id="rId1"/>
  <headerFooter>
    <oddFooter>&amp;C&amp;A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7BD8B-0349-428F-843A-0BD6E3756956}">
  <sheetPr>
    <tabColor theme="9"/>
    <pageSetUpPr fitToPage="1"/>
  </sheetPr>
  <dimension ref="A1:K61"/>
  <sheetViews>
    <sheetView zoomScaleNormal="100" workbookViewId="0">
      <selection activeCell="M62" sqref="M62"/>
    </sheetView>
  </sheetViews>
  <sheetFormatPr defaultColWidth="9" defaultRowHeight="13.5"/>
  <cols>
    <col min="1" max="1" width="2.25" style="7" customWidth="1"/>
    <col min="2" max="2" width="5.25" style="7" customWidth="1"/>
    <col min="3" max="10" width="9" style="7"/>
    <col min="11" max="11" width="9.125" style="7" customWidth="1"/>
    <col min="12" max="12" width="1.125" style="7" customWidth="1"/>
    <col min="13" max="16384" width="9" style="7"/>
  </cols>
  <sheetData>
    <row r="1" spans="2:11" s="3" customFormat="1" ht="18.75">
      <c r="B1" s="29" t="s">
        <v>11</v>
      </c>
      <c r="D1" s="29" t="s">
        <v>17</v>
      </c>
    </row>
    <row r="2" spans="2:11">
      <c r="D2" s="12"/>
    </row>
    <row r="3" spans="2:11" s="4" customFormat="1" ht="14.25" customHeight="1">
      <c r="B3" s="257" t="s">
        <v>18</v>
      </c>
      <c r="C3" s="257"/>
      <c r="D3" s="257"/>
      <c r="E3" s="257"/>
      <c r="F3" s="257"/>
      <c r="G3" s="257"/>
      <c r="H3" s="257"/>
      <c r="I3" s="257"/>
      <c r="J3" s="257"/>
      <c r="K3" s="257"/>
    </row>
    <row r="4" spans="2:11" s="4" customFormat="1" ht="14.25" customHeight="1">
      <c r="B4" s="257"/>
      <c r="C4" s="257"/>
      <c r="D4" s="257"/>
      <c r="E4" s="257"/>
      <c r="F4" s="257"/>
      <c r="G4" s="257"/>
      <c r="H4" s="257"/>
      <c r="I4" s="257"/>
      <c r="J4" s="257"/>
      <c r="K4" s="257"/>
    </row>
    <row r="6" spans="2:11" s="5" customFormat="1" ht="17.25">
      <c r="B6" s="30" t="str">
        <f>CONCATENATE("地球温暖化防止のための行動に努めている人は",'データ(Q13～Q17）'!B41,"")</f>
        <v>地球温暖化防止のための行動に努めている人は約８割</v>
      </c>
    </row>
    <row r="8" spans="2:11" ht="13.5" customHeight="1">
      <c r="B8" s="6" t="s">
        <v>3</v>
      </c>
      <c r="C8" s="258" t="str">
        <f>CONCATENATE("地球温暖化防止のための行動に努めている人の割合は、各調査項目の平均で",INT('データ(Q13～Q17）'!B38),".",ROUND('データ(Q13～Q17）'!B38,1)*10-INT('データ(Q13～Q17）'!B38)*10,"％となっている。")</f>
        <v>地球温暖化防止のための行動に努めている人の割合は、各調査項目の平均で81.1％となっている。</v>
      </c>
      <c r="D8" s="258"/>
      <c r="E8" s="258"/>
      <c r="F8" s="258"/>
      <c r="G8" s="258"/>
      <c r="H8" s="258"/>
      <c r="I8" s="258"/>
      <c r="J8" s="258"/>
      <c r="K8" s="258"/>
    </row>
    <row r="9" spans="2:11">
      <c r="B9" s="6"/>
      <c r="C9" s="258"/>
      <c r="D9" s="258"/>
      <c r="E9" s="258"/>
      <c r="F9" s="258"/>
      <c r="G9" s="258"/>
      <c r="H9" s="258"/>
      <c r="I9" s="258"/>
      <c r="J9" s="258"/>
      <c r="K9" s="258"/>
    </row>
    <row r="10" spans="2:11">
      <c r="B10" s="6"/>
      <c r="C10" s="9"/>
      <c r="D10" s="9"/>
      <c r="E10" s="9"/>
      <c r="F10" s="9"/>
      <c r="G10" s="9"/>
      <c r="H10" s="9"/>
      <c r="I10" s="9"/>
      <c r="J10" s="9"/>
      <c r="K10" s="9"/>
    </row>
    <row r="21" spans="1:11">
      <c r="B21" s="7" t="s">
        <v>626</v>
      </c>
    </row>
    <row r="23" spans="1:11" ht="13.5" customHeight="1">
      <c r="B23" s="6" t="s">
        <v>3</v>
      </c>
      <c r="C23" s="258" t="str">
        <f>CONCATENATE("行動の内容は、「",'データ(Q13～Q17）'!F39,"」が最も多く",INT('データ(Q13～Q17）'!G39),".",ROUND('データ(Q13～Q17）'!G39,1)*10-INT('データ(Q13～Q17）'!G39)*10,"％、次いで「",'データ(Q13～Q17）'!F40,"」の",INT('データ(Q13～Q17）'!G40),".",ROUND('データ(Q13～Q17）'!G40,1)*10-INT('データ(Q13～Q17）'!G40)*10,"％、「",'データ(Q13～Q17）'!F41,"」の",INT('データ(Q13～Q17）'!G41),".",ROUND('データ(Q13～Q17）'!G41,1)*10-INT('データ(Q13～Q17）'!G41)*10,"％などとなっている。")</f>
        <v>行動の内容は、「食事は残さず食べるなど生ごみを減らす」が最も多く95.8％、次いで「不要なときはテレビや照明などのスイッチを切る」の94.6％、「詰め替え用洗剤や古紙を再利用した紙製品など環境に配慮した商品を利用する」の90.8％などとなっている。</v>
      </c>
      <c r="D23" s="258"/>
      <c r="E23" s="258"/>
      <c r="F23" s="258"/>
      <c r="G23" s="258"/>
      <c r="H23" s="258"/>
      <c r="I23" s="258"/>
      <c r="J23" s="258"/>
      <c r="K23" s="258"/>
    </row>
    <row r="24" spans="1:11" ht="13.5" customHeight="1">
      <c r="B24" s="6"/>
      <c r="C24" s="258"/>
      <c r="D24" s="258"/>
      <c r="E24" s="258"/>
      <c r="F24" s="258"/>
      <c r="G24" s="258"/>
      <c r="H24" s="258"/>
      <c r="I24" s="258"/>
      <c r="J24" s="258"/>
      <c r="K24" s="258"/>
    </row>
    <row r="25" spans="1:11">
      <c r="B25" s="6"/>
      <c r="C25" s="258"/>
      <c r="D25" s="258"/>
      <c r="E25" s="258"/>
      <c r="F25" s="258"/>
      <c r="G25" s="258"/>
      <c r="H25" s="258"/>
      <c r="I25" s="258"/>
      <c r="J25" s="258"/>
      <c r="K25" s="258"/>
    </row>
    <row r="27" spans="1:11" s="10" customFormat="1" ht="12">
      <c r="B27" s="15"/>
      <c r="C27" s="15"/>
      <c r="D27" s="15"/>
      <c r="E27" s="15"/>
      <c r="F27" s="11"/>
    </row>
    <row r="28" spans="1:11" s="10" customFormat="1" ht="12">
      <c r="B28" s="15"/>
      <c r="C28" s="15"/>
      <c r="D28" s="15"/>
      <c r="E28" s="15"/>
      <c r="F28" s="11"/>
    </row>
    <row r="29" spans="1:11" s="10" customFormat="1" ht="12">
      <c r="B29" s="15"/>
      <c r="C29" s="15"/>
      <c r="D29" s="15"/>
      <c r="E29" s="15"/>
      <c r="F29" s="11"/>
    </row>
    <row r="30" spans="1:11" s="10" customFormat="1" ht="12">
      <c r="B30" s="15"/>
      <c r="C30" s="15"/>
      <c r="D30" s="15"/>
      <c r="E30" s="15"/>
      <c r="F30" s="11"/>
    </row>
    <row r="31" spans="1:11" s="10" customFormat="1" ht="12">
      <c r="A31" s="13" t="s">
        <v>23</v>
      </c>
      <c r="B31" s="15" t="str">
        <f>'データ(Q13～Q17）'!F39</f>
        <v>食事は残さず食べるなど生ごみを減らす</v>
      </c>
      <c r="C31" s="15"/>
      <c r="D31" s="15"/>
      <c r="E31" s="15"/>
      <c r="F31" s="11"/>
    </row>
    <row r="32" spans="1:11" ht="12" customHeight="1">
      <c r="C32" s="15"/>
      <c r="D32" s="15"/>
      <c r="E32" s="15"/>
      <c r="F32" s="9"/>
    </row>
    <row r="33" spans="1:6" s="10" customFormat="1" ht="13.5" customHeight="1">
      <c r="A33" s="13"/>
      <c r="B33" s="15"/>
      <c r="C33" s="15"/>
      <c r="D33" s="15"/>
      <c r="E33" s="15"/>
      <c r="F33" s="11"/>
    </row>
    <row r="34" spans="1:6" s="10" customFormat="1" ht="12">
      <c r="A34" s="20"/>
      <c r="B34" s="21"/>
      <c r="C34" s="21"/>
      <c r="D34" s="21"/>
      <c r="E34" s="21"/>
      <c r="F34" s="11"/>
    </row>
    <row r="35" spans="1:6" s="10" customFormat="1" ht="12" customHeight="1">
      <c r="A35" s="13" t="s">
        <v>24</v>
      </c>
      <c r="B35" s="264" t="str">
        <f>'データ(Q13～Q17）'!F40</f>
        <v>不要なときはテレビや照明などのスイッチを切る</v>
      </c>
      <c r="C35" s="265"/>
      <c r="D35" s="265"/>
      <c r="E35" s="265"/>
      <c r="F35" s="11"/>
    </row>
    <row r="36" spans="1:6" s="10" customFormat="1" ht="12" customHeight="1">
      <c r="A36" s="13"/>
      <c r="B36" s="265"/>
      <c r="C36" s="265"/>
      <c r="D36" s="265"/>
      <c r="E36" s="265"/>
      <c r="F36" s="11"/>
    </row>
    <row r="37" spans="1:6" s="10" customFormat="1" ht="12" customHeight="1">
      <c r="A37" s="20"/>
      <c r="B37" s="18"/>
      <c r="C37" s="18"/>
      <c r="D37" s="18"/>
      <c r="E37" s="18"/>
      <c r="F37" s="11"/>
    </row>
    <row r="38" spans="1:6" s="10" customFormat="1" ht="13.5" customHeight="1">
      <c r="C38" s="18"/>
      <c r="D38" s="18"/>
      <c r="E38" s="18"/>
      <c r="F38" s="11"/>
    </row>
    <row r="39" spans="1:6" s="10" customFormat="1" ht="12" customHeight="1">
      <c r="A39" s="13" t="s">
        <v>25</v>
      </c>
      <c r="B39" s="264" t="str">
        <f>'データ(Q13～Q17）'!F41</f>
        <v>詰め替え用洗剤や古紙を再利用した紙製品など環境に配慮した商品を利用する</v>
      </c>
      <c r="C39" s="265"/>
      <c r="D39" s="265"/>
      <c r="E39" s="265"/>
      <c r="F39" s="11"/>
    </row>
    <row r="40" spans="1:6" s="10" customFormat="1" ht="13.5" customHeight="1">
      <c r="A40" s="34"/>
      <c r="B40" s="265"/>
      <c r="C40" s="265"/>
      <c r="D40" s="265"/>
      <c r="E40" s="265"/>
      <c r="F40" s="11"/>
    </row>
    <row r="41" spans="1:6" ht="12" customHeight="1">
      <c r="A41" s="20"/>
      <c r="B41" s="21"/>
      <c r="C41" s="21"/>
      <c r="D41" s="21"/>
      <c r="E41" s="21"/>
      <c r="F41" s="11"/>
    </row>
    <row r="42" spans="1:6" s="10" customFormat="1" ht="12" customHeight="1">
      <c r="C42" s="21"/>
      <c r="D42" s="21"/>
      <c r="E42" s="21"/>
      <c r="F42" s="11"/>
    </row>
    <row r="43" spans="1:6" s="10" customFormat="1" ht="12" customHeight="1">
      <c r="A43" s="20" t="s">
        <v>26</v>
      </c>
      <c r="B43" s="260" t="str">
        <f>'データ(Q13～Q17）'!F42</f>
        <v>洗顔や食器洗いのときに水を流したままにしない</v>
      </c>
      <c r="C43" s="261"/>
      <c r="D43" s="261"/>
      <c r="E43" s="261"/>
      <c r="F43" s="11"/>
    </row>
    <row r="44" spans="1:6" s="10" customFormat="1" ht="13.5" customHeight="1">
      <c r="A44" s="20"/>
      <c r="B44" s="261"/>
      <c r="C44" s="261"/>
      <c r="D44" s="261"/>
      <c r="E44" s="261"/>
      <c r="F44" s="11"/>
    </row>
    <row r="45" spans="1:6" ht="13.5" customHeight="1">
      <c r="C45" s="21"/>
      <c r="D45" s="21"/>
      <c r="E45" s="21"/>
      <c r="F45" s="9"/>
    </row>
    <row r="46" spans="1:6" s="10" customFormat="1" ht="13.5" customHeight="1">
      <c r="C46" s="21"/>
      <c r="D46" s="21"/>
      <c r="E46" s="21"/>
      <c r="F46" s="11"/>
    </row>
    <row r="47" spans="1:6" s="10" customFormat="1" ht="13.5" customHeight="1">
      <c r="A47" s="20" t="s">
        <v>43</v>
      </c>
      <c r="B47" s="260" t="str">
        <f>'データ(Q13～Q17）'!F43</f>
        <v>火力調節を行うなど省エネを心がけて調理する</v>
      </c>
      <c r="C47" s="261"/>
      <c r="D47" s="261"/>
      <c r="E47" s="261"/>
      <c r="F47" s="11"/>
    </row>
    <row r="48" spans="1:6" s="10" customFormat="1" ht="13.5" customHeight="1">
      <c r="B48" s="261"/>
      <c r="C48" s="261"/>
      <c r="D48" s="261"/>
      <c r="E48" s="261"/>
      <c r="F48" s="11"/>
    </row>
    <row r="49" spans="1:6" s="10" customFormat="1" ht="12" customHeight="1">
      <c r="A49" s="35"/>
      <c r="B49" s="18"/>
      <c r="C49" s="18"/>
      <c r="D49" s="18"/>
      <c r="E49" s="18"/>
      <c r="F49" s="11"/>
    </row>
    <row r="50" spans="1:6" s="10" customFormat="1" ht="12" customHeight="1">
      <c r="C50" s="18"/>
      <c r="D50" s="18"/>
      <c r="E50" s="18"/>
      <c r="F50" s="11"/>
    </row>
    <row r="51" spans="1:6" s="10" customFormat="1" ht="12" customHeight="1">
      <c r="A51" s="13" t="s">
        <v>28</v>
      </c>
      <c r="B51" s="260" t="str">
        <f>'データ(Q13～Q17）'!F44</f>
        <v>冷暖房時の室温は適切な温度に設定している（冷房時28℃以上、暖房時20℃以下）</v>
      </c>
      <c r="C51" s="269"/>
      <c r="D51" s="269"/>
      <c r="E51" s="269"/>
      <c r="F51" s="11"/>
    </row>
    <row r="52" spans="1:6" s="10" customFormat="1" ht="12">
      <c r="B52" s="269"/>
      <c r="C52" s="269"/>
      <c r="D52" s="269"/>
      <c r="E52" s="269"/>
      <c r="F52" s="11"/>
    </row>
    <row r="53" spans="1:6" s="10" customFormat="1" ht="13.5" customHeight="1">
      <c r="B53" s="269"/>
      <c r="C53" s="269"/>
      <c r="D53" s="269"/>
      <c r="E53" s="269"/>
      <c r="F53" s="11"/>
    </row>
    <row r="54" spans="1:6" ht="13.5" customHeight="1">
      <c r="C54" s="21"/>
      <c r="D54" s="21"/>
      <c r="E54" s="21"/>
      <c r="F54" s="9"/>
    </row>
    <row r="55" spans="1:6" s="10" customFormat="1" ht="12">
      <c r="A55" s="20" t="s">
        <v>29</v>
      </c>
      <c r="B55" s="260" t="str">
        <f>'データ(Q13～Q17）'!F45</f>
        <v>自動車を運転するときに、少しゆるやかな発進や、加減速の少ない運転など燃費向上を心がけている</v>
      </c>
      <c r="C55" s="261"/>
      <c r="D55" s="261"/>
      <c r="E55" s="261"/>
      <c r="F55" s="11"/>
    </row>
    <row r="56" spans="1:6" s="10" customFormat="1" ht="12">
      <c r="B56" s="261"/>
      <c r="C56" s="261"/>
      <c r="D56" s="261"/>
      <c r="E56" s="261"/>
      <c r="F56" s="11"/>
    </row>
    <row r="57" spans="1:6" s="10" customFormat="1" ht="12">
      <c r="B57" s="261"/>
      <c r="C57" s="261"/>
      <c r="D57" s="261"/>
      <c r="E57" s="261"/>
      <c r="F57" s="11"/>
    </row>
    <row r="58" spans="1:6" s="10" customFormat="1" ht="12">
      <c r="C58" s="15"/>
      <c r="D58" s="15"/>
      <c r="E58" s="15"/>
      <c r="F58" s="11"/>
    </row>
    <row r="59" spans="1:6" s="10" customFormat="1" ht="12">
      <c r="A59" s="20" t="s">
        <v>44</v>
      </c>
      <c r="B59" s="260" t="str">
        <f>'データ(Q13～Q17）'!F46</f>
        <v>外出はできるだけ自動車の利用を控え、自転車や公共交通機関を利用する</v>
      </c>
      <c r="C59" s="261"/>
      <c r="D59" s="261"/>
      <c r="E59" s="261"/>
      <c r="F59" s="11"/>
    </row>
    <row r="60" spans="1:6" s="10" customFormat="1" ht="12">
      <c r="B60" s="261"/>
      <c r="C60" s="261"/>
      <c r="D60" s="261"/>
      <c r="E60" s="261"/>
      <c r="F60" s="11"/>
    </row>
    <row r="61" spans="1:6" s="10" customFormat="1" ht="12">
      <c r="B61" s="15"/>
      <c r="C61" s="15"/>
      <c r="D61" s="15"/>
      <c r="E61" s="15"/>
      <c r="F61" s="11"/>
    </row>
  </sheetData>
  <mergeCells count="10">
    <mergeCell ref="B47:E48"/>
    <mergeCell ref="B59:E60"/>
    <mergeCell ref="B55:E57"/>
    <mergeCell ref="B3:K4"/>
    <mergeCell ref="C8:K9"/>
    <mergeCell ref="C23:K25"/>
    <mergeCell ref="B35:E36"/>
    <mergeCell ref="B39:E40"/>
    <mergeCell ref="B43:E44"/>
    <mergeCell ref="B51:E53"/>
  </mergeCells>
  <phoneticPr fontId="2"/>
  <pageMargins left="0.70866141732283472" right="0.70866141732283472" top="0.74803149606299213" bottom="0.74803149606299213" header="0.31496062992125984" footer="0.31496062992125984"/>
  <pageSetup paperSize="9" scale="97" orientation="portrait" horizontalDpi="300" verticalDpi="300" r:id="rId1"/>
  <headerFooter>
    <oddFooter>&amp;C&amp;A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6</vt:i4>
      </vt:variant>
    </vt:vector>
  </HeadingPairs>
  <TitlesOfParts>
    <vt:vector size="23" baseType="lpstr">
      <vt:lpstr>45</vt:lpstr>
      <vt:lpstr>46</vt:lpstr>
      <vt:lpstr>47</vt:lpstr>
      <vt:lpstr>48</vt:lpstr>
      <vt:lpstr>49</vt:lpstr>
      <vt:lpstr>50</vt:lpstr>
      <vt:lpstr>51</vt:lpstr>
      <vt:lpstr>52</vt:lpstr>
      <vt:lpstr>53</vt:lpstr>
      <vt:lpstr>54</vt:lpstr>
      <vt:lpstr>55</vt:lpstr>
      <vt:lpstr>56</vt:lpstr>
      <vt:lpstr>57</vt:lpstr>
      <vt:lpstr>58</vt:lpstr>
      <vt:lpstr>統計表（コピペ）</vt:lpstr>
      <vt:lpstr>データ(Q13～Q17）</vt:lpstr>
      <vt:lpstr>データ（居住地等別）</vt:lpstr>
      <vt:lpstr>'45'!Print_Area</vt:lpstr>
      <vt:lpstr>'46'!Print_Area</vt:lpstr>
      <vt:lpstr>'49'!Print_Area</vt:lpstr>
      <vt:lpstr>'51'!Print_Area</vt:lpstr>
      <vt:lpstr>'53'!Print_Area</vt:lpstr>
      <vt:lpstr>'56'!Print_Area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H12岩手県</dc:creator>
  <cp:lastModifiedBy>千葉 美保</cp:lastModifiedBy>
  <cp:lastPrinted>2026-06-25T01:29:08Z</cp:lastPrinted>
  <dcterms:created xsi:type="dcterms:W3CDTF">2003-05-11T03:20:25Z</dcterms:created>
  <dcterms:modified xsi:type="dcterms:W3CDTF">2026-07-13T04:48:52Z</dcterms:modified>
</cp:coreProperties>
</file>