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0" yWindow="405" windowWidth="17055" windowHeight="11250" activeTab="4"/>
  </bookViews>
  <sheets>
    <sheet name="図1" sheetId="1" r:id="rId1"/>
    <sheet name="図2" sheetId="2" r:id="rId2"/>
    <sheet name="図3" sheetId="3" r:id="rId3"/>
    <sheet name="図4" sheetId="4" r:id="rId4"/>
    <sheet name="図5" sheetId="5" r:id="rId5"/>
    <sheet name="Sheet3" sheetId="6" r:id="rId6"/>
  </sheets>
  <calcPr calcId="162913"/>
</workbook>
</file>

<file path=xl/calcChain.xml><?xml version="1.0" encoding="utf-8"?>
<calcChain xmlns="http://schemas.openxmlformats.org/spreadsheetml/2006/main">
  <c r="H32" i="5" l="1"/>
  <c r="G31" i="5"/>
  <c r="H31" i="5" s="1"/>
  <c r="H30" i="5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<sst xmlns="http://schemas.openxmlformats.org/spreadsheetml/2006/main" count="58" uniqueCount="51">
  <si>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</si>
  <si>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</si>
  <si>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</si>
  <si>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</si>
  <si>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</si>
  <si>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</si>
  <si>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</si>
  <si>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</si>
  <si>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</si>
  <si>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</si>
  <si>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</si>
  <si>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</si>
  <si>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</si>
  <si>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</si>
  <si>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</si>
  <si>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</si>
  <si>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</si>
  <si>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</si>
  <si>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</si>
  <si>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</si>
  <si>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</si>
  <si>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</si>
  <si>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</si>
  <si>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</si>
  <si>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</si>
  <si>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</si>
  <si>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</si>
  <si>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</si>
  <si>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</si>
  <si>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</si>
  <si>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</si>
  <si>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</si>
  <si>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</si>
  <si>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</si>
  <si>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H1</t>
    <phoneticPr fontId="5"/>
  </si>
  <si>
    <t>H1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</si>
  <si>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</si>
  <si>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</si>
  <si>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</si>
  <si>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</si>
  <si>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</si>
  <si>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</si>
  <si>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</si>
  <si>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</si>
  <si>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</si>
  <si>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</si>
  <si>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</si>
  <si>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</si>
  <si>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</si>
  <si>
    <t>R1</t>
    <phoneticPr fontId="9"/>
  </si>
  <si>
    <t>R1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</si>
</sst>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77" fontId="0" fillId="0" borderId="4" xfId="0" applyNumberFormat="1" applyBorder="1"/>
    <xf numFmtId="177" fontId="0" fillId="0" borderId="5" xfId="0" applyNumberFormat="1" applyBorder="1"/>
    <xf numFmtId="177" fontId="0" fillId="0" borderId="6" xfId="0" applyNumberFormat="1" applyBorder="1"/>
    <xf numFmtId="177" fontId="0" fillId="0" borderId="7" xfId="0" applyNumberFormat="1" applyBorder="1"/>
    <xf numFmtId="177" fontId="0" fillId="0" borderId="0" xfId="0" applyNumberFormat="1" applyBorder="1"/>
    <xf numFmtId="177" fontId="0" fillId="0" borderId="8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177" fontId="0" fillId="0" borderId="11" xfId="0" applyNumberFormat="1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0" xfId="0" applyFill="1"/>
    <xf numFmtId="3" fontId="0" fillId="0" borderId="0" xfId="1" applyNumberFormat="1" applyFont="1" applyBorder="1" applyAlignment="1">
      <alignment vertical="center"/>
    </xf>
    <xf numFmtId="3" fontId="0" fillId="0" borderId="10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0" fillId="0" borderId="0" xfId="0" applyFont="1"/>
    <xf numFmtId="3" fontId="7" fillId="2" borderId="0" xfId="3" applyNumberFormat="1" applyFont="1" applyFill="1" applyBorder="1" applyAlignment="1">
      <alignment vertical="center"/>
    </xf>
    <xf numFmtId="3" fontId="7" fillId="0" borderId="0" xfId="3" applyNumberFormat="1" applyFont="1" applyBorder="1" applyAlignment="1">
      <alignment vertical="center"/>
    </xf>
    <xf numFmtId="3" fontId="7" fillId="0" borderId="8" xfId="3" applyNumberFormat="1" applyFont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3" fontId="7" fillId="0" borderId="9" xfId="3" applyNumberFormat="1" applyFont="1" applyBorder="1" applyAlignment="1">
      <alignment vertical="center"/>
    </xf>
    <xf numFmtId="3" fontId="7" fillId="2" borderId="10" xfId="3" applyNumberFormat="1" applyFont="1" applyFill="1" applyBorder="1" applyAlignment="1">
      <alignment vertical="center"/>
    </xf>
    <xf numFmtId="3" fontId="7" fillId="0" borderId="10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38" fontId="0" fillId="0" borderId="10" xfId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4">
    <cellStyle name="桁区切り" xfId="1" builtinId="6"/>
    <cellStyle name="桁区切り 3" xfId="3"/>
    <cellStyle name="標準" xfId="0" builtinId="0"/>
    <cellStyle name="標準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28" workbookViewId="0">
      <selection activeCell="B104" sqref="B104"/>
    </sheetView>
  </sheetViews>
  <sheetFormatPr defaultRowHeight="13.5" x14ac:dyDescent="0.15"/>
  <cols>
    <col min="1" max="2" width="9" style="22"/>
  </cols>
  <sheetData>
    <row r="1" spans="1:7" x14ac:dyDescent="0.15">
      <c r="A1" s="43" t="s">
        <v>45</v>
      </c>
    </row>
    <row r="2" spans="1:7" x14ac:dyDescent="0.15">
      <c r="G2" t="s">
        <v>44</v>
      </c>
    </row>
    <row r="3" spans="1:7" x14ac:dyDescent="0.15">
      <c r="A3" s="23"/>
      <c r="B3" s="24"/>
      <c r="C3" s="25" t="s">
        <v>0</v>
      </c>
      <c r="D3" s="25" t="s">
        <v>1</v>
      </c>
      <c r="E3" s="25" t="s">
        <v>2</v>
      </c>
      <c r="F3" s="25" t="s">
        <v>3</v>
      </c>
      <c r="G3" s="25" t="s">
        <v>4</v>
      </c>
    </row>
    <row r="4" spans="1:7" x14ac:dyDescent="0.15">
      <c r="A4" s="26" t="s">
        <v>5</v>
      </c>
      <c r="B4" s="27">
        <v>1920</v>
      </c>
      <c r="C4" s="32">
        <v>845540</v>
      </c>
      <c r="D4" s="33">
        <v>37492</v>
      </c>
      <c r="E4" s="33">
        <v>22313</v>
      </c>
      <c r="F4" s="33"/>
      <c r="G4" s="34"/>
    </row>
    <row r="5" spans="1:7" x14ac:dyDescent="0.15">
      <c r="A5" s="28"/>
      <c r="B5" s="29">
        <v>1921</v>
      </c>
      <c r="C5" s="35">
        <v>855300</v>
      </c>
      <c r="D5" s="36">
        <v>35281</v>
      </c>
      <c r="E5" s="36">
        <v>21262</v>
      </c>
      <c r="F5" s="36"/>
      <c r="G5" s="37"/>
    </row>
    <row r="6" spans="1:7" x14ac:dyDescent="0.15">
      <c r="A6" s="28"/>
      <c r="B6" s="29">
        <v>1922</v>
      </c>
      <c r="C6" s="35">
        <v>865100</v>
      </c>
      <c r="D6" s="36">
        <v>34903</v>
      </c>
      <c r="E6" s="36">
        <v>23565</v>
      </c>
      <c r="F6" s="36"/>
      <c r="G6" s="37"/>
    </row>
    <row r="7" spans="1:7" x14ac:dyDescent="0.15">
      <c r="A7" s="28"/>
      <c r="B7" s="29">
        <v>1923</v>
      </c>
      <c r="C7" s="35">
        <v>880800</v>
      </c>
      <c r="D7" s="36">
        <v>36810</v>
      </c>
      <c r="E7" s="36">
        <v>20979</v>
      </c>
      <c r="F7" s="36"/>
      <c r="G7" s="37"/>
    </row>
    <row r="8" spans="1:7" x14ac:dyDescent="0.15">
      <c r="A8" s="28"/>
      <c r="B8" s="29">
        <v>1924</v>
      </c>
      <c r="C8" s="35">
        <v>888300</v>
      </c>
      <c r="D8" s="36">
        <v>35631</v>
      </c>
      <c r="E8" s="36">
        <v>22087</v>
      </c>
      <c r="F8" s="36"/>
      <c r="G8" s="37"/>
    </row>
    <row r="9" spans="1:7" x14ac:dyDescent="0.15">
      <c r="A9" s="28">
        <v>14</v>
      </c>
      <c r="B9" s="29">
        <v>1925</v>
      </c>
      <c r="C9" s="35">
        <v>900984</v>
      </c>
      <c r="D9" s="36">
        <v>37017</v>
      </c>
      <c r="E9" s="36">
        <v>20362</v>
      </c>
      <c r="F9" s="36"/>
      <c r="G9" s="37"/>
    </row>
    <row r="10" spans="1:7" x14ac:dyDescent="0.15">
      <c r="A10" s="28"/>
      <c r="B10" s="29">
        <v>1926</v>
      </c>
      <c r="C10" s="35">
        <v>914800</v>
      </c>
      <c r="D10" s="36">
        <v>38088</v>
      </c>
      <c r="E10" s="36">
        <v>19139</v>
      </c>
      <c r="F10" s="36"/>
      <c r="G10" s="37"/>
    </row>
    <row r="11" spans="1:7" x14ac:dyDescent="0.15">
      <c r="A11" s="28"/>
      <c r="B11" s="29">
        <v>1927</v>
      </c>
      <c r="C11" s="35">
        <v>928600</v>
      </c>
      <c r="D11" s="36">
        <v>37489</v>
      </c>
      <c r="E11" s="36">
        <v>20251</v>
      </c>
      <c r="F11" s="36"/>
      <c r="G11" s="37"/>
    </row>
    <row r="12" spans="1:7" x14ac:dyDescent="0.15">
      <c r="A12" s="28"/>
      <c r="B12" s="29">
        <v>1928</v>
      </c>
      <c r="C12" s="35">
        <v>941700</v>
      </c>
      <c r="D12" s="36">
        <v>38148</v>
      </c>
      <c r="E12" s="36">
        <v>21363</v>
      </c>
      <c r="F12" s="36"/>
      <c r="G12" s="37"/>
    </row>
    <row r="13" spans="1:7" x14ac:dyDescent="0.15">
      <c r="A13" s="28"/>
      <c r="B13" s="29">
        <v>1929</v>
      </c>
      <c r="C13" s="35">
        <v>956800</v>
      </c>
      <c r="D13" s="36">
        <v>37804</v>
      </c>
      <c r="E13" s="36">
        <v>19781</v>
      </c>
      <c r="F13" s="36"/>
      <c r="G13" s="37"/>
    </row>
    <row r="14" spans="1:7" x14ac:dyDescent="0.15">
      <c r="A14" s="28" t="s">
        <v>6</v>
      </c>
      <c r="B14" s="29">
        <v>1930</v>
      </c>
      <c r="C14" s="35">
        <v>975771</v>
      </c>
      <c r="D14" s="36">
        <v>38415</v>
      </c>
      <c r="E14" s="36">
        <v>20214</v>
      </c>
      <c r="F14" s="36"/>
      <c r="G14" s="37"/>
    </row>
    <row r="15" spans="1:7" x14ac:dyDescent="0.15">
      <c r="A15" s="28"/>
      <c r="B15" s="29">
        <v>1931</v>
      </c>
      <c r="C15" s="35">
        <v>989300</v>
      </c>
      <c r="D15" s="36">
        <v>37462</v>
      </c>
      <c r="E15" s="36">
        <v>19753</v>
      </c>
      <c r="F15" s="36"/>
      <c r="G15" s="37"/>
    </row>
    <row r="16" spans="1:7" x14ac:dyDescent="0.15">
      <c r="A16" s="28"/>
      <c r="B16" s="29">
        <v>1932</v>
      </c>
      <c r="C16" s="35">
        <v>1001600</v>
      </c>
      <c r="D16" s="36">
        <v>40565</v>
      </c>
      <c r="E16" s="36">
        <v>20956</v>
      </c>
      <c r="F16" s="36"/>
      <c r="G16" s="37"/>
    </row>
    <row r="17" spans="1:7" x14ac:dyDescent="0.15">
      <c r="A17" s="28"/>
      <c r="B17" s="29">
        <v>1933</v>
      </c>
      <c r="C17" s="35">
        <v>1013500</v>
      </c>
      <c r="D17" s="36">
        <v>38157</v>
      </c>
      <c r="E17" s="36">
        <v>22648</v>
      </c>
      <c r="F17" s="36"/>
      <c r="G17" s="37"/>
    </row>
    <row r="18" spans="1:7" x14ac:dyDescent="0.15">
      <c r="A18" s="28"/>
      <c r="B18" s="29">
        <v>1934</v>
      </c>
      <c r="C18" s="35">
        <v>1027200</v>
      </c>
      <c r="D18" s="36">
        <v>39586</v>
      </c>
      <c r="E18" s="36">
        <v>21108</v>
      </c>
      <c r="F18" s="36"/>
      <c r="G18" s="37"/>
    </row>
    <row r="19" spans="1:7" x14ac:dyDescent="0.15">
      <c r="A19" s="28">
        <v>10</v>
      </c>
      <c r="B19" s="29">
        <v>1935</v>
      </c>
      <c r="C19" s="35">
        <v>1046111</v>
      </c>
      <c r="D19" s="36">
        <v>40429</v>
      </c>
      <c r="E19" s="36">
        <v>19194</v>
      </c>
      <c r="F19" s="36"/>
      <c r="G19" s="37"/>
    </row>
    <row r="20" spans="1:7" x14ac:dyDescent="0.15">
      <c r="A20" s="28"/>
      <c r="B20" s="29">
        <v>1936</v>
      </c>
      <c r="C20" s="35">
        <v>1059900</v>
      </c>
      <c r="D20" s="36">
        <v>40394</v>
      </c>
      <c r="E20" s="36">
        <v>21478</v>
      </c>
      <c r="F20" s="36"/>
      <c r="G20" s="37"/>
    </row>
    <row r="21" spans="1:7" x14ac:dyDescent="0.15">
      <c r="A21" s="28"/>
      <c r="B21" s="29">
        <v>1937</v>
      </c>
      <c r="C21" s="35">
        <v>1066100</v>
      </c>
      <c r="D21" s="36">
        <v>40860</v>
      </c>
      <c r="E21" s="36">
        <v>21613</v>
      </c>
      <c r="F21" s="36"/>
      <c r="G21" s="37"/>
    </row>
    <row r="22" spans="1:7" x14ac:dyDescent="0.15">
      <c r="A22" s="28"/>
      <c r="B22" s="29">
        <v>1938</v>
      </c>
      <c r="C22" s="35">
        <v>1071000</v>
      </c>
      <c r="D22" s="36">
        <v>38628</v>
      </c>
      <c r="E22" s="36">
        <v>21375</v>
      </c>
      <c r="F22" s="36"/>
      <c r="G22" s="37"/>
    </row>
    <row r="23" spans="1:7" x14ac:dyDescent="0.15">
      <c r="A23" s="28"/>
      <c r="B23" s="29">
        <v>1939</v>
      </c>
      <c r="C23" s="35">
        <v>1071300</v>
      </c>
      <c r="D23" s="36">
        <v>35503</v>
      </c>
      <c r="E23" s="36">
        <v>21443</v>
      </c>
      <c r="F23" s="36"/>
      <c r="G23" s="37"/>
    </row>
    <row r="24" spans="1:7" x14ac:dyDescent="0.15">
      <c r="A24" s="28">
        <v>15</v>
      </c>
      <c r="B24" s="29">
        <v>1940</v>
      </c>
      <c r="C24" s="35">
        <v>1095671</v>
      </c>
      <c r="D24" s="36">
        <v>39993</v>
      </c>
      <c r="E24" s="36">
        <v>22025</v>
      </c>
      <c r="F24" s="36"/>
      <c r="G24" s="37"/>
    </row>
    <row r="25" spans="1:7" x14ac:dyDescent="0.15">
      <c r="A25" s="28"/>
      <c r="B25" s="29">
        <v>1941</v>
      </c>
      <c r="C25" s="35">
        <v>1074900</v>
      </c>
      <c r="D25" s="36">
        <v>39771</v>
      </c>
      <c r="E25" s="36">
        <v>20128</v>
      </c>
      <c r="F25" s="36"/>
      <c r="G25" s="37"/>
    </row>
    <row r="26" spans="1:7" x14ac:dyDescent="0.15">
      <c r="A26" s="28"/>
      <c r="B26" s="29">
        <v>1942</v>
      </c>
      <c r="C26" s="35">
        <v>1087000</v>
      </c>
      <c r="D26" s="36">
        <v>38938</v>
      </c>
      <c r="E26" s="36">
        <v>21057</v>
      </c>
      <c r="F26" s="36"/>
      <c r="G26" s="37"/>
    </row>
    <row r="27" spans="1:7" x14ac:dyDescent="0.15">
      <c r="A27" s="28"/>
      <c r="B27" s="29">
        <v>1943</v>
      </c>
      <c r="C27" s="35">
        <v>1100100</v>
      </c>
      <c r="D27" s="36">
        <v>40505</v>
      </c>
      <c r="E27" s="36">
        <v>22642</v>
      </c>
      <c r="F27" s="36"/>
      <c r="G27" s="37"/>
    </row>
    <row r="28" spans="1:7" x14ac:dyDescent="0.15">
      <c r="A28" s="28"/>
      <c r="B28" s="29">
        <v>1944</v>
      </c>
      <c r="C28" s="35">
        <v>1104000</v>
      </c>
      <c r="D28" s="36">
        <v>38754</v>
      </c>
      <c r="E28" s="36">
        <v>22783</v>
      </c>
      <c r="F28" s="36"/>
      <c r="G28" s="37"/>
    </row>
    <row r="29" spans="1:7" x14ac:dyDescent="0.15">
      <c r="A29" s="28">
        <v>20</v>
      </c>
      <c r="B29" s="29">
        <v>1945</v>
      </c>
      <c r="C29" s="35">
        <v>1227789</v>
      </c>
      <c r="D29" s="36">
        <v>32288</v>
      </c>
      <c r="E29" s="36">
        <v>32089</v>
      </c>
      <c r="F29" s="36"/>
      <c r="G29" s="37"/>
    </row>
    <row r="30" spans="1:7" x14ac:dyDescent="0.15">
      <c r="A30" s="28"/>
      <c r="B30" s="29">
        <v>1946</v>
      </c>
      <c r="C30" s="35">
        <v>1217000</v>
      </c>
      <c r="D30" s="36">
        <v>35284</v>
      </c>
      <c r="E30" s="36">
        <v>25739</v>
      </c>
      <c r="F30" s="36"/>
      <c r="G30" s="37"/>
    </row>
    <row r="31" spans="1:7" x14ac:dyDescent="0.15">
      <c r="A31" s="28"/>
      <c r="B31" s="29">
        <v>1947</v>
      </c>
      <c r="C31" s="35">
        <v>1262743</v>
      </c>
      <c r="D31" s="36">
        <v>46083</v>
      </c>
      <c r="E31" s="36">
        <v>19619</v>
      </c>
      <c r="F31" s="36"/>
      <c r="G31" s="37"/>
    </row>
    <row r="32" spans="1:7" x14ac:dyDescent="0.15">
      <c r="A32" s="28"/>
      <c r="B32" s="29">
        <v>1948</v>
      </c>
      <c r="C32" s="35">
        <v>1304000</v>
      </c>
      <c r="D32" s="36">
        <v>47135</v>
      </c>
      <c r="E32" s="36">
        <v>19194</v>
      </c>
      <c r="F32" s="36"/>
      <c r="G32" s="37"/>
    </row>
    <row r="33" spans="1:7" x14ac:dyDescent="0.15">
      <c r="A33" s="28"/>
      <c r="B33" s="29">
        <v>1949</v>
      </c>
      <c r="C33" s="35">
        <v>1326500</v>
      </c>
      <c r="D33" s="36">
        <v>49495</v>
      </c>
      <c r="E33" s="36">
        <v>18322</v>
      </c>
      <c r="F33" s="36"/>
      <c r="G33" s="37"/>
    </row>
    <row r="34" spans="1:7" x14ac:dyDescent="0.15">
      <c r="A34" s="28">
        <v>25</v>
      </c>
      <c r="B34" s="29">
        <v>1950</v>
      </c>
      <c r="C34" s="35">
        <v>1346728</v>
      </c>
      <c r="D34" s="36">
        <v>45664</v>
      </c>
      <c r="E34" s="36">
        <v>17575</v>
      </c>
      <c r="F34" s="36"/>
      <c r="G34" s="37"/>
    </row>
    <row r="35" spans="1:7" x14ac:dyDescent="0.15">
      <c r="A35" s="28"/>
      <c r="B35" s="29">
        <v>1951</v>
      </c>
      <c r="C35" s="35">
        <v>1365000</v>
      </c>
      <c r="D35" s="36">
        <v>41662</v>
      </c>
      <c r="E35" s="36">
        <v>16501</v>
      </c>
      <c r="F35" s="36"/>
      <c r="G35" s="37"/>
    </row>
    <row r="36" spans="1:7" x14ac:dyDescent="0.15">
      <c r="A36" s="28"/>
      <c r="B36" s="29">
        <v>1952</v>
      </c>
      <c r="C36" s="35">
        <v>1383000</v>
      </c>
      <c r="D36" s="36">
        <v>41739</v>
      </c>
      <c r="E36" s="36">
        <v>14123</v>
      </c>
      <c r="F36" s="36"/>
      <c r="G36" s="37"/>
    </row>
    <row r="37" spans="1:7" x14ac:dyDescent="0.15">
      <c r="A37" s="28"/>
      <c r="B37" s="29">
        <v>1953</v>
      </c>
      <c r="C37" s="35">
        <v>1399000</v>
      </c>
      <c r="D37" s="36">
        <v>38158</v>
      </c>
      <c r="E37" s="36">
        <v>13965</v>
      </c>
      <c r="F37" s="36"/>
      <c r="G37" s="37"/>
    </row>
    <row r="38" spans="1:7" x14ac:dyDescent="0.15">
      <c r="A38" s="28"/>
      <c r="B38" s="29">
        <v>1954</v>
      </c>
      <c r="C38" s="35">
        <v>1411000</v>
      </c>
      <c r="D38" s="36">
        <v>36583</v>
      </c>
      <c r="E38" s="36">
        <v>12902</v>
      </c>
      <c r="F38" s="36">
        <v>14065</v>
      </c>
      <c r="G38" s="37">
        <v>23678</v>
      </c>
    </row>
    <row r="39" spans="1:7" x14ac:dyDescent="0.15">
      <c r="A39" s="28">
        <v>30</v>
      </c>
      <c r="B39" s="29">
        <v>1955</v>
      </c>
      <c r="C39" s="35">
        <v>1427097</v>
      </c>
      <c r="D39" s="36">
        <v>34704</v>
      </c>
      <c r="E39" s="36">
        <v>12461</v>
      </c>
      <c r="F39" s="36">
        <v>13927</v>
      </c>
      <c r="G39" s="37">
        <v>22341</v>
      </c>
    </row>
    <row r="40" spans="1:7" x14ac:dyDescent="0.15">
      <c r="A40" s="28"/>
      <c r="B40" s="29">
        <v>1956</v>
      </c>
      <c r="C40" s="35">
        <v>1437000</v>
      </c>
      <c r="D40" s="36">
        <v>32637</v>
      </c>
      <c r="E40" s="36">
        <v>12661</v>
      </c>
      <c r="F40" s="36">
        <v>13833</v>
      </c>
      <c r="G40" s="37">
        <v>22624</v>
      </c>
    </row>
    <row r="41" spans="1:7" x14ac:dyDescent="0.15">
      <c r="A41" s="28"/>
      <c r="B41" s="29">
        <v>1957</v>
      </c>
      <c r="C41" s="35">
        <v>1440000</v>
      </c>
      <c r="D41" s="36">
        <v>29522</v>
      </c>
      <c r="E41" s="36">
        <v>12794</v>
      </c>
      <c r="F41" s="36">
        <v>15453</v>
      </c>
      <c r="G41" s="37">
        <v>27066</v>
      </c>
    </row>
    <row r="42" spans="1:7" x14ac:dyDescent="0.15">
      <c r="A42" s="28"/>
      <c r="B42" s="29">
        <v>1958</v>
      </c>
      <c r="C42" s="35">
        <v>1446000</v>
      </c>
      <c r="D42" s="36">
        <v>31413</v>
      </c>
      <c r="E42" s="36">
        <v>11480</v>
      </c>
      <c r="F42" s="36">
        <v>17051</v>
      </c>
      <c r="G42" s="37">
        <v>26242</v>
      </c>
    </row>
    <row r="43" spans="1:7" x14ac:dyDescent="0.15">
      <c r="A43" s="28"/>
      <c r="B43" s="29">
        <v>1959</v>
      </c>
      <c r="C43" s="35">
        <v>1450000</v>
      </c>
      <c r="D43" s="36">
        <v>29180</v>
      </c>
      <c r="E43" s="36">
        <v>11737</v>
      </c>
      <c r="F43" s="36">
        <v>16537</v>
      </c>
      <c r="G43" s="37">
        <v>28095</v>
      </c>
    </row>
    <row r="44" spans="1:7" x14ac:dyDescent="0.15">
      <c r="A44" s="28">
        <v>35</v>
      </c>
      <c r="B44" s="29">
        <v>1960</v>
      </c>
      <c r="C44" s="35">
        <v>1448517</v>
      </c>
      <c r="D44" s="36">
        <v>27827</v>
      </c>
      <c r="E44" s="36">
        <v>11586</v>
      </c>
      <c r="F44" s="36">
        <v>18251</v>
      </c>
      <c r="G44" s="37">
        <v>32966</v>
      </c>
    </row>
    <row r="45" spans="1:7" x14ac:dyDescent="0.15">
      <c r="A45" s="28"/>
      <c r="B45" s="29">
        <v>1961</v>
      </c>
      <c r="C45" s="35">
        <v>1444000</v>
      </c>
      <c r="D45" s="36">
        <v>26838</v>
      </c>
      <c r="E45" s="36">
        <v>11222</v>
      </c>
      <c r="F45" s="36">
        <v>17777</v>
      </c>
      <c r="G45" s="37">
        <v>37827</v>
      </c>
    </row>
    <row r="46" spans="1:7" x14ac:dyDescent="0.15">
      <c r="A46" s="28"/>
      <c r="B46" s="29">
        <v>1962</v>
      </c>
      <c r="C46" s="35">
        <v>1438000</v>
      </c>
      <c r="D46" s="36">
        <v>26016</v>
      </c>
      <c r="E46" s="36">
        <v>11508</v>
      </c>
      <c r="F46" s="36">
        <v>20806</v>
      </c>
      <c r="G46" s="37">
        <v>41497</v>
      </c>
    </row>
    <row r="47" spans="1:7" x14ac:dyDescent="0.15">
      <c r="A47" s="28"/>
      <c r="B47" s="29">
        <v>1963</v>
      </c>
      <c r="C47" s="35">
        <v>1431000</v>
      </c>
      <c r="D47" s="36">
        <v>25754</v>
      </c>
      <c r="E47" s="36">
        <v>10166</v>
      </c>
      <c r="F47" s="36">
        <v>23107</v>
      </c>
      <c r="G47" s="37">
        <v>43839</v>
      </c>
    </row>
    <row r="48" spans="1:7" x14ac:dyDescent="0.15">
      <c r="A48" s="28"/>
      <c r="B48" s="29">
        <v>1964</v>
      </c>
      <c r="C48" s="35">
        <v>1420000</v>
      </c>
      <c r="D48" s="36">
        <v>25261</v>
      </c>
      <c r="E48" s="36">
        <v>10493</v>
      </c>
      <c r="F48" s="36">
        <v>23922</v>
      </c>
      <c r="G48" s="37">
        <v>48088</v>
      </c>
    </row>
    <row r="49" spans="1:7" x14ac:dyDescent="0.15">
      <c r="A49" s="28">
        <v>40</v>
      </c>
      <c r="B49" s="29">
        <v>1965</v>
      </c>
      <c r="C49" s="35">
        <v>1411118</v>
      </c>
      <c r="D49" s="36">
        <v>24629</v>
      </c>
      <c r="E49" s="36">
        <v>10799</v>
      </c>
      <c r="F49" s="36">
        <v>26318</v>
      </c>
      <c r="G49" s="37">
        <v>46284</v>
      </c>
    </row>
    <row r="50" spans="1:7" x14ac:dyDescent="0.15">
      <c r="A50" s="28"/>
      <c r="B50" s="29">
        <v>1966</v>
      </c>
      <c r="C50" s="35">
        <v>1403000</v>
      </c>
      <c r="D50" s="36">
        <v>18989</v>
      </c>
      <c r="E50" s="36">
        <v>10287</v>
      </c>
      <c r="F50" s="36">
        <v>27008</v>
      </c>
      <c r="G50" s="37">
        <v>44325</v>
      </c>
    </row>
    <row r="51" spans="1:7" x14ac:dyDescent="0.15">
      <c r="A51" s="28"/>
      <c r="B51" s="29">
        <v>1967</v>
      </c>
      <c r="C51" s="35">
        <v>1396000</v>
      </c>
      <c r="D51" s="36">
        <v>24969</v>
      </c>
      <c r="E51" s="36">
        <v>10146</v>
      </c>
      <c r="F51" s="36">
        <v>27303</v>
      </c>
      <c r="G51" s="37">
        <v>46776</v>
      </c>
    </row>
    <row r="52" spans="1:7" x14ac:dyDescent="0.15">
      <c r="A52" s="28"/>
      <c r="B52" s="29">
        <v>1968</v>
      </c>
      <c r="C52" s="35">
        <v>1390000</v>
      </c>
      <c r="D52" s="36">
        <v>23346</v>
      </c>
      <c r="E52" s="36">
        <v>10148</v>
      </c>
      <c r="F52" s="36">
        <v>30798</v>
      </c>
      <c r="G52" s="37">
        <v>48214</v>
      </c>
    </row>
    <row r="53" spans="1:7" x14ac:dyDescent="0.15">
      <c r="A53" s="28"/>
      <c r="B53" s="29">
        <v>1969</v>
      </c>
      <c r="C53" s="35">
        <v>1382000</v>
      </c>
      <c r="D53" s="36">
        <v>22916</v>
      </c>
      <c r="E53" s="36">
        <v>10447</v>
      </c>
      <c r="F53" s="36">
        <v>29672</v>
      </c>
      <c r="G53" s="37">
        <v>50005</v>
      </c>
    </row>
    <row r="54" spans="1:7" x14ac:dyDescent="0.15">
      <c r="A54" s="28">
        <v>45</v>
      </c>
      <c r="B54" s="29">
        <v>1970</v>
      </c>
      <c r="C54" s="35">
        <v>1371383</v>
      </c>
      <c r="D54" s="36">
        <v>22077</v>
      </c>
      <c r="E54" s="36">
        <v>10546</v>
      </c>
      <c r="F54" s="36">
        <v>30296</v>
      </c>
      <c r="G54" s="37">
        <v>51535</v>
      </c>
    </row>
    <row r="55" spans="1:7" x14ac:dyDescent="0.15">
      <c r="A55" s="28"/>
      <c r="B55" s="29">
        <v>1971</v>
      </c>
      <c r="C55" s="35">
        <v>1366000</v>
      </c>
      <c r="D55" s="36">
        <v>21600</v>
      </c>
      <c r="E55" s="36">
        <v>10226</v>
      </c>
      <c r="F55" s="36">
        <v>32338</v>
      </c>
      <c r="G55" s="37">
        <v>50386</v>
      </c>
    </row>
    <row r="56" spans="1:7" x14ac:dyDescent="0.15">
      <c r="A56" s="28"/>
      <c r="B56" s="29">
        <v>1972</v>
      </c>
      <c r="C56" s="35">
        <v>1366000</v>
      </c>
      <c r="D56" s="36">
        <v>22306</v>
      </c>
      <c r="E56" s="36">
        <v>9830</v>
      </c>
      <c r="F56" s="36">
        <v>32716</v>
      </c>
      <c r="G56" s="37">
        <v>47574</v>
      </c>
    </row>
    <row r="57" spans="1:7" x14ac:dyDescent="0.15">
      <c r="A57" s="28"/>
      <c r="B57" s="29">
        <v>1973</v>
      </c>
      <c r="C57" s="35">
        <v>1369000</v>
      </c>
      <c r="D57" s="36">
        <v>22884</v>
      </c>
      <c r="E57" s="36">
        <v>10408</v>
      </c>
      <c r="F57" s="36">
        <v>34798</v>
      </c>
      <c r="G57" s="37">
        <v>46279</v>
      </c>
    </row>
    <row r="58" spans="1:7" x14ac:dyDescent="0.15">
      <c r="A58" s="28"/>
      <c r="B58" s="29">
        <v>1974</v>
      </c>
      <c r="C58" s="35">
        <v>1375000</v>
      </c>
      <c r="D58" s="36">
        <v>22597</v>
      </c>
      <c r="E58" s="36">
        <v>10286</v>
      </c>
      <c r="F58" s="36">
        <v>34996</v>
      </c>
      <c r="G58" s="37">
        <v>42347</v>
      </c>
    </row>
    <row r="59" spans="1:7" x14ac:dyDescent="0.15">
      <c r="A59" s="28">
        <v>50</v>
      </c>
      <c r="B59" s="29">
        <v>1975</v>
      </c>
      <c r="C59" s="35">
        <v>1385563</v>
      </c>
      <c r="D59" s="36">
        <v>22182</v>
      </c>
      <c r="E59" s="36">
        <v>9943</v>
      </c>
      <c r="F59" s="36">
        <v>34777</v>
      </c>
      <c r="G59" s="37">
        <v>39896</v>
      </c>
    </row>
    <row r="60" spans="1:7" x14ac:dyDescent="0.15">
      <c r="A60" s="28"/>
      <c r="B60" s="29">
        <v>1976</v>
      </c>
      <c r="C60" s="35">
        <v>1395000</v>
      </c>
      <c r="D60" s="36">
        <v>21713</v>
      </c>
      <c r="E60" s="36">
        <v>9817</v>
      </c>
      <c r="F60" s="36">
        <v>33998</v>
      </c>
      <c r="G60" s="37">
        <v>37870</v>
      </c>
    </row>
    <row r="61" spans="1:7" x14ac:dyDescent="0.15">
      <c r="A61" s="28"/>
      <c r="B61" s="29">
        <v>1977</v>
      </c>
      <c r="C61" s="35">
        <v>1401000</v>
      </c>
      <c r="D61" s="36">
        <v>20793</v>
      </c>
      <c r="E61" s="36">
        <v>9701</v>
      </c>
      <c r="F61" s="36">
        <v>33469</v>
      </c>
      <c r="G61" s="37">
        <v>39264</v>
      </c>
    </row>
    <row r="62" spans="1:7" x14ac:dyDescent="0.15">
      <c r="A62" s="28"/>
      <c r="B62" s="29">
        <v>1978</v>
      </c>
      <c r="C62" s="35">
        <v>1409000</v>
      </c>
      <c r="D62" s="36">
        <v>20623</v>
      </c>
      <c r="E62" s="36">
        <v>9582</v>
      </c>
      <c r="F62" s="36">
        <v>32812</v>
      </c>
      <c r="G62" s="37">
        <v>37312</v>
      </c>
    </row>
    <row r="63" spans="1:7" x14ac:dyDescent="0.15">
      <c r="A63" s="28"/>
      <c r="B63" s="29">
        <v>1979</v>
      </c>
      <c r="C63" s="35">
        <v>1416000</v>
      </c>
      <c r="D63" s="36">
        <v>20059</v>
      </c>
      <c r="E63" s="36">
        <v>9396</v>
      </c>
      <c r="F63" s="36">
        <v>32692</v>
      </c>
      <c r="G63" s="37">
        <v>37290</v>
      </c>
    </row>
    <row r="64" spans="1:7" x14ac:dyDescent="0.15">
      <c r="A64" s="28">
        <v>55</v>
      </c>
      <c r="B64" s="29">
        <v>1980</v>
      </c>
      <c r="C64" s="35">
        <v>1421927</v>
      </c>
      <c r="D64" s="36">
        <v>19638</v>
      </c>
      <c r="E64" s="36">
        <v>9892</v>
      </c>
      <c r="F64" s="36">
        <v>31825</v>
      </c>
      <c r="G64" s="37">
        <v>36504</v>
      </c>
    </row>
    <row r="65" spans="1:7" x14ac:dyDescent="0.15">
      <c r="A65" s="28"/>
      <c r="B65" s="29">
        <v>1981</v>
      </c>
      <c r="C65" s="35">
        <v>1426000</v>
      </c>
      <c r="D65" s="36">
        <v>18600</v>
      </c>
      <c r="E65" s="36">
        <v>9700</v>
      </c>
      <c r="F65" s="36">
        <v>31196</v>
      </c>
      <c r="G65" s="37">
        <v>36406</v>
      </c>
    </row>
    <row r="66" spans="1:7" x14ac:dyDescent="0.15">
      <c r="A66" s="28"/>
      <c r="B66" s="29">
        <v>1982</v>
      </c>
      <c r="C66" s="35">
        <v>1429000</v>
      </c>
      <c r="D66" s="36">
        <v>18581</v>
      </c>
      <c r="E66" s="36">
        <v>9587</v>
      </c>
      <c r="F66" s="36">
        <v>31026</v>
      </c>
      <c r="G66" s="37">
        <v>37469</v>
      </c>
    </row>
    <row r="67" spans="1:7" x14ac:dyDescent="0.15">
      <c r="A67" s="28"/>
      <c r="B67" s="29">
        <v>1983</v>
      </c>
      <c r="C67" s="35">
        <v>1432000</v>
      </c>
      <c r="D67" s="36">
        <v>18582</v>
      </c>
      <c r="E67" s="36">
        <v>10097</v>
      </c>
      <c r="F67" s="36">
        <v>29488</v>
      </c>
      <c r="G67" s="37">
        <v>36324</v>
      </c>
    </row>
    <row r="68" spans="1:7" x14ac:dyDescent="0.15">
      <c r="A68" s="28"/>
      <c r="B68" s="29">
        <v>1984</v>
      </c>
      <c r="C68" s="35">
        <v>1433000</v>
      </c>
      <c r="D68" s="36">
        <v>18043</v>
      </c>
      <c r="E68" s="36">
        <v>10001</v>
      </c>
      <c r="F68" s="36">
        <v>28942</v>
      </c>
      <c r="G68" s="37">
        <v>35863</v>
      </c>
    </row>
    <row r="69" spans="1:7" x14ac:dyDescent="0.15">
      <c r="A69" s="28">
        <v>60</v>
      </c>
      <c r="B69" s="29">
        <v>1985</v>
      </c>
      <c r="C69" s="35">
        <v>1433611</v>
      </c>
      <c r="D69" s="36">
        <v>17232</v>
      </c>
      <c r="E69" s="36">
        <v>10073</v>
      </c>
      <c r="F69" s="36">
        <v>27982</v>
      </c>
      <c r="G69" s="37">
        <v>35970</v>
      </c>
    </row>
    <row r="70" spans="1:7" x14ac:dyDescent="0.15">
      <c r="A70" s="28"/>
      <c r="B70" s="29">
        <v>1986</v>
      </c>
      <c r="C70" s="35">
        <v>1431000</v>
      </c>
      <c r="D70" s="36">
        <v>16536</v>
      </c>
      <c r="E70" s="36">
        <v>10249</v>
      </c>
      <c r="F70" s="36">
        <v>27372</v>
      </c>
      <c r="G70" s="37">
        <v>36388</v>
      </c>
    </row>
    <row r="71" spans="1:7" x14ac:dyDescent="0.15">
      <c r="A71" s="28"/>
      <c r="B71" s="29">
        <v>1987</v>
      </c>
      <c r="C71" s="35">
        <v>1427000</v>
      </c>
      <c r="D71" s="36">
        <v>15567</v>
      </c>
      <c r="E71" s="36">
        <v>10159</v>
      </c>
      <c r="F71" s="36">
        <v>26312</v>
      </c>
      <c r="G71" s="37">
        <v>36325</v>
      </c>
    </row>
    <row r="72" spans="1:7" x14ac:dyDescent="0.15">
      <c r="A72" s="28"/>
      <c r="B72" s="29">
        <v>1988</v>
      </c>
      <c r="C72" s="35">
        <v>1424000</v>
      </c>
      <c r="D72" s="36">
        <v>15410</v>
      </c>
      <c r="E72" s="36">
        <v>10593</v>
      </c>
      <c r="F72" s="36">
        <v>26865</v>
      </c>
      <c r="G72" s="37">
        <v>34132</v>
      </c>
    </row>
    <row r="73" spans="1:7" x14ac:dyDescent="0.15">
      <c r="A73" s="28"/>
      <c r="B73" s="29">
        <v>1989</v>
      </c>
      <c r="C73" s="35">
        <v>1419000</v>
      </c>
      <c r="D73" s="36">
        <v>14548</v>
      </c>
      <c r="E73" s="36">
        <v>10683</v>
      </c>
      <c r="F73" s="36">
        <v>26015</v>
      </c>
      <c r="G73" s="37">
        <v>34224</v>
      </c>
    </row>
    <row r="74" spans="1:7" x14ac:dyDescent="0.15">
      <c r="A74" s="28" t="s">
        <v>7</v>
      </c>
      <c r="B74" s="29">
        <v>1990</v>
      </c>
      <c r="C74" s="35">
        <v>1416928</v>
      </c>
      <c r="D74" s="36">
        <v>14254</v>
      </c>
      <c r="E74" s="36">
        <v>10882</v>
      </c>
      <c r="F74" s="36">
        <v>26995</v>
      </c>
      <c r="G74" s="37">
        <v>32007</v>
      </c>
    </row>
    <row r="75" spans="1:7" x14ac:dyDescent="0.15">
      <c r="A75" s="28"/>
      <c r="B75" s="29">
        <v>1991</v>
      </c>
      <c r="C75" s="35">
        <v>1416000</v>
      </c>
      <c r="D75" s="36">
        <v>14270</v>
      </c>
      <c r="E75" s="36">
        <v>11245</v>
      </c>
      <c r="F75" s="36">
        <v>26934</v>
      </c>
      <c r="G75" s="37">
        <v>31414</v>
      </c>
    </row>
    <row r="76" spans="1:7" x14ac:dyDescent="0.15">
      <c r="A76" s="28"/>
      <c r="B76" s="29">
        <v>1992</v>
      </c>
      <c r="C76" s="35">
        <v>1416000</v>
      </c>
      <c r="D76" s="36">
        <v>13908</v>
      </c>
      <c r="E76" s="36">
        <v>11397</v>
      </c>
      <c r="F76" s="36">
        <v>27398</v>
      </c>
      <c r="G76" s="37">
        <v>30472</v>
      </c>
    </row>
    <row r="77" spans="1:7" x14ac:dyDescent="0.15">
      <c r="A77" s="28"/>
      <c r="B77" s="29">
        <v>1993</v>
      </c>
      <c r="C77" s="35">
        <v>1417000</v>
      </c>
      <c r="D77" s="36">
        <v>13496</v>
      </c>
      <c r="E77" s="36">
        <v>11792</v>
      </c>
      <c r="F77" s="36">
        <v>28637</v>
      </c>
      <c r="G77" s="37">
        <v>29591</v>
      </c>
    </row>
    <row r="78" spans="1:7" x14ac:dyDescent="0.15">
      <c r="A78" s="28"/>
      <c r="B78" s="29">
        <v>1994</v>
      </c>
      <c r="C78" s="35">
        <v>1418000</v>
      </c>
      <c r="D78" s="36">
        <v>13672</v>
      </c>
      <c r="E78" s="36">
        <v>11406</v>
      </c>
      <c r="F78" s="36">
        <v>27223</v>
      </c>
      <c r="G78" s="37">
        <v>28188</v>
      </c>
    </row>
    <row r="79" spans="1:7" x14ac:dyDescent="0.15">
      <c r="A79" s="28">
        <v>7</v>
      </c>
      <c r="B79" s="29">
        <v>1995</v>
      </c>
      <c r="C79" s="35">
        <v>1419505</v>
      </c>
      <c r="D79" s="36">
        <v>13021</v>
      </c>
      <c r="E79" s="36">
        <v>12043</v>
      </c>
      <c r="F79" s="36">
        <v>27374</v>
      </c>
      <c r="G79" s="37">
        <v>27843</v>
      </c>
    </row>
    <row r="80" spans="1:7" x14ac:dyDescent="0.15">
      <c r="A80" s="28"/>
      <c r="B80" s="29">
        <v>1996</v>
      </c>
      <c r="C80" s="35">
        <v>1420000</v>
      </c>
      <c r="D80" s="36">
        <v>12845</v>
      </c>
      <c r="E80" s="36">
        <v>11870</v>
      </c>
      <c r="F80" s="36">
        <v>26784</v>
      </c>
      <c r="G80" s="37">
        <v>27390</v>
      </c>
    </row>
    <row r="81" spans="1:7" x14ac:dyDescent="0.15">
      <c r="A81" s="28"/>
      <c r="B81" s="29">
        <v>1997</v>
      </c>
      <c r="C81" s="35">
        <v>1419000</v>
      </c>
      <c r="D81" s="36">
        <v>12423</v>
      </c>
      <c r="E81" s="36">
        <v>12218</v>
      </c>
      <c r="F81" s="36">
        <v>26154</v>
      </c>
      <c r="G81" s="37">
        <v>27236</v>
      </c>
    </row>
    <row r="82" spans="1:7" x14ac:dyDescent="0.15">
      <c r="A82" s="28"/>
      <c r="B82" s="29">
        <v>1998</v>
      </c>
      <c r="C82" s="35">
        <v>1419000</v>
      </c>
      <c r="D82" s="36">
        <v>12778</v>
      </c>
      <c r="E82" s="36">
        <v>12376</v>
      </c>
      <c r="F82" s="36">
        <v>25454</v>
      </c>
      <c r="G82" s="37">
        <v>27561</v>
      </c>
    </row>
    <row r="83" spans="1:7" x14ac:dyDescent="0.15">
      <c r="A83" s="28"/>
      <c r="B83" s="29">
        <v>1999</v>
      </c>
      <c r="C83" s="35">
        <v>1417000</v>
      </c>
      <c r="D83" s="36">
        <v>12420</v>
      </c>
      <c r="E83" s="36">
        <v>13364</v>
      </c>
      <c r="F83" s="36">
        <v>24854</v>
      </c>
      <c r="G83" s="37">
        <v>26628</v>
      </c>
    </row>
    <row r="84" spans="1:7" x14ac:dyDescent="0.15">
      <c r="A84" s="28">
        <v>12</v>
      </c>
      <c r="B84" s="29">
        <v>2000</v>
      </c>
      <c r="C84" s="35">
        <v>1416180</v>
      </c>
      <c r="D84" s="36">
        <v>12410</v>
      </c>
      <c r="E84" s="36">
        <v>12517</v>
      </c>
      <c r="F84" s="36">
        <v>24186</v>
      </c>
      <c r="G84" s="37">
        <v>26408</v>
      </c>
    </row>
    <row r="85" spans="1:7" x14ac:dyDescent="0.15">
      <c r="A85" s="28"/>
      <c r="B85" s="29">
        <v>2001</v>
      </c>
      <c r="C85" s="35">
        <v>1413000</v>
      </c>
      <c r="D85" s="36">
        <v>12272</v>
      </c>
      <c r="E85" s="36">
        <v>13039</v>
      </c>
      <c r="F85" s="36">
        <v>23488</v>
      </c>
      <c r="G85" s="37">
        <v>27056</v>
      </c>
    </row>
    <row r="86" spans="1:7" x14ac:dyDescent="0.15">
      <c r="A86" s="28"/>
      <c r="B86" s="29">
        <v>2002</v>
      </c>
      <c r="C86" s="35">
        <v>1407000</v>
      </c>
      <c r="D86" s="36">
        <v>11862</v>
      </c>
      <c r="E86" s="36">
        <v>12941</v>
      </c>
      <c r="F86" s="36">
        <v>22346</v>
      </c>
      <c r="G86" s="37">
        <v>27030</v>
      </c>
    </row>
    <row r="87" spans="1:7" x14ac:dyDescent="0.15">
      <c r="A87" s="28"/>
      <c r="B87" s="29">
        <v>2003</v>
      </c>
      <c r="C87" s="35">
        <v>1401000</v>
      </c>
      <c r="D87" s="36">
        <v>11376</v>
      </c>
      <c r="E87" s="36">
        <v>13574</v>
      </c>
      <c r="F87" s="36">
        <v>21973</v>
      </c>
      <c r="G87" s="37">
        <v>26051</v>
      </c>
    </row>
    <row r="88" spans="1:7" x14ac:dyDescent="0.15">
      <c r="A88" s="28"/>
      <c r="B88" s="29">
        <v>2004</v>
      </c>
      <c r="C88" s="35">
        <v>1395000</v>
      </c>
      <c r="D88" s="36">
        <v>11167</v>
      </c>
      <c r="E88" s="36">
        <v>13757</v>
      </c>
      <c r="F88" s="36">
        <v>20985</v>
      </c>
      <c r="G88" s="37">
        <v>25475</v>
      </c>
    </row>
    <row r="89" spans="1:7" x14ac:dyDescent="0.15">
      <c r="A89" s="28">
        <v>17</v>
      </c>
      <c r="B89" s="29">
        <v>2005</v>
      </c>
      <c r="C89" s="35">
        <v>1385041</v>
      </c>
      <c r="D89" s="36">
        <v>10545</v>
      </c>
      <c r="E89" s="36">
        <v>14638</v>
      </c>
      <c r="F89" s="36">
        <v>19754</v>
      </c>
      <c r="G89" s="37">
        <v>25622</v>
      </c>
    </row>
    <row r="90" spans="1:7" x14ac:dyDescent="0.15">
      <c r="A90" s="28"/>
      <c r="B90" s="29">
        <v>2006</v>
      </c>
      <c r="C90" s="35">
        <v>1375000</v>
      </c>
      <c r="D90" s="36">
        <v>10556</v>
      </c>
      <c r="E90" s="36">
        <v>14552</v>
      </c>
      <c r="F90" s="36">
        <v>19824</v>
      </c>
      <c r="G90" s="37">
        <v>25697</v>
      </c>
    </row>
    <row r="91" spans="1:7" x14ac:dyDescent="0.15">
      <c r="A91" s="28"/>
      <c r="B91" s="29">
        <v>2007</v>
      </c>
      <c r="C91" s="35">
        <v>1364000</v>
      </c>
      <c r="D91" s="36">
        <v>10344</v>
      </c>
      <c r="E91" s="36">
        <v>14768</v>
      </c>
      <c r="F91" s="36">
        <v>19087</v>
      </c>
      <c r="G91" s="37">
        <v>26097</v>
      </c>
    </row>
    <row r="92" spans="1:7" x14ac:dyDescent="0.15">
      <c r="A92" s="28"/>
      <c r="B92" s="29">
        <v>2008</v>
      </c>
      <c r="C92" s="35">
        <v>1352000</v>
      </c>
      <c r="D92" s="36">
        <v>10223</v>
      </c>
      <c r="E92" s="36">
        <v>15026</v>
      </c>
      <c r="F92" s="36">
        <v>18091</v>
      </c>
      <c r="G92" s="37">
        <v>25002</v>
      </c>
    </row>
    <row r="93" spans="1:7" x14ac:dyDescent="0.15">
      <c r="A93" s="28"/>
      <c r="B93" s="29">
        <v>2009</v>
      </c>
      <c r="C93" s="35">
        <v>1340000</v>
      </c>
      <c r="D93" s="36">
        <v>9904</v>
      </c>
      <c r="E93" s="36">
        <v>15410</v>
      </c>
      <c r="F93" s="36">
        <v>18642</v>
      </c>
      <c r="G93" s="37">
        <v>24185</v>
      </c>
    </row>
    <row r="94" spans="1:7" x14ac:dyDescent="0.15">
      <c r="A94" s="28">
        <v>22</v>
      </c>
      <c r="B94" s="29">
        <v>2010</v>
      </c>
      <c r="C94" s="35">
        <v>1330147</v>
      </c>
      <c r="D94" s="36">
        <v>9745</v>
      </c>
      <c r="E94" s="36">
        <v>15756</v>
      </c>
      <c r="F94" s="36">
        <v>17893</v>
      </c>
      <c r="G94" s="37">
        <v>22131</v>
      </c>
    </row>
    <row r="95" spans="1:7" x14ac:dyDescent="0.15">
      <c r="A95" s="28"/>
      <c r="B95" s="29">
        <v>2011</v>
      </c>
      <c r="C95" s="42">
        <v>1315000</v>
      </c>
      <c r="D95" s="36">
        <v>9310</v>
      </c>
      <c r="E95" s="36">
        <v>22335</v>
      </c>
      <c r="F95" s="36">
        <v>18756</v>
      </c>
      <c r="G95" s="37">
        <v>22199</v>
      </c>
    </row>
    <row r="96" spans="1:7" x14ac:dyDescent="0.15">
      <c r="A96" s="28"/>
      <c r="B96" s="29">
        <v>2012</v>
      </c>
      <c r="C96" s="42">
        <v>1306000</v>
      </c>
      <c r="D96" s="36">
        <v>9276</v>
      </c>
      <c r="E96" s="36">
        <v>16072</v>
      </c>
      <c r="F96" s="36">
        <v>19306</v>
      </c>
      <c r="G96" s="37">
        <v>21691</v>
      </c>
    </row>
    <row r="97" spans="1:7" x14ac:dyDescent="0.15">
      <c r="A97" s="28"/>
      <c r="B97" s="29">
        <v>2013</v>
      </c>
      <c r="C97" s="42">
        <v>1299000</v>
      </c>
      <c r="D97" s="36">
        <v>9231</v>
      </c>
      <c r="E97" s="36">
        <v>15969</v>
      </c>
      <c r="F97" s="36">
        <v>18529</v>
      </c>
      <c r="G97" s="37">
        <v>20960</v>
      </c>
    </row>
    <row r="98" spans="1:7" x14ac:dyDescent="0.15">
      <c r="A98" s="28"/>
      <c r="B98" s="29">
        <v>2014</v>
      </c>
      <c r="C98" s="42">
        <v>1290000</v>
      </c>
      <c r="D98" s="36">
        <v>8803</v>
      </c>
      <c r="E98" s="36">
        <v>16274</v>
      </c>
      <c r="F98" s="36">
        <v>17845</v>
      </c>
      <c r="G98" s="37">
        <v>21045</v>
      </c>
    </row>
    <row r="99" spans="1:7" x14ac:dyDescent="0.15">
      <c r="A99" s="28">
        <v>27</v>
      </c>
      <c r="B99" s="29">
        <v>2015</v>
      </c>
      <c r="C99" s="42">
        <v>1279594</v>
      </c>
      <c r="D99" s="38">
        <v>8814</v>
      </c>
      <c r="E99" s="38">
        <v>16502</v>
      </c>
      <c r="F99" s="38">
        <v>17636</v>
      </c>
      <c r="G99" s="39">
        <v>21758</v>
      </c>
    </row>
    <row r="100" spans="1:7" x14ac:dyDescent="0.15">
      <c r="A100" s="28"/>
      <c r="B100" s="29">
        <v>2016</v>
      </c>
      <c r="C100" s="42">
        <v>1268000</v>
      </c>
      <c r="D100" s="36">
        <v>8341</v>
      </c>
      <c r="E100" s="36">
        <v>16959</v>
      </c>
      <c r="F100" s="36">
        <v>17113</v>
      </c>
      <c r="G100" s="37">
        <v>20983</v>
      </c>
    </row>
    <row r="101" spans="1:7" x14ac:dyDescent="0.15">
      <c r="A101" s="28"/>
      <c r="B101" s="29">
        <v>2017</v>
      </c>
      <c r="C101" s="42">
        <v>1255000</v>
      </c>
      <c r="D101" s="36">
        <v>8175</v>
      </c>
      <c r="E101" s="36">
        <v>17232</v>
      </c>
      <c r="F101" s="36">
        <v>16658</v>
      </c>
      <c r="G101" s="37">
        <v>21019</v>
      </c>
    </row>
    <row r="102" spans="1:7" x14ac:dyDescent="0.15">
      <c r="A102" s="28"/>
      <c r="B102" s="29">
        <v>2018</v>
      </c>
      <c r="C102" s="36">
        <v>1241000</v>
      </c>
      <c r="D102" s="38">
        <v>7615</v>
      </c>
      <c r="E102" s="38">
        <v>17390</v>
      </c>
      <c r="F102" s="36">
        <v>16285</v>
      </c>
      <c r="G102" s="37">
        <v>21285</v>
      </c>
    </row>
    <row r="103" spans="1:7" x14ac:dyDescent="0.15">
      <c r="A103" s="30"/>
      <c r="B103" s="31">
        <v>2019</v>
      </c>
      <c r="C103" s="40">
        <v>1227000</v>
      </c>
      <c r="D103" s="72">
        <v>6974</v>
      </c>
      <c r="E103" s="72">
        <v>17826</v>
      </c>
      <c r="F103" s="40">
        <v>16555</v>
      </c>
      <c r="G103" s="41">
        <v>21223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5" sqref="D5"/>
    </sheetView>
  </sheetViews>
  <sheetFormatPr defaultRowHeight="13.5" x14ac:dyDescent="0.15"/>
  <sheetData>
    <row r="1" spans="1:3" x14ac:dyDescent="0.15">
      <c r="A1" t="s">
        <v>12</v>
      </c>
    </row>
    <row r="2" spans="1:3" x14ac:dyDescent="0.15">
      <c r="C2" t="s">
        <v>13</v>
      </c>
    </row>
    <row r="3" spans="1:3" ht="27" x14ac:dyDescent="0.15">
      <c r="A3" s="14"/>
      <c r="B3" s="44" t="s">
        <v>10</v>
      </c>
      <c r="C3" s="20" t="s">
        <v>11</v>
      </c>
    </row>
    <row r="4" spans="1:3" x14ac:dyDescent="0.15">
      <c r="A4" s="45" t="s">
        <v>8</v>
      </c>
      <c r="B4" s="32">
        <v>377973</v>
      </c>
      <c r="C4" s="48">
        <v>2.2999999999999998</v>
      </c>
    </row>
    <row r="5" spans="1:3" x14ac:dyDescent="0.15">
      <c r="A5" s="46">
        <v>40</v>
      </c>
      <c r="B5" s="35">
        <v>383851</v>
      </c>
      <c r="C5" s="21">
        <v>2.2200000000000002</v>
      </c>
    </row>
    <row r="6" spans="1:3" x14ac:dyDescent="0.15">
      <c r="A6" s="46">
        <v>45</v>
      </c>
      <c r="B6" s="35">
        <v>380728</v>
      </c>
      <c r="C6" s="21">
        <v>2.11</v>
      </c>
    </row>
    <row r="7" spans="1:3" x14ac:dyDescent="0.15">
      <c r="A7" s="46">
        <v>50</v>
      </c>
      <c r="B7" s="35">
        <v>371093</v>
      </c>
      <c r="C7" s="21">
        <v>2.14</v>
      </c>
    </row>
    <row r="8" spans="1:3" x14ac:dyDescent="0.15">
      <c r="A8" s="46">
        <v>55</v>
      </c>
      <c r="B8" s="35">
        <v>359419</v>
      </c>
      <c r="C8" s="21">
        <v>1.95</v>
      </c>
    </row>
    <row r="9" spans="1:3" x14ac:dyDescent="0.15">
      <c r="A9" s="46">
        <v>60</v>
      </c>
      <c r="B9" s="35">
        <v>341181</v>
      </c>
      <c r="C9" s="21">
        <v>1.88</v>
      </c>
    </row>
    <row r="10" spans="1:3" x14ac:dyDescent="0.15">
      <c r="A10" s="46" t="s">
        <v>9</v>
      </c>
      <c r="B10" s="35">
        <v>325172</v>
      </c>
      <c r="C10" s="21">
        <v>1.72</v>
      </c>
    </row>
    <row r="11" spans="1:3" x14ac:dyDescent="0.15">
      <c r="A11" s="46">
        <v>7</v>
      </c>
      <c r="B11" s="35">
        <v>317231</v>
      </c>
      <c r="C11" s="21">
        <v>1.62</v>
      </c>
    </row>
    <row r="12" spans="1:3" x14ac:dyDescent="0.15">
      <c r="A12" s="46">
        <v>12</v>
      </c>
      <c r="B12" s="35">
        <v>299879</v>
      </c>
      <c r="C12" s="21">
        <v>1.56</v>
      </c>
    </row>
    <row r="13" spans="1:3" x14ac:dyDescent="0.15">
      <c r="A13" s="46">
        <v>17</v>
      </c>
      <c r="B13" s="35">
        <v>273585</v>
      </c>
      <c r="C13" s="21">
        <v>1.41</v>
      </c>
    </row>
    <row r="14" spans="1:3" x14ac:dyDescent="0.15">
      <c r="A14" s="46">
        <v>22</v>
      </c>
      <c r="B14" s="35">
        <v>248381</v>
      </c>
      <c r="C14" s="21">
        <v>1.46</v>
      </c>
    </row>
    <row r="15" spans="1:3" x14ac:dyDescent="0.15">
      <c r="A15" s="47">
        <v>27</v>
      </c>
      <c r="B15" s="49">
        <v>226954</v>
      </c>
      <c r="C15" s="50">
        <v>1.49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21" sqref="D21"/>
    </sheetView>
  </sheetViews>
  <sheetFormatPr defaultRowHeight="13.5" x14ac:dyDescent="0.15"/>
  <sheetData>
    <row r="1" spans="1:9" x14ac:dyDescent="0.15">
      <c r="A1" t="s">
        <v>22</v>
      </c>
    </row>
    <row r="2" spans="1:9" x14ac:dyDescent="0.15">
      <c r="A2" t="s">
        <v>14</v>
      </c>
      <c r="I2" s="57" t="s">
        <v>46</v>
      </c>
    </row>
    <row r="3" spans="1:9" x14ac:dyDescent="0.15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4">
        <v>27</v>
      </c>
    </row>
    <row r="4" spans="1:9" x14ac:dyDescent="0.15">
      <c r="A4" s="2" t="s">
        <v>17</v>
      </c>
      <c r="B4" s="5">
        <v>89.450313514041042</v>
      </c>
      <c r="C4" s="6">
        <v>89.663277432985609</v>
      </c>
      <c r="D4" s="6">
        <v>90.084521619135245</v>
      </c>
      <c r="E4" s="6">
        <v>89.507071804112257</v>
      </c>
      <c r="F4" s="6">
        <v>88.713863548760116</v>
      </c>
      <c r="G4" s="6">
        <v>89.140408981799396</v>
      </c>
      <c r="H4" s="6">
        <v>89.195704580319969</v>
      </c>
      <c r="I4" s="7">
        <v>92.872921268699997</v>
      </c>
    </row>
    <row r="5" spans="1:9" x14ac:dyDescent="0.15">
      <c r="A5" s="2" t="s">
        <v>18</v>
      </c>
      <c r="B5" s="8">
        <v>51.793956200497639</v>
      </c>
      <c r="C5" s="9">
        <v>58.526452887811011</v>
      </c>
      <c r="D5" s="9">
        <v>61.697486238997534</v>
      </c>
      <c r="E5" s="9">
        <v>62.471046536112866</v>
      </c>
      <c r="F5" s="9">
        <v>63.663663663663662</v>
      </c>
      <c r="G5" s="9">
        <v>64.581392942150472</v>
      </c>
      <c r="H5" s="9">
        <v>64.63622554945907</v>
      </c>
      <c r="I5" s="10">
        <v>69.046033155700002</v>
      </c>
    </row>
    <row r="6" spans="1:9" x14ac:dyDescent="0.15">
      <c r="A6" s="2" t="s">
        <v>19</v>
      </c>
      <c r="B6" s="8">
        <v>18.909390675974322</v>
      </c>
      <c r="C6" s="9">
        <v>27.802832062060389</v>
      </c>
      <c r="D6" s="9">
        <v>34.902655661223761</v>
      </c>
      <c r="E6" s="9">
        <v>38.685432524295081</v>
      </c>
      <c r="F6" s="9">
        <v>42.100646584131127</v>
      </c>
      <c r="G6" s="9">
        <v>44.441855045443951</v>
      </c>
      <c r="H6" s="9">
        <v>45.119129016988374</v>
      </c>
      <c r="I6" s="10">
        <v>46.851806036600003</v>
      </c>
    </row>
    <row r="7" spans="1:9" x14ac:dyDescent="0.15">
      <c r="A7" s="3" t="s">
        <v>20</v>
      </c>
      <c r="B7" s="11">
        <v>6.7909339417550969</v>
      </c>
      <c r="C7" s="12">
        <v>12.577130566623179</v>
      </c>
      <c r="D7" s="12">
        <v>19.990999268690583</v>
      </c>
      <c r="E7" s="12">
        <v>25.842721112152176</v>
      </c>
      <c r="F7" s="12">
        <v>29.30727825883454</v>
      </c>
      <c r="G7" s="12">
        <v>32.744082088794066</v>
      </c>
      <c r="H7" s="12">
        <v>35.376734963648381</v>
      </c>
      <c r="I7" s="13">
        <v>36.481471802599998</v>
      </c>
    </row>
    <row r="9" spans="1:9" x14ac:dyDescent="0.15">
      <c r="A9" t="s">
        <v>21</v>
      </c>
      <c r="I9" t="s">
        <v>46</v>
      </c>
    </row>
    <row r="10" spans="1:9" x14ac:dyDescent="0.15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4">
        <v>27</v>
      </c>
    </row>
    <row r="11" spans="1:9" x14ac:dyDescent="0.15">
      <c r="A11" s="2" t="s">
        <v>17</v>
      </c>
      <c r="B11" s="9">
        <v>70.960283243816079</v>
      </c>
      <c r="C11" s="9">
        <v>76.731845035813251</v>
      </c>
      <c r="D11" s="9">
        <v>81.163411784343182</v>
      </c>
      <c r="E11" s="9">
        <v>81.701366713501088</v>
      </c>
      <c r="F11" s="9">
        <v>82.171101848883183</v>
      </c>
      <c r="G11" s="9">
        <v>83.003023177695667</v>
      </c>
      <c r="H11" s="9">
        <v>84.963999853806513</v>
      </c>
      <c r="I11" s="10">
        <v>88.389640116999999</v>
      </c>
    </row>
    <row r="12" spans="1:9" x14ac:dyDescent="0.15">
      <c r="A12" s="2" t="s">
        <v>18</v>
      </c>
      <c r="B12" s="9">
        <v>21.547885233272581</v>
      </c>
      <c r="C12" s="9">
        <v>28.665014164305948</v>
      </c>
      <c r="D12" s="9">
        <v>37.919713475600659</v>
      </c>
      <c r="E12" s="9">
        <v>44.042201075713692</v>
      </c>
      <c r="F12" s="9">
        <v>48.160253791247086</v>
      </c>
      <c r="G12" s="9">
        <v>51.070458539702827</v>
      </c>
      <c r="H12" s="9">
        <v>52.300831778361115</v>
      </c>
      <c r="I12" s="10">
        <v>55.279646357899999</v>
      </c>
    </row>
    <row r="13" spans="1:9" x14ac:dyDescent="0.15">
      <c r="A13" s="2" t="s">
        <v>19</v>
      </c>
      <c r="B13" s="9">
        <v>7.9547283162581124</v>
      </c>
      <c r="C13" s="9">
        <v>9.0224719101123583</v>
      </c>
      <c r="D13" s="9">
        <v>12.747907060034919</v>
      </c>
      <c r="E13" s="9">
        <v>18.052497883149872</v>
      </c>
      <c r="F13" s="9">
        <v>24.197437829691033</v>
      </c>
      <c r="G13" s="9">
        <v>28.348300502124374</v>
      </c>
      <c r="H13" s="9">
        <v>31.091343024517247</v>
      </c>
      <c r="I13" s="10">
        <v>32.399000284700001</v>
      </c>
    </row>
    <row r="14" spans="1:9" x14ac:dyDescent="0.15">
      <c r="A14" s="3" t="s">
        <v>20</v>
      </c>
      <c r="B14" s="12">
        <v>4.4300617073023654</v>
      </c>
      <c r="C14" s="12">
        <v>5.7382045030833213</v>
      </c>
      <c r="D14" s="12">
        <v>6.5770514181707878</v>
      </c>
      <c r="E14" s="12">
        <v>8.677148338441862</v>
      </c>
      <c r="F14" s="12">
        <v>12.643404011734683</v>
      </c>
      <c r="G14" s="12">
        <v>17.954086781029265</v>
      </c>
      <c r="H14" s="12">
        <v>21.013193130727466</v>
      </c>
      <c r="I14" s="13">
        <v>22.977337494899999</v>
      </c>
    </row>
  </sheetData>
  <phoneticPr fontId="3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36" sqref="A36"/>
    </sheetView>
  </sheetViews>
  <sheetFormatPr defaultRowHeight="13.5" x14ac:dyDescent="0.15"/>
  <cols>
    <col min="4" max="5" width="9" style="16"/>
  </cols>
  <sheetData>
    <row r="1" spans="1:13" x14ac:dyDescent="0.15">
      <c r="A1" t="s">
        <v>47</v>
      </c>
    </row>
    <row r="2" spans="1:13" x14ac:dyDescent="0.15">
      <c r="L2" t="s">
        <v>48</v>
      </c>
    </row>
    <row r="3" spans="1:13" x14ac:dyDescent="0.15">
      <c r="A3" s="15"/>
      <c r="B3" s="55"/>
      <c r="C3" s="69" t="s">
        <v>23</v>
      </c>
      <c r="D3" s="70" t="s">
        <v>24</v>
      </c>
      <c r="E3" s="70" t="s">
        <v>25</v>
      </c>
      <c r="F3" s="69" t="s">
        <v>26</v>
      </c>
      <c r="G3" s="69" t="s">
        <v>27</v>
      </c>
      <c r="H3" s="69" t="s">
        <v>28</v>
      </c>
      <c r="I3" s="69" t="s">
        <v>29</v>
      </c>
      <c r="J3" s="69" t="s">
        <v>30</v>
      </c>
      <c r="K3" s="69" t="s">
        <v>31</v>
      </c>
      <c r="L3" s="69" t="s">
        <v>32</v>
      </c>
      <c r="M3" s="71" t="s">
        <v>33</v>
      </c>
    </row>
    <row r="4" spans="1:13" x14ac:dyDescent="0.15">
      <c r="A4" s="52" t="s">
        <v>35</v>
      </c>
      <c r="B4" s="29">
        <v>1989</v>
      </c>
      <c r="C4" s="61">
        <v>-639</v>
      </c>
      <c r="D4" s="58">
        <v>-6471</v>
      </c>
      <c r="E4" s="58">
        <v>532</v>
      </c>
      <c r="F4" s="59">
        <v>49</v>
      </c>
      <c r="G4" s="59">
        <v>-209</v>
      </c>
      <c r="H4" s="59">
        <v>-251</v>
      </c>
      <c r="I4" s="59">
        <v>-487</v>
      </c>
      <c r="J4" s="59">
        <v>-279</v>
      </c>
      <c r="K4" s="59">
        <v>-102</v>
      </c>
      <c r="L4" s="59">
        <v>-59</v>
      </c>
      <c r="M4" s="60">
        <v>-7916</v>
      </c>
    </row>
    <row r="5" spans="1:13" x14ac:dyDescent="0.15">
      <c r="A5" s="52">
        <v>2</v>
      </c>
      <c r="B5" s="29">
        <v>1990</v>
      </c>
      <c r="C5" s="61">
        <v>88</v>
      </c>
      <c r="D5" s="58">
        <v>-5816</v>
      </c>
      <c r="E5" s="58">
        <v>401</v>
      </c>
      <c r="F5" s="59">
        <v>249</v>
      </c>
      <c r="G5" s="59">
        <v>-30</v>
      </c>
      <c r="H5" s="59">
        <v>92</v>
      </c>
      <c r="I5" s="59">
        <v>-196</v>
      </c>
      <c r="J5" s="59">
        <v>-154</v>
      </c>
      <c r="K5" s="59">
        <v>7</v>
      </c>
      <c r="L5" s="59">
        <v>-85</v>
      </c>
      <c r="M5" s="60">
        <v>-5444</v>
      </c>
    </row>
    <row r="6" spans="1:13" x14ac:dyDescent="0.15">
      <c r="A6" s="52">
        <v>3</v>
      </c>
      <c r="B6" s="29">
        <v>1991</v>
      </c>
      <c r="C6" s="61">
        <v>413</v>
      </c>
      <c r="D6" s="58">
        <v>-5912</v>
      </c>
      <c r="E6" s="58">
        <v>122</v>
      </c>
      <c r="F6" s="59">
        <v>539</v>
      </c>
      <c r="G6" s="59">
        <v>208</v>
      </c>
      <c r="H6" s="59">
        <v>174</v>
      </c>
      <c r="I6" s="59">
        <v>-57</v>
      </c>
      <c r="J6" s="59">
        <v>-8</v>
      </c>
      <c r="K6" s="59">
        <v>56</v>
      </c>
      <c r="L6" s="59">
        <v>-100</v>
      </c>
      <c r="M6" s="60">
        <v>-4565</v>
      </c>
    </row>
    <row r="7" spans="1:13" x14ac:dyDescent="0.15">
      <c r="A7" s="52">
        <v>4</v>
      </c>
      <c r="B7" s="29">
        <v>1992</v>
      </c>
      <c r="C7" s="61">
        <v>846</v>
      </c>
      <c r="D7" s="58">
        <v>-5565</v>
      </c>
      <c r="E7" s="58">
        <v>111</v>
      </c>
      <c r="F7" s="59">
        <v>538</v>
      </c>
      <c r="G7" s="59">
        <v>393</v>
      </c>
      <c r="H7" s="59">
        <v>336</v>
      </c>
      <c r="I7" s="59">
        <v>51</v>
      </c>
      <c r="J7" s="59">
        <v>-38</v>
      </c>
      <c r="K7" s="59">
        <v>67</v>
      </c>
      <c r="L7" s="59">
        <v>-27</v>
      </c>
      <c r="M7" s="60">
        <v>-3288</v>
      </c>
    </row>
    <row r="8" spans="1:13" x14ac:dyDescent="0.15">
      <c r="A8" s="52">
        <v>5</v>
      </c>
      <c r="B8" s="29">
        <v>1993</v>
      </c>
      <c r="C8" s="61">
        <v>1068</v>
      </c>
      <c r="D8" s="58">
        <v>-5498</v>
      </c>
      <c r="E8" s="58">
        <v>504</v>
      </c>
      <c r="F8" s="59">
        <v>996</v>
      </c>
      <c r="G8" s="59">
        <v>741</v>
      </c>
      <c r="H8" s="59">
        <v>358</v>
      </c>
      <c r="I8" s="59">
        <v>178</v>
      </c>
      <c r="J8" s="59">
        <v>102</v>
      </c>
      <c r="K8" s="59">
        <v>192</v>
      </c>
      <c r="L8" s="59">
        <v>-52</v>
      </c>
      <c r="M8" s="60">
        <v>-1411</v>
      </c>
    </row>
    <row r="9" spans="1:13" x14ac:dyDescent="0.15">
      <c r="A9" s="52">
        <v>6</v>
      </c>
      <c r="B9" s="29">
        <v>1994</v>
      </c>
      <c r="C9" s="61">
        <v>826</v>
      </c>
      <c r="D9" s="58">
        <v>-4915</v>
      </c>
      <c r="E9" s="58">
        <v>575</v>
      </c>
      <c r="F9" s="59">
        <v>982</v>
      </c>
      <c r="G9" s="59">
        <v>490</v>
      </c>
      <c r="H9" s="59">
        <v>411</v>
      </c>
      <c r="I9" s="59">
        <v>166</v>
      </c>
      <c r="J9" s="59">
        <v>73</v>
      </c>
      <c r="K9" s="59">
        <v>180</v>
      </c>
      <c r="L9" s="59">
        <v>-46</v>
      </c>
      <c r="M9" s="60">
        <v>-1258</v>
      </c>
    </row>
    <row r="10" spans="1:13" x14ac:dyDescent="0.15">
      <c r="A10" s="52">
        <v>7</v>
      </c>
      <c r="B10" s="29">
        <v>1995</v>
      </c>
      <c r="C10" s="61">
        <v>784</v>
      </c>
      <c r="D10" s="58">
        <v>-4232</v>
      </c>
      <c r="E10" s="58">
        <v>680</v>
      </c>
      <c r="F10" s="59">
        <v>979</v>
      </c>
      <c r="G10" s="59">
        <v>627</v>
      </c>
      <c r="H10" s="59">
        <v>381</v>
      </c>
      <c r="I10" s="59">
        <v>148</v>
      </c>
      <c r="J10" s="59">
        <v>176</v>
      </c>
      <c r="K10" s="59">
        <v>180</v>
      </c>
      <c r="L10" s="59">
        <v>-52</v>
      </c>
      <c r="M10" s="60">
        <v>-329</v>
      </c>
    </row>
    <row r="11" spans="1:13" x14ac:dyDescent="0.15">
      <c r="A11" s="52">
        <v>8</v>
      </c>
      <c r="B11" s="29">
        <v>1996</v>
      </c>
      <c r="C11" s="61">
        <v>681</v>
      </c>
      <c r="D11" s="58">
        <v>-3830</v>
      </c>
      <c r="E11" s="58">
        <v>364</v>
      </c>
      <c r="F11" s="59">
        <v>744</v>
      </c>
      <c r="G11" s="59">
        <v>623</v>
      </c>
      <c r="H11" s="59">
        <v>162</v>
      </c>
      <c r="I11" s="59">
        <v>33</v>
      </c>
      <c r="J11" s="59">
        <v>174</v>
      </c>
      <c r="K11" s="59">
        <v>172</v>
      </c>
      <c r="L11" s="59">
        <v>-87</v>
      </c>
      <c r="M11" s="60">
        <v>-964</v>
      </c>
    </row>
    <row r="12" spans="1:13" x14ac:dyDescent="0.15">
      <c r="A12" s="52">
        <v>9</v>
      </c>
      <c r="B12" s="29">
        <v>1997</v>
      </c>
      <c r="C12" s="61">
        <v>808</v>
      </c>
      <c r="D12" s="58">
        <v>-3952</v>
      </c>
      <c r="E12" s="58">
        <v>257</v>
      </c>
      <c r="F12" s="59">
        <v>975</v>
      </c>
      <c r="G12" s="59">
        <v>529</v>
      </c>
      <c r="H12" s="59">
        <v>296</v>
      </c>
      <c r="I12" s="59">
        <v>206</v>
      </c>
      <c r="J12" s="59">
        <v>83</v>
      </c>
      <c r="K12" s="59">
        <v>138</v>
      </c>
      <c r="L12" s="59">
        <v>-148</v>
      </c>
      <c r="M12" s="60">
        <v>-808</v>
      </c>
    </row>
    <row r="13" spans="1:13" x14ac:dyDescent="0.15">
      <c r="A13" s="52">
        <v>10</v>
      </c>
      <c r="B13" s="29">
        <v>1998</v>
      </c>
      <c r="C13" s="61">
        <v>662</v>
      </c>
      <c r="D13" s="58">
        <v>-3701</v>
      </c>
      <c r="E13" s="58">
        <v>-453</v>
      </c>
      <c r="F13" s="59">
        <v>478</v>
      </c>
      <c r="G13" s="59">
        <v>450</v>
      </c>
      <c r="H13" s="59">
        <v>278</v>
      </c>
      <c r="I13" s="59">
        <v>127</v>
      </c>
      <c r="J13" s="59">
        <v>146</v>
      </c>
      <c r="K13" s="59">
        <v>190</v>
      </c>
      <c r="L13" s="59">
        <v>-102</v>
      </c>
      <c r="M13" s="60">
        <v>-1925</v>
      </c>
    </row>
    <row r="14" spans="1:13" x14ac:dyDescent="0.15">
      <c r="A14" s="52">
        <v>11</v>
      </c>
      <c r="B14" s="29">
        <v>1999</v>
      </c>
      <c r="C14" s="61">
        <v>389</v>
      </c>
      <c r="D14" s="58">
        <v>-3587</v>
      </c>
      <c r="E14" s="58">
        <v>-273</v>
      </c>
      <c r="F14" s="59">
        <v>491</v>
      </c>
      <c r="G14" s="59">
        <v>421</v>
      </c>
      <c r="H14" s="59">
        <v>185</v>
      </c>
      <c r="I14" s="59">
        <v>245</v>
      </c>
      <c r="J14" s="59">
        <v>180</v>
      </c>
      <c r="K14" s="59">
        <v>121</v>
      </c>
      <c r="L14" s="59">
        <v>-111</v>
      </c>
      <c r="M14" s="60">
        <v>-1939</v>
      </c>
    </row>
    <row r="15" spans="1:13" x14ac:dyDescent="0.15">
      <c r="A15" s="52">
        <v>12</v>
      </c>
      <c r="B15" s="29">
        <v>2000</v>
      </c>
      <c r="C15" s="61">
        <v>281</v>
      </c>
      <c r="D15" s="58">
        <v>-3058</v>
      </c>
      <c r="E15" s="58">
        <v>-420</v>
      </c>
      <c r="F15" s="59">
        <v>173</v>
      </c>
      <c r="G15" s="59">
        <v>374</v>
      </c>
      <c r="H15" s="59">
        <v>98</v>
      </c>
      <c r="I15" s="59">
        <v>177</v>
      </c>
      <c r="J15" s="59">
        <v>159</v>
      </c>
      <c r="K15" s="59">
        <v>190</v>
      </c>
      <c r="L15" s="59">
        <v>-84</v>
      </c>
      <c r="M15" s="60">
        <v>-2110</v>
      </c>
    </row>
    <row r="16" spans="1:13" x14ac:dyDescent="0.15">
      <c r="A16" s="52">
        <v>13</v>
      </c>
      <c r="B16" s="29">
        <v>2001</v>
      </c>
      <c r="C16" s="61">
        <v>172</v>
      </c>
      <c r="D16" s="58">
        <v>-3319</v>
      </c>
      <c r="E16" s="58">
        <v>-826</v>
      </c>
      <c r="F16" s="59">
        <v>52</v>
      </c>
      <c r="G16" s="59">
        <v>200</v>
      </c>
      <c r="H16" s="59">
        <v>78</v>
      </c>
      <c r="I16" s="59">
        <v>73</v>
      </c>
      <c r="J16" s="59">
        <v>90</v>
      </c>
      <c r="K16" s="59">
        <v>106</v>
      </c>
      <c r="L16" s="59">
        <v>-162</v>
      </c>
      <c r="M16" s="60">
        <v>-3536</v>
      </c>
    </row>
    <row r="17" spans="1:13" x14ac:dyDescent="0.15">
      <c r="A17" s="52">
        <v>14</v>
      </c>
      <c r="B17" s="29">
        <v>2002</v>
      </c>
      <c r="C17" s="61">
        <v>-46</v>
      </c>
      <c r="D17" s="58">
        <v>-3146</v>
      </c>
      <c r="E17" s="58">
        <v>-1097</v>
      </c>
      <c r="F17" s="59">
        <v>-227</v>
      </c>
      <c r="G17" s="59">
        <v>60</v>
      </c>
      <c r="H17" s="59">
        <v>99</v>
      </c>
      <c r="I17" s="59">
        <v>-57</v>
      </c>
      <c r="J17" s="59">
        <v>28</v>
      </c>
      <c r="K17" s="59">
        <v>134</v>
      </c>
      <c r="L17" s="59">
        <v>-155</v>
      </c>
      <c r="M17" s="60">
        <v>-4407</v>
      </c>
    </row>
    <row r="18" spans="1:13" x14ac:dyDescent="0.15">
      <c r="A18" s="52">
        <v>15</v>
      </c>
      <c r="B18" s="29">
        <v>2003</v>
      </c>
      <c r="C18" s="61">
        <v>-31</v>
      </c>
      <c r="D18" s="58">
        <v>-2996</v>
      </c>
      <c r="E18" s="58">
        <v>-1328</v>
      </c>
      <c r="F18" s="59">
        <v>62</v>
      </c>
      <c r="G18" s="59">
        <v>-84</v>
      </c>
      <c r="H18" s="59">
        <v>46</v>
      </c>
      <c r="I18" s="59">
        <v>-158</v>
      </c>
      <c r="J18" s="59">
        <v>116</v>
      </c>
      <c r="K18" s="59">
        <v>116</v>
      </c>
      <c r="L18" s="59">
        <v>-146</v>
      </c>
      <c r="M18" s="60">
        <v>-4403</v>
      </c>
    </row>
    <row r="19" spans="1:13" x14ac:dyDescent="0.15">
      <c r="A19" s="52">
        <v>16</v>
      </c>
      <c r="B19" s="29">
        <v>2004</v>
      </c>
      <c r="C19" s="61">
        <v>-63</v>
      </c>
      <c r="D19" s="58">
        <v>-2659</v>
      </c>
      <c r="E19" s="58">
        <v>-1229</v>
      </c>
      <c r="F19" s="59">
        <v>-258</v>
      </c>
      <c r="G19" s="59">
        <v>-189</v>
      </c>
      <c r="H19" s="59">
        <v>-32</v>
      </c>
      <c r="I19" s="59">
        <v>-101</v>
      </c>
      <c r="J19" s="59">
        <v>85</v>
      </c>
      <c r="K19" s="59">
        <v>115</v>
      </c>
      <c r="L19" s="59">
        <v>-205</v>
      </c>
      <c r="M19" s="60">
        <v>-4536</v>
      </c>
    </row>
    <row r="20" spans="1:13" x14ac:dyDescent="0.15">
      <c r="A20" s="52">
        <v>17</v>
      </c>
      <c r="B20" s="29">
        <v>2005</v>
      </c>
      <c r="C20" s="61">
        <v>-129</v>
      </c>
      <c r="D20" s="58">
        <v>-2570</v>
      </c>
      <c r="E20" s="58">
        <v>-1905</v>
      </c>
      <c r="F20" s="59">
        <v>-523</v>
      </c>
      <c r="G20" s="59">
        <v>-212</v>
      </c>
      <c r="H20" s="59">
        <v>-85</v>
      </c>
      <c r="I20" s="59">
        <v>-144</v>
      </c>
      <c r="J20" s="59">
        <v>-6</v>
      </c>
      <c r="K20" s="59">
        <v>175</v>
      </c>
      <c r="L20" s="59">
        <v>-162</v>
      </c>
      <c r="M20" s="60">
        <v>-5561</v>
      </c>
    </row>
    <row r="21" spans="1:13" x14ac:dyDescent="0.15">
      <c r="A21" s="52">
        <v>18</v>
      </c>
      <c r="B21" s="29">
        <v>2006</v>
      </c>
      <c r="C21" s="61">
        <v>-123</v>
      </c>
      <c r="D21" s="58">
        <v>-2647</v>
      </c>
      <c r="E21" s="58">
        <v>-2126</v>
      </c>
      <c r="F21" s="59">
        <v>-626</v>
      </c>
      <c r="G21" s="59">
        <v>-192</v>
      </c>
      <c r="H21" s="59">
        <v>-100</v>
      </c>
      <c r="I21" s="59">
        <v>-146</v>
      </c>
      <c r="J21" s="59">
        <v>21</v>
      </c>
      <c r="K21" s="59">
        <v>91</v>
      </c>
      <c r="L21" s="59">
        <v>-215</v>
      </c>
      <c r="M21" s="60">
        <v>-6063</v>
      </c>
    </row>
    <row r="22" spans="1:13" x14ac:dyDescent="0.15">
      <c r="A22" s="52">
        <v>19</v>
      </c>
      <c r="B22" s="29">
        <v>2007</v>
      </c>
      <c r="C22" s="61">
        <v>-362</v>
      </c>
      <c r="D22" s="58">
        <v>-2623</v>
      </c>
      <c r="E22" s="58">
        <v>-2203</v>
      </c>
      <c r="F22" s="59">
        <v>-467</v>
      </c>
      <c r="G22" s="59">
        <v>-337</v>
      </c>
      <c r="H22" s="59">
        <v>-230</v>
      </c>
      <c r="I22" s="59">
        <v>-334</v>
      </c>
      <c r="J22" s="59">
        <v>-106</v>
      </c>
      <c r="K22" s="59">
        <v>139</v>
      </c>
      <c r="L22" s="59">
        <v>-186</v>
      </c>
      <c r="M22" s="60">
        <v>-6709</v>
      </c>
    </row>
    <row r="23" spans="1:13" x14ac:dyDescent="0.15">
      <c r="A23" s="52">
        <v>20</v>
      </c>
      <c r="B23" s="29">
        <v>2008</v>
      </c>
      <c r="C23" s="61">
        <v>-406</v>
      </c>
      <c r="D23" s="58">
        <v>-2604</v>
      </c>
      <c r="E23" s="58">
        <v>-2195</v>
      </c>
      <c r="F23" s="59">
        <v>-656</v>
      </c>
      <c r="G23" s="59">
        <v>-341</v>
      </c>
      <c r="H23" s="59">
        <v>-48</v>
      </c>
      <c r="I23" s="59">
        <v>-228</v>
      </c>
      <c r="J23" s="59">
        <v>-72</v>
      </c>
      <c r="K23" s="59">
        <v>108</v>
      </c>
      <c r="L23" s="59">
        <v>-159</v>
      </c>
      <c r="M23" s="60">
        <v>-6601</v>
      </c>
    </row>
    <row r="24" spans="1:13" x14ac:dyDescent="0.15">
      <c r="A24" s="52">
        <v>21</v>
      </c>
      <c r="B24" s="29">
        <v>2009</v>
      </c>
      <c r="C24" s="61">
        <v>-260</v>
      </c>
      <c r="D24" s="58">
        <v>-2609</v>
      </c>
      <c r="E24" s="58">
        <v>-2150</v>
      </c>
      <c r="F24" s="59">
        <v>-258</v>
      </c>
      <c r="G24" s="59">
        <v>-335</v>
      </c>
      <c r="H24" s="59">
        <v>-233</v>
      </c>
      <c r="I24" s="59">
        <v>-109</v>
      </c>
      <c r="J24" s="59">
        <v>-39</v>
      </c>
      <c r="K24" s="59">
        <v>212</v>
      </c>
      <c r="L24" s="59">
        <v>-183</v>
      </c>
      <c r="M24" s="60">
        <v>-5964</v>
      </c>
    </row>
    <row r="25" spans="1:13" x14ac:dyDescent="0.15">
      <c r="A25" s="52">
        <v>22</v>
      </c>
      <c r="B25" s="29">
        <v>2010</v>
      </c>
      <c r="C25" s="61">
        <v>-224</v>
      </c>
      <c r="D25" s="58">
        <v>-2365</v>
      </c>
      <c r="E25" s="58">
        <v>-1776</v>
      </c>
      <c r="F25" s="59">
        <v>129</v>
      </c>
      <c r="G25" s="59">
        <v>104</v>
      </c>
      <c r="H25" s="59">
        <v>-19</v>
      </c>
      <c r="I25" s="59">
        <v>-226</v>
      </c>
      <c r="J25" s="59">
        <v>113</v>
      </c>
      <c r="K25" s="59">
        <v>245</v>
      </c>
      <c r="L25" s="59">
        <v>-121</v>
      </c>
      <c r="M25" s="60">
        <v>-4140</v>
      </c>
    </row>
    <row r="26" spans="1:13" x14ac:dyDescent="0.15">
      <c r="A26" s="52">
        <v>23</v>
      </c>
      <c r="B26" s="29">
        <v>2011</v>
      </c>
      <c r="C26" s="61">
        <v>19</v>
      </c>
      <c r="D26" s="58">
        <v>-2166</v>
      </c>
      <c r="E26" s="58">
        <v>-1757</v>
      </c>
      <c r="F26" s="59">
        <v>54</v>
      </c>
      <c r="G26" s="59">
        <v>150</v>
      </c>
      <c r="H26" s="59">
        <v>-10</v>
      </c>
      <c r="I26" s="59">
        <v>-32</v>
      </c>
      <c r="J26" s="59">
        <v>-37</v>
      </c>
      <c r="K26" s="59">
        <v>149</v>
      </c>
      <c r="L26" s="59">
        <v>-411</v>
      </c>
      <c r="M26" s="60">
        <v>-4041</v>
      </c>
    </row>
    <row r="27" spans="1:13" x14ac:dyDescent="0.15">
      <c r="A27" s="52">
        <v>24</v>
      </c>
      <c r="B27" s="29">
        <v>2012</v>
      </c>
      <c r="C27" s="61">
        <v>310</v>
      </c>
      <c r="D27" s="58">
        <v>-2141</v>
      </c>
      <c r="E27" s="58">
        <v>-1893</v>
      </c>
      <c r="F27" s="59">
        <v>70</v>
      </c>
      <c r="G27" s="59">
        <v>328</v>
      </c>
      <c r="H27" s="59">
        <v>301</v>
      </c>
      <c r="I27" s="59">
        <v>256</v>
      </c>
      <c r="J27" s="59">
        <v>226</v>
      </c>
      <c r="K27" s="59">
        <v>321</v>
      </c>
      <c r="L27" s="59">
        <v>-222</v>
      </c>
      <c r="M27" s="60">
        <v>-2444</v>
      </c>
    </row>
    <row r="28" spans="1:13" x14ac:dyDescent="0.15">
      <c r="A28" s="52">
        <v>25</v>
      </c>
      <c r="B28" s="29">
        <v>2013</v>
      </c>
      <c r="C28" s="61">
        <v>207</v>
      </c>
      <c r="D28" s="58">
        <v>-1848</v>
      </c>
      <c r="E28" s="58">
        <v>-1671</v>
      </c>
      <c r="F28" s="59">
        <v>67</v>
      </c>
      <c r="G28" s="59">
        <v>259</v>
      </c>
      <c r="H28" s="59">
        <v>154</v>
      </c>
      <c r="I28" s="59">
        <v>163</v>
      </c>
      <c r="J28" s="59">
        <v>214</v>
      </c>
      <c r="K28" s="59">
        <v>349</v>
      </c>
      <c r="L28" s="59">
        <v>-129</v>
      </c>
      <c r="M28" s="60">
        <v>-2235</v>
      </c>
    </row>
    <row r="29" spans="1:13" x14ac:dyDescent="0.15">
      <c r="A29" s="52">
        <v>26</v>
      </c>
      <c r="B29" s="29">
        <v>2014</v>
      </c>
      <c r="C29" s="61">
        <v>74</v>
      </c>
      <c r="D29" s="58">
        <v>-1788</v>
      </c>
      <c r="E29" s="58">
        <v>-1698</v>
      </c>
      <c r="F29" s="59">
        <v>70</v>
      </c>
      <c r="G29" s="59">
        <v>132</v>
      </c>
      <c r="H29" s="59">
        <v>-3</v>
      </c>
      <c r="I29" s="59">
        <v>10</v>
      </c>
      <c r="J29" s="59">
        <v>183</v>
      </c>
      <c r="K29" s="59">
        <v>240</v>
      </c>
      <c r="L29" s="59">
        <v>-195</v>
      </c>
      <c r="M29" s="60">
        <v>-2975</v>
      </c>
    </row>
    <row r="30" spans="1:13" x14ac:dyDescent="0.15">
      <c r="A30" s="52">
        <v>27</v>
      </c>
      <c r="B30" s="29">
        <v>2015</v>
      </c>
      <c r="C30" s="61">
        <v>-87</v>
      </c>
      <c r="D30" s="58">
        <v>-1800</v>
      </c>
      <c r="E30" s="58">
        <v>-2032</v>
      </c>
      <c r="F30" s="59">
        <v>-272</v>
      </c>
      <c r="G30" s="59">
        <v>45</v>
      </c>
      <c r="H30" s="59">
        <v>149</v>
      </c>
      <c r="I30" s="59">
        <v>-113</v>
      </c>
      <c r="J30" s="59">
        <v>46</v>
      </c>
      <c r="K30" s="59">
        <v>171</v>
      </c>
      <c r="L30" s="59">
        <v>-170</v>
      </c>
      <c r="M30" s="60">
        <v>-4063</v>
      </c>
    </row>
    <row r="31" spans="1:13" x14ac:dyDescent="0.15">
      <c r="A31" s="52">
        <v>28</v>
      </c>
      <c r="B31" s="29">
        <v>2016</v>
      </c>
      <c r="C31" s="61">
        <v>-68</v>
      </c>
      <c r="D31" s="58">
        <v>-1644</v>
      </c>
      <c r="E31" s="58">
        <v>-2007</v>
      </c>
      <c r="F31" s="59">
        <v>-214</v>
      </c>
      <c r="G31" s="59">
        <v>38</v>
      </c>
      <c r="H31" s="59">
        <v>-45</v>
      </c>
      <c r="I31" s="59">
        <v>-107</v>
      </c>
      <c r="J31" s="59">
        <v>174</v>
      </c>
      <c r="K31" s="59">
        <v>305</v>
      </c>
      <c r="L31" s="59">
        <v>-140</v>
      </c>
      <c r="M31" s="60">
        <v>-3708</v>
      </c>
    </row>
    <row r="32" spans="1:13" x14ac:dyDescent="0.15">
      <c r="A32" s="52">
        <v>29</v>
      </c>
      <c r="B32" s="29">
        <v>2017</v>
      </c>
      <c r="C32" s="61">
        <v>55</v>
      </c>
      <c r="D32" s="58">
        <v>-1752</v>
      </c>
      <c r="E32" s="58">
        <v>-2081</v>
      </c>
      <c r="F32" s="59">
        <v>-444</v>
      </c>
      <c r="G32" s="59">
        <v>-167</v>
      </c>
      <c r="H32" s="59">
        <v>-76</v>
      </c>
      <c r="I32" s="59">
        <v>-44</v>
      </c>
      <c r="J32" s="59">
        <v>99</v>
      </c>
      <c r="K32" s="59">
        <v>74</v>
      </c>
      <c r="L32" s="59">
        <v>-207</v>
      </c>
      <c r="M32" s="60">
        <v>-4543</v>
      </c>
    </row>
    <row r="33" spans="1:13" x14ac:dyDescent="0.15">
      <c r="A33" s="52">
        <v>30</v>
      </c>
      <c r="B33" s="29">
        <v>2018</v>
      </c>
      <c r="C33" s="61">
        <v>-246</v>
      </c>
      <c r="D33" s="58">
        <v>-1752</v>
      </c>
      <c r="E33" s="58">
        <v>-2077</v>
      </c>
      <c r="F33" s="59">
        <v>-516</v>
      </c>
      <c r="G33" s="59">
        <v>-134</v>
      </c>
      <c r="H33" s="59">
        <v>-121</v>
      </c>
      <c r="I33" s="59">
        <v>-172</v>
      </c>
      <c r="J33" s="59">
        <v>-62</v>
      </c>
      <c r="K33" s="59">
        <v>124</v>
      </c>
      <c r="L33" s="59">
        <v>-259</v>
      </c>
      <c r="M33" s="60">
        <v>-5215</v>
      </c>
    </row>
    <row r="34" spans="1:13" x14ac:dyDescent="0.15">
      <c r="A34" s="52" t="s">
        <v>49</v>
      </c>
      <c r="B34" s="29">
        <v>2019</v>
      </c>
      <c r="C34" s="61">
        <v>53</v>
      </c>
      <c r="D34" s="58">
        <v>-1543</v>
      </c>
      <c r="E34" s="58">
        <v>-2331</v>
      </c>
      <c r="F34" s="59">
        <v>-479</v>
      </c>
      <c r="G34" s="59">
        <v>-87</v>
      </c>
      <c r="H34" s="59">
        <v>20</v>
      </c>
      <c r="I34" s="59">
        <v>70</v>
      </c>
      <c r="J34" s="59">
        <v>-50</v>
      </c>
      <c r="K34" s="59">
        <v>180</v>
      </c>
      <c r="L34" s="59">
        <v>-203</v>
      </c>
      <c r="M34" s="60">
        <v>-4370</v>
      </c>
    </row>
    <row r="35" spans="1:13" x14ac:dyDescent="0.15">
      <c r="A35" s="56">
        <v>2</v>
      </c>
      <c r="B35" s="31">
        <v>2020</v>
      </c>
      <c r="C35" s="62">
        <v>-99</v>
      </c>
      <c r="D35" s="63">
        <v>-1440</v>
      </c>
      <c r="E35" s="63">
        <v>-1848</v>
      </c>
      <c r="F35" s="64">
        <v>-286</v>
      </c>
      <c r="G35" s="64">
        <v>-41</v>
      </c>
      <c r="H35" s="64">
        <v>-115</v>
      </c>
      <c r="I35" s="64">
        <v>-116</v>
      </c>
      <c r="J35" s="64">
        <v>20</v>
      </c>
      <c r="K35" s="64">
        <v>189</v>
      </c>
      <c r="L35" s="64">
        <v>-136</v>
      </c>
      <c r="M35" s="65">
        <v>-3872</v>
      </c>
    </row>
    <row r="36" spans="1:13" x14ac:dyDescent="0.15">
      <c r="D36"/>
      <c r="E36"/>
    </row>
  </sheetData>
  <phoneticPr fontId="9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35" sqref="A35"/>
    </sheetView>
  </sheetViews>
  <sheetFormatPr defaultRowHeight="13.5" x14ac:dyDescent="0.15"/>
  <cols>
    <col min="1" max="2" width="9" style="22"/>
  </cols>
  <sheetData>
    <row r="1" spans="1:8" x14ac:dyDescent="0.15">
      <c r="A1" s="43" t="s">
        <v>40</v>
      </c>
      <c r="H1" t="s">
        <v>41</v>
      </c>
    </row>
    <row r="2" spans="1:8" ht="27" x14ac:dyDescent="0.15">
      <c r="A2" s="51"/>
      <c r="B2" s="24"/>
      <c r="C2" s="19" t="s">
        <v>36</v>
      </c>
      <c r="D2" s="19" t="s">
        <v>37</v>
      </c>
      <c r="E2" s="19" t="s">
        <v>38</v>
      </c>
      <c r="F2" s="19" t="s">
        <v>39</v>
      </c>
      <c r="G2" s="20" t="s">
        <v>42</v>
      </c>
      <c r="H2" s="68" t="s">
        <v>43</v>
      </c>
    </row>
    <row r="3" spans="1:8" x14ac:dyDescent="0.15">
      <c r="A3" s="52" t="s">
        <v>34</v>
      </c>
      <c r="B3" s="29">
        <v>1989</v>
      </c>
      <c r="C3" s="17">
        <v>67</v>
      </c>
      <c r="D3" s="17">
        <v>-1900</v>
      </c>
      <c r="E3" s="17">
        <v>-5792</v>
      </c>
      <c r="F3" s="17">
        <v>-318</v>
      </c>
      <c r="G3" s="17">
        <f>-102-44+24-22+3-32</f>
        <v>-173</v>
      </c>
      <c r="H3" s="66">
        <f t="shared" ref="H3:H32" si="0">SUM(C3:G3)</f>
        <v>-8116</v>
      </c>
    </row>
    <row r="4" spans="1:8" x14ac:dyDescent="0.15">
      <c r="A4" s="52">
        <v>2</v>
      </c>
      <c r="B4" s="29">
        <v>1990</v>
      </c>
      <c r="C4" s="17">
        <v>-28</v>
      </c>
      <c r="D4" s="17">
        <v>-1715</v>
      </c>
      <c r="E4" s="17">
        <v>-3822</v>
      </c>
      <c r="F4" s="17">
        <v>-45</v>
      </c>
      <c r="G4" s="17">
        <f>13-59-34+9+4+30</f>
        <v>-37</v>
      </c>
      <c r="H4" s="66">
        <f t="shared" si="0"/>
        <v>-5647</v>
      </c>
    </row>
    <row r="5" spans="1:8" x14ac:dyDescent="0.15">
      <c r="A5" s="52">
        <v>3</v>
      </c>
      <c r="B5" s="29">
        <v>1991</v>
      </c>
      <c r="C5" s="17">
        <v>-50</v>
      </c>
      <c r="D5" s="17">
        <v>-1441</v>
      </c>
      <c r="E5" s="17">
        <v>-2800</v>
      </c>
      <c r="F5" s="17">
        <v>-342</v>
      </c>
      <c r="G5" s="17">
        <f>26-8-32-12+2-104</f>
        <v>-128</v>
      </c>
      <c r="H5" s="66">
        <f t="shared" si="0"/>
        <v>-4761</v>
      </c>
    </row>
    <row r="6" spans="1:8" x14ac:dyDescent="0.15">
      <c r="A6" s="52">
        <v>4</v>
      </c>
      <c r="B6" s="29">
        <v>1992</v>
      </c>
      <c r="C6" s="17">
        <v>-91</v>
      </c>
      <c r="D6" s="17">
        <v>-1369</v>
      </c>
      <c r="E6" s="17">
        <v>-1800</v>
      </c>
      <c r="F6" s="17">
        <v>8</v>
      </c>
      <c r="G6" s="17">
        <f>-52-26-27+2+71-4</f>
        <v>-36</v>
      </c>
      <c r="H6" s="66">
        <f t="shared" si="0"/>
        <v>-3288</v>
      </c>
    </row>
    <row r="7" spans="1:8" x14ac:dyDescent="0.15">
      <c r="A7" s="52">
        <v>5</v>
      </c>
      <c r="B7" s="29">
        <v>1993</v>
      </c>
      <c r="C7" s="17">
        <v>-131</v>
      </c>
      <c r="D7" s="17">
        <v>-1778</v>
      </c>
      <c r="E7" s="17">
        <v>160</v>
      </c>
      <c r="F7" s="17">
        <v>445</v>
      </c>
      <c r="G7" s="17">
        <f>-17-95-7-18+33-3</f>
        <v>-107</v>
      </c>
      <c r="H7" s="66">
        <f t="shared" si="0"/>
        <v>-1411</v>
      </c>
    </row>
    <row r="8" spans="1:8" x14ac:dyDescent="0.15">
      <c r="A8" s="52">
        <v>6</v>
      </c>
      <c r="B8" s="29">
        <v>1994</v>
      </c>
      <c r="C8" s="17">
        <v>-37</v>
      </c>
      <c r="D8" s="17">
        <v>-823</v>
      </c>
      <c r="E8" s="17">
        <v>-7</v>
      </c>
      <c r="F8" s="17">
        <v>-62</v>
      </c>
      <c r="G8" s="17">
        <f>-113-34-40-1-109-32</f>
        <v>-329</v>
      </c>
      <c r="H8" s="66">
        <f t="shared" si="0"/>
        <v>-1258</v>
      </c>
    </row>
    <row r="9" spans="1:8" x14ac:dyDescent="0.15">
      <c r="A9" s="52">
        <v>7</v>
      </c>
      <c r="B9" s="29">
        <v>1995</v>
      </c>
      <c r="C9" s="17">
        <v>-180</v>
      </c>
      <c r="D9" s="17">
        <v>-959</v>
      </c>
      <c r="E9" s="17">
        <v>792</v>
      </c>
      <c r="F9" s="17">
        <v>100</v>
      </c>
      <c r="G9" s="17">
        <f>-43+9-13-21+21-35</f>
        <v>-82</v>
      </c>
      <c r="H9" s="66">
        <f t="shared" si="0"/>
        <v>-329</v>
      </c>
    </row>
    <row r="10" spans="1:8" x14ac:dyDescent="0.15">
      <c r="A10" s="52">
        <v>8</v>
      </c>
      <c r="B10" s="29">
        <v>1996</v>
      </c>
      <c r="C10" s="17">
        <v>-4</v>
      </c>
      <c r="D10" s="17">
        <v>-907</v>
      </c>
      <c r="E10" s="17">
        <v>206</v>
      </c>
      <c r="F10" s="17">
        <v>14</v>
      </c>
      <c r="G10" s="17">
        <f>-12-50-58-28-22-103</f>
        <v>-273</v>
      </c>
      <c r="H10" s="66">
        <f t="shared" si="0"/>
        <v>-964</v>
      </c>
    </row>
    <row r="11" spans="1:8" x14ac:dyDescent="0.15">
      <c r="A11" s="52">
        <v>9</v>
      </c>
      <c r="B11" s="29">
        <v>1997</v>
      </c>
      <c r="C11" s="17">
        <v>-24</v>
      </c>
      <c r="D11" s="17">
        <v>-433</v>
      </c>
      <c r="E11" s="17">
        <v>-214</v>
      </c>
      <c r="F11" s="17">
        <v>197</v>
      </c>
      <c r="G11" s="17">
        <f>-44-47-62-25-24-132</f>
        <v>-334</v>
      </c>
      <c r="H11" s="66">
        <f t="shared" si="0"/>
        <v>-808</v>
      </c>
    </row>
    <row r="12" spans="1:8" x14ac:dyDescent="0.15">
      <c r="A12" s="52">
        <v>10</v>
      </c>
      <c r="B12" s="29">
        <v>1998</v>
      </c>
      <c r="C12" s="17">
        <v>200</v>
      </c>
      <c r="D12" s="17">
        <v>-812</v>
      </c>
      <c r="E12" s="17">
        <v>-1150</v>
      </c>
      <c r="F12" s="17">
        <v>58</v>
      </c>
      <c r="G12" s="17">
        <f>-94-37-48-16-25-1</f>
        <v>-221</v>
      </c>
      <c r="H12" s="66">
        <f t="shared" si="0"/>
        <v>-1925</v>
      </c>
    </row>
    <row r="13" spans="1:8" x14ac:dyDescent="0.15">
      <c r="A13" s="52">
        <v>11</v>
      </c>
      <c r="B13" s="29">
        <v>1999</v>
      </c>
      <c r="C13" s="17">
        <v>36</v>
      </c>
      <c r="D13" s="17">
        <v>-946</v>
      </c>
      <c r="E13" s="17">
        <v>-865</v>
      </c>
      <c r="F13" s="17">
        <v>-42</v>
      </c>
      <c r="G13" s="17">
        <f>-39-15-18+15-77+12</f>
        <v>-122</v>
      </c>
      <c r="H13" s="66">
        <f t="shared" si="0"/>
        <v>-1939</v>
      </c>
    </row>
    <row r="14" spans="1:8" x14ac:dyDescent="0.15">
      <c r="A14" s="52">
        <v>12</v>
      </c>
      <c r="B14" s="29">
        <v>2000</v>
      </c>
      <c r="C14" s="17">
        <v>-14</v>
      </c>
      <c r="D14" s="17">
        <v>-676</v>
      </c>
      <c r="E14" s="17">
        <v>-1287</v>
      </c>
      <c r="F14" s="17">
        <v>-7</v>
      </c>
      <c r="G14" s="17">
        <f>-67-33+42+6-19-55</f>
        <v>-126</v>
      </c>
      <c r="H14" s="66">
        <f t="shared" si="0"/>
        <v>-2110</v>
      </c>
    </row>
    <row r="15" spans="1:8" x14ac:dyDescent="0.15">
      <c r="A15" s="52">
        <v>13</v>
      </c>
      <c r="B15" s="29">
        <v>2001</v>
      </c>
      <c r="C15" s="17">
        <v>-122</v>
      </c>
      <c r="D15" s="17">
        <v>-1089</v>
      </c>
      <c r="E15" s="17">
        <v>-1995</v>
      </c>
      <c r="F15" s="17">
        <v>-179</v>
      </c>
      <c r="G15" s="17">
        <f>-25-39-45-15+4-31</f>
        <v>-151</v>
      </c>
      <c r="H15" s="66">
        <f t="shared" si="0"/>
        <v>-3536</v>
      </c>
    </row>
    <row r="16" spans="1:8" x14ac:dyDescent="0.15">
      <c r="A16" s="52">
        <v>14</v>
      </c>
      <c r="B16" s="29">
        <v>2002</v>
      </c>
      <c r="C16" s="17">
        <v>-98</v>
      </c>
      <c r="D16" s="17">
        <v>-1239</v>
      </c>
      <c r="E16" s="17">
        <v>-2799</v>
      </c>
      <c r="F16" s="17">
        <v>-148</v>
      </c>
      <c r="G16" s="17">
        <f>-12-32-48+2-28-5</f>
        <v>-123</v>
      </c>
      <c r="H16" s="66">
        <f t="shared" si="0"/>
        <v>-4407</v>
      </c>
    </row>
    <row r="17" spans="1:8" x14ac:dyDescent="0.15">
      <c r="A17" s="52">
        <v>15</v>
      </c>
      <c r="B17" s="29">
        <v>2003</v>
      </c>
      <c r="C17" s="17">
        <v>-29</v>
      </c>
      <c r="D17" s="17">
        <v>-1170</v>
      </c>
      <c r="E17" s="17">
        <v>-2804</v>
      </c>
      <c r="F17" s="17">
        <v>-174</v>
      </c>
      <c r="G17" s="17">
        <f>-68+48-58+21-64-105</f>
        <v>-226</v>
      </c>
      <c r="H17" s="66">
        <f t="shared" si="0"/>
        <v>-4403</v>
      </c>
    </row>
    <row r="18" spans="1:8" x14ac:dyDescent="0.15">
      <c r="A18" s="52">
        <v>16</v>
      </c>
      <c r="B18" s="29">
        <v>2004</v>
      </c>
      <c r="C18" s="17">
        <v>-98</v>
      </c>
      <c r="D18" s="17">
        <v>-918</v>
      </c>
      <c r="E18" s="17">
        <v>-2921</v>
      </c>
      <c r="F18" s="17">
        <v>-288</v>
      </c>
      <c r="G18" s="17">
        <f>-21-138-51+4-18-87</f>
        <v>-311</v>
      </c>
      <c r="H18" s="66">
        <f t="shared" si="0"/>
        <v>-4536</v>
      </c>
    </row>
    <row r="19" spans="1:8" x14ac:dyDescent="0.15">
      <c r="A19" s="52">
        <v>17</v>
      </c>
      <c r="B19" s="29">
        <v>2005</v>
      </c>
      <c r="C19" s="17">
        <v>-99</v>
      </c>
      <c r="D19" s="17">
        <v>-1278</v>
      </c>
      <c r="E19" s="17">
        <v>-3352</v>
      </c>
      <c r="F19" s="17">
        <v>-562</v>
      </c>
      <c r="G19" s="17">
        <f>-52-62-75-32-8-41</f>
        <v>-270</v>
      </c>
      <c r="H19" s="66">
        <f t="shared" si="0"/>
        <v>-5561</v>
      </c>
    </row>
    <row r="20" spans="1:8" x14ac:dyDescent="0.15">
      <c r="A20" s="52">
        <v>18</v>
      </c>
      <c r="B20" s="29">
        <v>2006</v>
      </c>
      <c r="C20" s="17">
        <v>-137</v>
      </c>
      <c r="D20" s="17">
        <v>-1186</v>
      </c>
      <c r="E20" s="17">
        <v>-3742</v>
      </c>
      <c r="F20" s="17">
        <v>-567</v>
      </c>
      <c r="G20" s="17">
        <f>-100-203-20-21-64-23</f>
        <v>-431</v>
      </c>
      <c r="H20" s="66">
        <f t="shared" si="0"/>
        <v>-6063</v>
      </c>
    </row>
    <row r="21" spans="1:8" x14ac:dyDescent="0.15">
      <c r="A21" s="52">
        <v>19</v>
      </c>
      <c r="B21" s="29">
        <v>2007</v>
      </c>
      <c r="C21" s="17">
        <v>-33</v>
      </c>
      <c r="D21" s="17">
        <v>-1044</v>
      </c>
      <c r="E21" s="17">
        <v>-4640</v>
      </c>
      <c r="F21" s="17">
        <v>-599</v>
      </c>
      <c r="G21" s="17">
        <f>-89-164-14-2-53-71</f>
        <v>-393</v>
      </c>
      <c r="H21" s="66">
        <f t="shared" si="0"/>
        <v>-6709</v>
      </c>
    </row>
    <row r="22" spans="1:8" x14ac:dyDescent="0.15">
      <c r="A22" s="52">
        <v>20</v>
      </c>
      <c r="B22" s="29">
        <v>2008</v>
      </c>
      <c r="C22" s="17">
        <v>-4</v>
      </c>
      <c r="D22" s="17">
        <v>-1436</v>
      </c>
      <c r="E22" s="17">
        <v>-4468</v>
      </c>
      <c r="F22" s="17">
        <v>-430</v>
      </c>
      <c r="G22" s="17">
        <f>-21-231-2-8-16+15</f>
        <v>-263</v>
      </c>
      <c r="H22" s="66">
        <f t="shared" si="0"/>
        <v>-6601</v>
      </c>
    </row>
    <row r="23" spans="1:8" x14ac:dyDescent="0.15">
      <c r="A23" s="52">
        <v>21</v>
      </c>
      <c r="B23" s="29">
        <v>2009</v>
      </c>
      <c r="C23" s="17">
        <v>-49</v>
      </c>
      <c r="D23" s="17">
        <v>-1188</v>
      </c>
      <c r="E23" s="17">
        <v>-4012</v>
      </c>
      <c r="F23" s="17">
        <v>-493</v>
      </c>
      <c r="G23" s="17">
        <f>-5-120-21-31-79+34</f>
        <v>-222</v>
      </c>
      <c r="H23" s="66">
        <f t="shared" si="0"/>
        <v>-5964</v>
      </c>
    </row>
    <row r="24" spans="1:8" x14ac:dyDescent="0.15">
      <c r="A24" s="52">
        <v>22</v>
      </c>
      <c r="B24" s="29">
        <v>2010</v>
      </c>
      <c r="C24" s="17">
        <v>-87</v>
      </c>
      <c r="D24" s="17">
        <v>-785</v>
      </c>
      <c r="E24" s="17">
        <v>-2889</v>
      </c>
      <c r="F24" s="17">
        <v>-169</v>
      </c>
      <c r="G24" s="17">
        <f>-13-137-49+9-2-18</f>
        <v>-210</v>
      </c>
      <c r="H24" s="66">
        <f t="shared" si="0"/>
        <v>-4140</v>
      </c>
    </row>
    <row r="25" spans="1:8" x14ac:dyDescent="0.15">
      <c r="A25" s="52">
        <v>23</v>
      </c>
      <c r="B25" s="29">
        <v>2011</v>
      </c>
      <c r="C25" s="17">
        <v>-146</v>
      </c>
      <c r="D25" s="17">
        <v>730</v>
      </c>
      <c r="E25" s="17">
        <v>-3596</v>
      </c>
      <c r="F25" s="17">
        <v>-460</v>
      </c>
      <c r="G25" s="17">
        <f>-67-205-84-33-94-86</f>
        <v>-569</v>
      </c>
      <c r="H25" s="66">
        <f t="shared" si="0"/>
        <v>-4041</v>
      </c>
    </row>
    <row r="26" spans="1:8" x14ac:dyDescent="0.15">
      <c r="A26" s="52">
        <v>24</v>
      </c>
      <c r="B26" s="29">
        <v>2012</v>
      </c>
      <c r="C26" s="17">
        <v>179</v>
      </c>
      <c r="D26" s="17">
        <v>-340</v>
      </c>
      <c r="E26" s="17">
        <v>-2185</v>
      </c>
      <c r="F26" s="17">
        <v>-105</v>
      </c>
      <c r="G26" s="17">
        <f>60-74+58-15-1-21</f>
        <v>7</v>
      </c>
      <c r="H26" s="66">
        <f t="shared" si="0"/>
        <v>-2444</v>
      </c>
    </row>
    <row r="27" spans="1:8" x14ac:dyDescent="0.15">
      <c r="A27" s="52">
        <v>25</v>
      </c>
      <c r="B27" s="29">
        <v>2013</v>
      </c>
      <c r="C27" s="17">
        <v>27</v>
      </c>
      <c r="D27" s="17">
        <v>-342</v>
      </c>
      <c r="E27" s="17">
        <v>-1938</v>
      </c>
      <c r="F27" s="17">
        <v>38</v>
      </c>
      <c r="G27" s="17">
        <f>14+22-46-16-12+18</f>
        <v>-20</v>
      </c>
      <c r="H27" s="66">
        <f t="shared" si="0"/>
        <v>-2235</v>
      </c>
    </row>
    <row r="28" spans="1:8" x14ac:dyDescent="0.15">
      <c r="A28" s="52">
        <v>26</v>
      </c>
      <c r="B28" s="29">
        <v>2014</v>
      </c>
      <c r="C28" s="17">
        <v>-10</v>
      </c>
      <c r="D28" s="17">
        <v>-886</v>
      </c>
      <c r="E28" s="17">
        <v>-2020</v>
      </c>
      <c r="F28" s="17">
        <v>-10</v>
      </c>
      <c r="G28" s="17">
        <f>-31-63-27+3+40+29</f>
        <v>-49</v>
      </c>
      <c r="H28" s="66">
        <f t="shared" si="0"/>
        <v>-2975</v>
      </c>
    </row>
    <row r="29" spans="1:8" x14ac:dyDescent="0.15">
      <c r="A29" s="52">
        <v>27</v>
      </c>
      <c r="B29" s="29">
        <v>2015</v>
      </c>
      <c r="C29" s="17">
        <v>-118</v>
      </c>
      <c r="D29" s="17">
        <v>-1230</v>
      </c>
      <c r="E29" s="17">
        <v>-2465</v>
      </c>
      <c r="F29" s="17">
        <v>-133</v>
      </c>
      <c r="G29" s="17">
        <f>-48-56-1-17+8-3</f>
        <v>-117</v>
      </c>
      <c r="H29" s="66">
        <f t="shared" si="0"/>
        <v>-4063</v>
      </c>
    </row>
    <row r="30" spans="1:8" x14ac:dyDescent="0.15">
      <c r="A30" s="52">
        <v>28</v>
      </c>
      <c r="B30" s="29">
        <v>2016</v>
      </c>
      <c r="C30" s="17">
        <v>-229</v>
      </c>
      <c r="D30" s="17">
        <v>-615</v>
      </c>
      <c r="E30" s="17">
        <v>-2364</v>
      </c>
      <c r="F30" s="17">
        <v>-174</v>
      </c>
      <c r="G30" s="17">
        <v>-326</v>
      </c>
      <c r="H30" s="66">
        <f t="shared" si="0"/>
        <v>-3708</v>
      </c>
    </row>
    <row r="31" spans="1:8" x14ac:dyDescent="0.15">
      <c r="A31" s="52">
        <v>29</v>
      </c>
      <c r="B31" s="29">
        <v>2017</v>
      </c>
      <c r="C31" s="17">
        <v>-119</v>
      </c>
      <c r="D31" s="17">
        <v>-871</v>
      </c>
      <c r="E31" s="17">
        <v>-2981</v>
      </c>
      <c r="F31" s="17">
        <v>-279</v>
      </c>
      <c r="G31" s="17">
        <f>-89-113-26+3-76+8</f>
        <v>-293</v>
      </c>
      <c r="H31" s="66">
        <f t="shared" si="0"/>
        <v>-4543</v>
      </c>
    </row>
    <row r="32" spans="1:8" x14ac:dyDescent="0.15">
      <c r="A32" s="73">
        <v>30</v>
      </c>
      <c r="B32" s="74">
        <v>2018</v>
      </c>
      <c r="C32" s="17">
        <v>-166</v>
      </c>
      <c r="D32" s="17">
        <v>-1478</v>
      </c>
      <c r="E32" s="17">
        <v>-2909</v>
      </c>
      <c r="F32" s="17">
        <v>-225</v>
      </c>
      <c r="G32" s="17">
        <v>-437</v>
      </c>
      <c r="H32" s="66">
        <f t="shared" si="0"/>
        <v>-5215</v>
      </c>
    </row>
    <row r="33" spans="1:8" x14ac:dyDescent="0.15">
      <c r="A33" s="73" t="s">
        <v>50</v>
      </c>
      <c r="B33" s="74">
        <v>2019</v>
      </c>
      <c r="C33" s="17">
        <v>-117</v>
      </c>
      <c r="D33" s="17">
        <v>-1338</v>
      </c>
      <c r="E33" s="17">
        <v>-3095</v>
      </c>
      <c r="F33" s="17">
        <v>475</v>
      </c>
      <c r="G33" s="17">
        <v>-295</v>
      </c>
      <c r="H33" s="66">
        <v>-4370</v>
      </c>
    </row>
    <row r="34" spans="1:8" x14ac:dyDescent="0.15">
      <c r="A34" s="53">
        <v>2</v>
      </c>
      <c r="B34" s="54">
        <v>2020</v>
      </c>
      <c r="C34" s="18">
        <v>-173</v>
      </c>
      <c r="D34" s="18">
        <v>-1238</v>
      </c>
      <c r="E34" s="18">
        <v>-2462</v>
      </c>
      <c r="F34" s="18">
        <v>42</v>
      </c>
      <c r="G34" s="18">
        <v>-41</v>
      </c>
      <c r="H34" s="67">
        <v>-3872</v>
      </c>
    </row>
    <row r="35" spans="1:8" x14ac:dyDescent="0.15">
      <c r="C35" s="22"/>
      <c r="D35" s="22"/>
      <c r="E35" s="22"/>
      <c r="F35" s="22"/>
      <c r="G35" s="22"/>
      <c r="H35" s="22"/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図1</vt:lpstr>
      <vt:lpstr>図2</vt:lpstr>
      <vt:lpstr>図3</vt:lpstr>
      <vt:lpstr>図4</vt:lpstr>
      <vt:lpstr>図5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2021-03-22T23:28:48Z</dcterms:modified>
</cp:coreProperties>
</file>