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65" activeTab="0"/>
  </bookViews>
  <sheets>
    <sheet name="風力発電所月別供給電力量" sheetId="1" r:id="rId1"/>
  </sheets>
  <definedNames>
    <definedName name="_xlnm.Print_Area" localSheetId="0">'風力発電所月別供給電力量'!$A$1:$P$56</definedName>
  </definedNames>
  <calcPr fullCalcOnLoad="1"/>
</workbook>
</file>

<file path=xl/sharedStrings.xml><?xml version="1.0" encoding="utf-8"?>
<sst xmlns="http://schemas.openxmlformats.org/spreadsheetml/2006/main" count="40" uniqueCount="30">
  <si>
    <t>４月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</si>
  <si>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</si>
  <si>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</si>
  <si>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</si>
  <si>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</si>
  <si>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</si>
  <si>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</si>
  <si>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</si>
  <si>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</si>
  <si>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</si>
  <si>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</si>
  <si>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</si>
  <si>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</si>
  <si>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目標電力量(ｋＷｈ)</t>
  </si>
  <si>
    <t>月計</t>
  </si>
  <si>
    <t>累計</t>
  </si>
  <si>
    <t>稲庭高原
風力発電所</t>
  </si>
  <si>
    <t>平均風速
(ｍ/秒)</t>
  </si>
  <si>
    <t>計画値　</t>
  </si>
  <si>
    <t>実績値　</t>
  </si>
  <si>
    <t>電力量
(ｋＷｈ)</t>
  </si>
  <si>
    <t>目標値</t>
  </si>
  <si>
    <t>達成率（％）</t>
  </si>
  <si>
    <t>高森高原
風力発電所</t>
  </si>
  <si>
    <t>実績値</t>
  </si>
  <si>
    <t>実績電力量(ｋＷｈ)</t>
  </si>
  <si>
    <t>達成率(％)</t>
  </si>
  <si>
    <t>-</t>
  </si>
  <si>
    <t>令和元年度　風力発電所月別供給電力量</t>
  </si>
  <si>
    <t>※ 監視用機器の不具合のため、稲庭高原風力発電所の５月平均風速は５月１日から５月22日までの平均値。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</si>
</sst>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;[Red]\-#,##0\ "/>
    <numFmt numFmtId="178" formatCode="#,##0.0_ ;[Red]\-#,##0.0\ "/>
    <numFmt numFmtId="179" formatCode="#,##0.00_ ;[Red]\-#,##0.00\ "/>
    <numFmt numFmtId="180" formatCode="0.0_ "/>
    <numFmt numFmtId="181" formatCode="0.0_);[Red]\(0.0\)"/>
    <numFmt numFmtId="182" formatCode="#,##0.0_ "/>
    <numFmt numFmtId="183" formatCode="#,##0.0_);[Red]\(#,##0.0\)"/>
    <numFmt numFmtId="184" formatCode="#,##0_ "/>
    <numFmt numFmtId="185" formatCode="#,##0_);[Red]\(#,##0\)"/>
    <numFmt numFmtId="186" formatCode="#,##0.0_);\(#,##0.0\)"/>
    <numFmt numFmtId="187" formatCode="0_);[Red]\(0\)"/>
    <numFmt numFmtId="188" formatCode="0.00_ "/>
    <numFmt numFmtId="189" formatCode="#,##0.00_ "/>
    <numFmt numFmtId="190" formatCode="#,##0.000_);[Red]\(#,##0.000\)"/>
    <numFmt numFmtId="191" formatCode="0.0%"/>
    <numFmt numFmtId="192" formatCode="#,##0.00_);[Red]\(#,##0.00\)"/>
    <numFmt numFmtId="193" formatCode="0.00_);[Red]\(0.00\)"/>
    <numFmt numFmtId="194" formatCode="0.0000%"/>
    <numFmt numFmtId="195" formatCode="\(#,##0.0\)"/>
    <numFmt numFmtId="196" formatCode="#,##0.0;[Red]\-#,##0.0"/>
    <numFmt numFmtId="197" formatCode="#,##0;&quot;△ &quot;#,##0"/>
    <numFmt numFmtId="198" formatCode="\(0.0%\)"/>
    <numFmt numFmtId="199" formatCode="#,##0.0;[Red]#,##0.0"/>
    <numFmt numFmtId="200" formatCode="#,##0;[Red]#,##0"/>
    <numFmt numFmtId="201" formatCode="#,##0.0"/>
    <numFmt numFmtId="202" formatCode="\(#,##0\);\(\-#,##0\)"/>
    <numFmt numFmtId="203" formatCode="\(0.0\)"/>
    <numFmt numFmtId="204" formatCode="\(#,##0\)"/>
    <numFmt numFmtId="205" formatCode="0.0%_ "/>
    <numFmt numFmtId="206" formatCode="[$-411]ggge&quot;年&quot;m&quot;月&quot;;@"/>
    <numFmt numFmtId="207" formatCode="\ #,##0.0;[Red]#,##0.0"/>
    <numFmt numFmtId="208" formatCode="#,##0.0_);\(#,##0.0\ "/>
    <numFmt numFmtId="209" formatCode="\ #,##0.00;[Red]#,##0.00"/>
    <numFmt numFmtId="210" formatCode="0_ "/>
    <numFmt numFmtId="211" formatCode="0.0"/>
    <numFmt numFmtId="212" formatCode="#,##0.000_);\(#,##0.000\)"/>
    <numFmt numFmtId="213" formatCode="#,##0.000_ ;[Red]\-#,##0.000\ "/>
    <numFmt numFmtId="214" formatCode="0.000_);[Red]\(0.000\)"/>
    <numFmt numFmtId="215" formatCode="#,##0.000_ "/>
    <numFmt numFmtId="216" formatCode="#,##0.000"/>
    <numFmt numFmtId="217" formatCode="&quot;〔&quot;#,##0&quot;〕&quot;;&quot;〔&quot;#,##0&quot;〕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000_);[Red]\(#,##0.0000\)"/>
    <numFmt numFmtId="223" formatCode="0.000%"/>
    <numFmt numFmtId="224" formatCode="[h]:mm"/>
    <numFmt numFmtId="225" formatCode="#,##0.00000_);[Red]\(#,##0.00000\)"/>
    <numFmt numFmtId="226" formatCode="0.0000_);[Red]\(0.0000\)"/>
    <numFmt numFmtId="227" formatCode="0.00000_);[Red]\(0.00000\)"/>
    <numFmt numFmtId="228" formatCode="0.00000"/>
    <numFmt numFmtId="229" formatCode="0.0000"/>
    <numFmt numFmtId="230" formatCode="0.000"/>
  </numFmts>
  <fonts count="50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color indexed="8"/>
      <name val="ＭＳ 明朝"/>
      <family val="1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b/>
      <sz val="16"/>
      <color indexed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32" fillId="4" borderId="0" applyNumberFormat="0" applyBorder="0" applyAlignment="0" applyProtection="0"/>
    <xf numFmtId="0" fontId="14" fillId="5" borderId="0" applyNumberFormat="0" applyBorder="0" applyAlignment="0" applyProtection="0"/>
    <xf numFmtId="0" fontId="32" fillId="6" borderId="0" applyNumberFormat="0" applyBorder="0" applyAlignment="0" applyProtection="0"/>
    <xf numFmtId="0" fontId="14" fillId="7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1" borderId="0" applyNumberFormat="0" applyBorder="0" applyAlignment="0" applyProtection="0"/>
    <xf numFmtId="0" fontId="32" fillId="12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9" borderId="0" applyNumberFormat="0" applyBorder="0" applyAlignment="0" applyProtection="0"/>
    <xf numFmtId="0" fontId="32" fillId="20" borderId="0" applyNumberFormat="0" applyBorder="0" applyAlignment="0" applyProtection="0"/>
    <xf numFmtId="0" fontId="14" fillId="9" borderId="0" applyNumberFormat="0" applyBorder="0" applyAlignment="0" applyProtection="0"/>
    <xf numFmtId="0" fontId="32" fillId="21" borderId="0" applyNumberFormat="0" applyBorder="0" applyAlignment="0" applyProtection="0"/>
    <xf numFmtId="0" fontId="14" fillId="15" borderId="0" applyNumberFormat="0" applyBorder="0" applyAlignment="0" applyProtection="0"/>
    <xf numFmtId="0" fontId="32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3" fillId="34" borderId="0" applyNumberFormat="0" applyBorder="0" applyAlignment="0" applyProtection="0"/>
    <xf numFmtId="0" fontId="15" fillId="35" borderId="0" applyNumberFormat="0" applyBorder="0" applyAlignment="0" applyProtection="0"/>
    <xf numFmtId="0" fontId="33" fillId="36" borderId="0" applyNumberFormat="0" applyBorder="0" applyAlignment="0" applyProtection="0"/>
    <xf numFmtId="0" fontId="15" fillId="37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0" applyNumberFormat="0" applyBorder="0" applyAlignment="0" applyProtection="0"/>
    <xf numFmtId="0" fontId="33" fillId="40" borderId="0" applyNumberFormat="0" applyBorder="0" applyAlignment="0" applyProtection="0"/>
    <xf numFmtId="0" fontId="15" fillId="29" borderId="0" applyNumberFormat="0" applyBorder="0" applyAlignment="0" applyProtection="0"/>
    <xf numFmtId="0" fontId="33" fillId="41" borderId="0" applyNumberFormat="0" applyBorder="0" applyAlignment="0" applyProtection="0"/>
    <xf numFmtId="0" fontId="15" fillId="31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4" borderId="1" applyNumberFormat="0" applyAlignment="0" applyProtection="0"/>
    <xf numFmtId="0" fontId="17" fillId="45" borderId="2" applyNumberFormat="0" applyAlignment="0" applyProtection="0"/>
    <xf numFmtId="0" fontId="36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4" fillId="49" borderId="4" applyNumberFormat="0" applyFont="0" applyAlignment="0" applyProtection="0"/>
    <xf numFmtId="0" fontId="37" fillId="0" borderId="5" applyNumberFormat="0" applyFill="0" applyAlignment="0" applyProtection="0"/>
    <xf numFmtId="0" fontId="19" fillId="0" borderId="6" applyNumberFormat="0" applyFill="0" applyAlignment="0" applyProtection="0"/>
    <xf numFmtId="0" fontId="38" fillId="50" borderId="0" applyNumberFormat="0" applyBorder="0" applyAlignment="0" applyProtection="0"/>
    <xf numFmtId="0" fontId="20" fillId="5" borderId="0" applyNumberFormat="0" applyBorder="0" applyAlignment="0" applyProtection="0"/>
    <xf numFmtId="0" fontId="39" fillId="51" borderId="7" applyNumberFormat="0" applyAlignment="0" applyProtection="0"/>
    <xf numFmtId="0" fontId="21" fillId="52" borderId="8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23" fillId="0" borderId="10" applyNumberFormat="0" applyFill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43" fillId="0" borderId="13" applyNumberFormat="0" applyFill="0" applyAlignment="0" applyProtection="0"/>
    <xf numFmtId="0" fontId="25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45" fillId="51" borderId="17" applyNumberFormat="0" applyAlignment="0" applyProtection="0"/>
    <xf numFmtId="0" fontId="27" fillId="52" borderId="18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3" borderId="7" applyNumberFormat="0" applyAlignment="0" applyProtection="0"/>
    <xf numFmtId="0" fontId="29" fillId="13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2" fillId="0" borderId="0">
      <alignment/>
      <protection/>
    </xf>
    <xf numFmtId="37" fontId="6" fillId="0" borderId="0">
      <alignment/>
      <protection/>
    </xf>
    <xf numFmtId="0" fontId="32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30" fillId="7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106">
      <alignment vertical="center"/>
      <protection/>
    </xf>
    <xf numFmtId="0" fontId="0" fillId="0" borderId="19" xfId="106" applyFont="1" applyBorder="1" applyAlignment="1">
      <alignment horizontal="center" vertical="center"/>
      <protection/>
    </xf>
    <xf numFmtId="0" fontId="12" fillId="0" borderId="0" xfId="106" applyFont="1">
      <alignment vertical="center"/>
      <protection/>
    </xf>
    <xf numFmtId="0" fontId="5" fillId="0" borderId="0" xfId="106" applyBorder="1">
      <alignment vertical="center"/>
      <protection/>
    </xf>
    <xf numFmtId="14" fontId="5" fillId="0" borderId="0" xfId="106" applyNumberFormat="1">
      <alignment vertical="center"/>
      <protection/>
    </xf>
    <xf numFmtId="0" fontId="0" fillId="0" borderId="20" xfId="106" applyFont="1" applyFill="1" applyBorder="1" applyAlignment="1">
      <alignment vertical="center"/>
      <protection/>
    </xf>
    <xf numFmtId="0" fontId="0" fillId="0" borderId="21" xfId="106" applyFont="1" applyFill="1" applyBorder="1" applyAlignment="1">
      <alignment vertical="center"/>
      <protection/>
    </xf>
    <xf numFmtId="0" fontId="0" fillId="0" borderId="21" xfId="106" applyFont="1" applyBorder="1" applyAlignment="1">
      <alignment horizontal="left" vertical="center"/>
      <protection/>
    </xf>
    <xf numFmtId="0" fontId="0" fillId="0" borderId="22" xfId="106" applyFont="1" applyBorder="1" applyAlignment="1">
      <alignment horizontal="left" vertical="center"/>
      <protection/>
    </xf>
    <xf numFmtId="0" fontId="0" fillId="0" borderId="21" xfId="106" applyFont="1" applyBorder="1" applyAlignment="1">
      <alignment vertical="center"/>
      <protection/>
    </xf>
    <xf numFmtId="0" fontId="0" fillId="0" borderId="22" xfId="106" applyFont="1" applyBorder="1" applyAlignment="1">
      <alignment vertical="center"/>
      <protection/>
    </xf>
    <xf numFmtId="0" fontId="0" fillId="0" borderId="23" xfId="106" applyFont="1" applyBorder="1" applyAlignment="1">
      <alignment vertical="center"/>
      <protection/>
    </xf>
    <xf numFmtId="0" fontId="7" fillId="0" borderId="0" xfId="106" applyFont="1" applyBorder="1" applyAlignment="1">
      <alignment vertical="center"/>
      <protection/>
    </xf>
    <xf numFmtId="38" fontId="0" fillId="0" borderId="22" xfId="84" applyFont="1" applyBorder="1" applyAlignment="1">
      <alignment horizontal="right" vertical="center"/>
    </xf>
    <xf numFmtId="38" fontId="0" fillId="0" borderId="21" xfId="84" applyFont="1" applyBorder="1" applyAlignment="1">
      <alignment horizontal="right" vertical="center"/>
    </xf>
    <xf numFmtId="0" fontId="0" fillId="0" borderId="21" xfId="106" applyFont="1" applyBorder="1" applyAlignment="1">
      <alignment horizontal="right" vertical="center"/>
      <protection/>
    </xf>
    <xf numFmtId="211" fontId="0" fillId="0" borderId="21" xfId="106" applyNumberFormat="1" applyFont="1" applyBorder="1" applyAlignment="1">
      <alignment horizontal="right" vertical="center"/>
      <protection/>
    </xf>
    <xf numFmtId="0" fontId="0" fillId="0" borderId="22" xfId="106" applyFont="1" applyBorder="1" applyAlignment="1">
      <alignment horizontal="right" vertical="center"/>
      <protection/>
    </xf>
    <xf numFmtId="38" fontId="0" fillId="0" borderId="22" xfId="84" applyNumberFormat="1" applyFont="1" applyBorder="1" applyAlignment="1">
      <alignment vertical="center"/>
    </xf>
    <xf numFmtId="38" fontId="0" fillId="0" borderId="20" xfId="84" applyFont="1" applyBorder="1" applyAlignment="1">
      <alignment horizontal="right" vertical="center"/>
    </xf>
    <xf numFmtId="38" fontId="49" fillId="0" borderId="21" xfId="84" applyNumberFormat="1" applyFont="1" applyBorder="1" applyAlignment="1">
      <alignment horizontal="right" vertical="center"/>
    </xf>
    <xf numFmtId="38" fontId="49" fillId="0" borderId="21" xfId="84" applyNumberFormat="1" applyFont="1" applyBorder="1" applyAlignment="1">
      <alignment horizontal="right" vertical="center"/>
    </xf>
    <xf numFmtId="38" fontId="49" fillId="0" borderId="21" xfId="84" applyNumberFormat="1" applyFont="1" applyBorder="1" applyAlignment="1">
      <alignment horizontal="right" vertical="center"/>
    </xf>
    <xf numFmtId="38" fontId="0" fillId="0" borderId="21" xfId="106" applyNumberFormat="1" applyFont="1" applyBorder="1" applyAlignment="1">
      <alignment horizontal="right" vertical="center"/>
      <protection/>
    </xf>
    <xf numFmtId="38" fontId="0" fillId="0" borderId="20" xfId="106" applyNumberFormat="1" applyFont="1" applyBorder="1" applyAlignment="1">
      <alignment horizontal="center" vertical="center"/>
      <protection/>
    </xf>
    <xf numFmtId="38" fontId="0" fillId="0" borderId="22" xfId="84" applyNumberFormat="1" applyFont="1" applyBorder="1" applyAlignment="1">
      <alignment horizontal="center" vertical="center"/>
    </xf>
    <xf numFmtId="38" fontId="49" fillId="0" borderId="21" xfId="84" applyNumberFormat="1" applyFont="1" applyBorder="1" applyAlignment="1">
      <alignment horizontal="right" vertical="center"/>
    </xf>
    <xf numFmtId="191" fontId="0" fillId="0" borderId="20" xfId="84" applyNumberFormat="1" applyFont="1" applyBorder="1" applyAlignment="1">
      <alignment horizontal="right" vertical="center"/>
    </xf>
    <xf numFmtId="211" fontId="0" fillId="0" borderId="22" xfId="106" applyNumberFormat="1" applyFont="1" applyBorder="1" applyAlignment="1">
      <alignment horizontal="right" vertical="center"/>
      <protection/>
    </xf>
    <xf numFmtId="191" fontId="0" fillId="0" borderId="19" xfId="106" applyNumberFormat="1" applyFont="1" applyBorder="1">
      <alignment vertical="center"/>
      <protection/>
    </xf>
    <xf numFmtId="191" fontId="0" fillId="0" borderId="19" xfId="106" applyNumberFormat="1" applyFont="1" applyBorder="1" applyAlignment="1">
      <alignment horizontal="right" vertical="center"/>
      <protection/>
    </xf>
    <xf numFmtId="0" fontId="0" fillId="0" borderId="0" xfId="106" applyFont="1" applyBorder="1" applyAlignment="1">
      <alignment horizontal="left" vertical="center"/>
      <protection/>
    </xf>
    <xf numFmtId="0" fontId="0" fillId="0" borderId="0" xfId="106" applyFont="1" applyBorder="1" applyAlignment="1">
      <alignment horizontal="left" vertical="center"/>
      <protection/>
    </xf>
    <xf numFmtId="191" fontId="0" fillId="0" borderId="0" xfId="106" applyNumberFormat="1" applyFont="1" applyBorder="1" applyAlignment="1">
      <alignment horizontal="right" vertical="center"/>
      <protection/>
    </xf>
    <xf numFmtId="191" fontId="0" fillId="0" borderId="0" xfId="106" applyNumberFormat="1" applyFont="1" applyBorder="1">
      <alignment vertical="center"/>
      <protection/>
    </xf>
    <xf numFmtId="211" fontId="0" fillId="0" borderId="22" xfId="106" applyNumberFormat="1" applyFont="1" applyBorder="1" applyAlignment="1">
      <alignment horizontal="right" vertical="center"/>
      <protection/>
    </xf>
    <xf numFmtId="211" fontId="5" fillId="0" borderId="0" xfId="106" applyNumberFormat="1">
      <alignment vertical="center"/>
      <protection/>
    </xf>
    <xf numFmtId="0" fontId="0" fillId="0" borderId="19" xfId="106" applyFont="1" applyBorder="1" applyAlignment="1">
      <alignment horizontal="center" vertical="center"/>
      <protection/>
    </xf>
    <xf numFmtId="0" fontId="0" fillId="0" borderId="19" xfId="106" applyFont="1" applyBorder="1" applyAlignment="1">
      <alignment horizontal="left" vertical="center"/>
      <protection/>
    </xf>
    <xf numFmtId="0" fontId="0" fillId="0" borderId="19" xfId="106" applyFont="1" applyBorder="1" applyAlignment="1">
      <alignment horizontal="left" vertical="center"/>
      <protection/>
    </xf>
    <xf numFmtId="0" fontId="0" fillId="0" borderId="24" xfId="106" applyFont="1" applyFill="1" applyBorder="1" applyAlignment="1">
      <alignment horizontal="left" vertical="center"/>
      <protection/>
    </xf>
    <xf numFmtId="0" fontId="0" fillId="0" borderId="25" xfId="106" applyFont="1" applyFill="1" applyBorder="1" applyAlignment="1">
      <alignment horizontal="left" vertical="center"/>
      <protection/>
    </xf>
    <xf numFmtId="0" fontId="0" fillId="0" borderId="0" xfId="106" applyFont="1" applyAlignment="1">
      <alignment horizontal="right" vertical="center"/>
      <protection/>
    </xf>
    <xf numFmtId="0" fontId="0" fillId="0" borderId="0" xfId="106" applyFont="1" applyAlignment="1">
      <alignment horizontal="right" vertical="center"/>
      <protection/>
    </xf>
    <xf numFmtId="0" fontId="9" fillId="0" borderId="0" xfId="106" applyFont="1" applyAlignment="1">
      <alignment horizontal="left" vertical="center"/>
      <protection/>
    </xf>
    <xf numFmtId="0" fontId="5" fillId="0" borderId="0" xfId="106" applyAlignment="1">
      <alignment horizontal="center" vertical="center"/>
      <protection/>
    </xf>
    <xf numFmtId="0" fontId="0" fillId="0" borderId="19" xfId="106" applyFont="1" applyBorder="1" applyAlignment="1">
      <alignment horizontal="center" vertical="center" textRotation="255" wrapText="1"/>
      <protection/>
    </xf>
    <xf numFmtId="0" fontId="0" fillId="0" borderId="19" xfId="106" applyFont="1" applyBorder="1" applyAlignment="1">
      <alignment horizontal="center" vertical="center" textRotation="255"/>
      <protection/>
    </xf>
    <xf numFmtId="0" fontId="0" fillId="0" borderId="19" xfId="106" applyFont="1" applyBorder="1" applyAlignment="1">
      <alignment horizontal="left" vertical="center" wrapText="1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2 2" xfId="86"/>
    <cellStyle name="桁区切り 2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6" xfId="114"/>
    <cellStyle name="Followed Hyperlink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105"/>
          <c:w val="0.93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'風力発電所月別供給電力量'!$D$3:$O$3</c:f>
              <c:strCache/>
            </c:strRef>
          </c:cat>
          <c:val>
            <c:numRef>
              <c:f>'風力発電所月別供給電力量'!$D$4:$O$4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'風力発電所月別供給電力量'!$D$3:$O$3</c:f>
              <c:strCache/>
            </c:strRef>
          </c:cat>
          <c:val>
            <c:numRef>
              <c:f>'風力発電所月別供給電力量'!$D$16:$O$16</c:f>
              <c:numCache/>
            </c:numRef>
          </c:val>
        </c:ser>
        <c:axId val="58894300"/>
        <c:axId val="60286653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'風力発電所月別供給電力量'!$D$5:$O$5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'風力発電所月別供給電力量'!$D$17:$O$17</c:f>
              <c:numCache/>
            </c:numRef>
          </c:val>
          <c:smooth val="0"/>
        </c:ser>
        <c:axId val="5708966"/>
        <c:axId val="51380695"/>
      </c:lineChart>
      <c:catAx>
        <c:axId val="58894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60286653"/>
        <c:crosses val="autoZero"/>
        <c:auto val="1"/>
        <c:lblOffset val="100"/>
        <c:tickLblSkip val="1"/>
        <c:noMultiLvlLbl val="0"/>
      </c:catAx>
      <c:valAx>
        <c:axId val="602866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8894300"/>
        <c:crossesAt val="1"/>
        <c:crossBetween val="between"/>
        <c:dispUnits>
          <c:builtInUnit val="thousands"/>
        </c:dispUnits>
      </c:valAx>
      <c:catAx>
        <c:axId val="5708966"/>
        <c:scaling>
          <c:orientation val="minMax"/>
        </c:scaling>
        <c:axPos val="b"/>
        <c:delete val="1"/>
        <c:majorTickMark val="out"/>
        <c:minorTickMark val="none"/>
        <c:tickLblPos val="nextTo"/>
        <c:crossAx val="51380695"/>
        <c:crosses val="autoZero"/>
        <c:auto val="1"/>
        <c:lblOffset val="100"/>
        <c:tickLblSkip val="1"/>
        <c:noMultiLvlLbl val="0"/>
      </c:catAx>
      <c:valAx>
        <c:axId val="513806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708966"/>
        <c:crosses val="max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95275"/>
          <c:w val="0.3637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0.7885</cdr:x>
      <cdr:y>0.0705</cdr:y>
    </cdr:from>
    <cdr:to>
      <cdr:x>0.818</cdr:x>
      <cdr:y>0.109</cdr:y>
    </cdr:to>
    <cdr:sp>
      <cdr:nvSpPr>
        <cdr:cNvPr id="1" name="Text Box 2"/>
        <cdr:cNvSpPr txBox="1">
          <a:spLocks noChangeArrowheads="1"/>
        </cdr:cNvSpPr>
      </cdr:nvSpPr>
      <cdr:spPr>
        <a:xfrm>
          <a:off x="12011025" y="4381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  <cdr:relSizeAnchor xmlns:cdr="http://schemas.openxmlformats.org/drawingml/2006/chartDrawing">
    <cdr:from>
      <cdr:x>0.1775</cdr:x>
      <cdr:y>0.07075</cdr:y>
    </cdr:from>
    <cdr:to>
      <cdr:x>0.20775</cdr:x>
      <cdr:y>0.1095</cdr:y>
    </cdr:to>
    <cdr:sp>
      <cdr:nvSpPr>
        <cdr:cNvPr id="2" name="Text Box 2"/>
        <cdr:cNvSpPr txBox="1">
          <a:spLocks noChangeArrowheads="1"/>
        </cdr:cNvSpPr>
      </cdr:nvSpPr>
      <cdr:spPr>
        <a:xfrm>
          <a:off x="2705100" y="438150"/>
          <a:ext cx="457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114300</xdr:rowOff>
    </xdr:from>
    <xdr:to>
      <xdr:col>14</xdr:col>
      <xdr:colOff>1066800</xdr:colOff>
      <xdr:row>54</xdr:row>
      <xdr:rowOff>133350</xdr:rowOff>
    </xdr:to>
    <xdr:graphicFrame>
      <xdr:nvGraphicFramePr>
        <xdr:cNvPr id="1" name="グラフ 1"/>
        <xdr:cNvGraphicFramePr/>
      </xdr:nvGraphicFramePr>
      <xdr:xfrm>
        <a:off x="895350" y="4457700"/>
        <a:ext cx="152400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571500</xdr:colOff>
      <xdr:row>20</xdr:row>
      <xdr:rowOff>47625</xdr:rowOff>
    </xdr:from>
    <xdr:to>
      <xdr:col>11</xdr:col>
      <xdr:colOff>733425</xdr:colOff>
      <xdr:row>23</xdr:row>
      <xdr:rowOff>133350</xdr:rowOff>
    </xdr:to>
    <xdr:grpSp>
      <xdr:nvGrpSpPr>
        <xdr:cNvPr id="2" name="Group 488494"/>
        <xdr:cNvGrpSpPr>
          <a:grpSpLocks noChangeAspect="1"/>
        </xdr:cNvGrpSpPr>
      </xdr:nvGrpSpPr>
      <xdr:grpSpPr>
        <a:xfrm>
          <a:off x="4543425" y="4543425"/>
          <a:ext cx="7915275" cy="571500"/>
          <a:chOff x="515" y="450"/>
          <a:chExt cx="668" cy="56"/>
        </a:xfrm>
        <a:solidFill>
          <a:srgbClr val="FFFFFF"/>
        </a:solidFill>
      </xdr:grpSpPr>
      <xdr:sp>
        <xdr:nvSpPr>
          <xdr:cNvPr id="3" name="AutoShape 488493"/>
          <xdr:cNvSpPr>
            <a:spLocks noChangeAspect="1"/>
          </xdr:cNvSpPr>
        </xdr:nvSpPr>
        <xdr:spPr>
          <a:xfrm>
            <a:off x="515" y="450"/>
            <a:ext cx="55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Rectangle 488495"/>
          <xdr:cNvSpPr>
            <a:spLocks/>
          </xdr:cNvSpPr>
        </xdr:nvSpPr>
        <xdr:spPr>
          <a:xfrm>
            <a:off x="515" y="450"/>
            <a:ext cx="668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Rectangle 488496"/>
          <xdr:cNvSpPr>
            <a:spLocks/>
          </xdr:cNvSpPr>
        </xdr:nvSpPr>
        <xdr:spPr>
          <a:xfrm>
            <a:off x="677" y="455"/>
            <a:ext cx="34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令和元年度　風力発電供給電力量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85"/>
  <sheetViews>
    <sheetView tabSelected="1" view="pageBreakPreview" zoomScaleSheetLayoutView="100" workbookViewId="0" topLeftCell="A1">
      <selection activeCell="A1" sqref="A1:P1"/>
    </sheetView>
  </sheetViews>
  <sheetFormatPr defaultColWidth="8.796875" defaultRowHeight="14.25"/>
  <cols>
    <col min="1" max="1" width="9" style="1" customWidth="1"/>
    <col min="2" max="2" width="12.59765625" style="1" customWidth="1"/>
    <col min="3" max="3" width="8.3984375" style="1" customWidth="1"/>
    <col min="4" max="4" width="11.69921875" style="1" customWidth="1"/>
    <col min="5" max="6" width="11.69921875" style="1" bestFit="1" customWidth="1"/>
    <col min="7" max="7" width="11.19921875" style="1" customWidth="1"/>
    <col min="8" max="16" width="11.69921875" style="1" bestFit="1" customWidth="1"/>
    <col min="17" max="16384" width="9" style="1" customWidth="1"/>
  </cols>
  <sheetData>
    <row r="1" spans="1:16" ht="18" customHeight="1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3:16" ht="18" customHeight="1"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8" customHeight="1">
      <c r="A3" s="38"/>
      <c r="B3" s="38"/>
      <c r="C3" s="38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18" customHeight="1">
      <c r="A4" s="40" t="s">
        <v>13</v>
      </c>
      <c r="B4" s="40"/>
      <c r="C4" s="7" t="s">
        <v>14</v>
      </c>
      <c r="D4" s="15">
        <v>4755000</v>
      </c>
      <c r="E4" s="15">
        <v>6142000</v>
      </c>
      <c r="F4" s="15">
        <v>3069000</v>
      </c>
      <c r="G4" s="15">
        <v>2936000</v>
      </c>
      <c r="H4" s="15">
        <v>2835000</v>
      </c>
      <c r="I4" s="15">
        <v>3304000</v>
      </c>
      <c r="J4" s="15">
        <v>4960000</v>
      </c>
      <c r="K4" s="15">
        <v>5019000</v>
      </c>
      <c r="L4" s="15">
        <v>5139000</v>
      </c>
      <c r="M4" s="15">
        <v>5936000</v>
      </c>
      <c r="N4" s="15">
        <v>4381000</v>
      </c>
      <c r="O4" s="15">
        <v>5914000</v>
      </c>
      <c r="P4" s="24">
        <f>SUM(D4:O4)</f>
        <v>54390000</v>
      </c>
    </row>
    <row r="5" spans="1:16" ht="18" customHeight="1">
      <c r="A5" s="40"/>
      <c r="B5" s="40"/>
      <c r="C5" s="6" t="s">
        <v>15</v>
      </c>
      <c r="D5" s="20">
        <f>D4</f>
        <v>4755000</v>
      </c>
      <c r="E5" s="20">
        <f>D5+E4</f>
        <v>10897000</v>
      </c>
      <c r="F5" s="20">
        <f aca="true" t="shared" si="0" ref="F5:O5">E5+F4</f>
        <v>13966000</v>
      </c>
      <c r="G5" s="20">
        <f t="shared" si="0"/>
        <v>16902000</v>
      </c>
      <c r="H5" s="20">
        <f t="shared" si="0"/>
        <v>19737000</v>
      </c>
      <c r="I5" s="20">
        <f t="shared" si="0"/>
        <v>23041000</v>
      </c>
      <c r="J5" s="20">
        <f t="shared" si="0"/>
        <v>28001000</v>
      </c>
      <c r="K5" s="20">
        <f t="shared" si="0"/>
        <v>33020000</v>
      </c>
      <c r="L5" s="20">
        <f t="shared" si="0"/>
        <v>38159000</v>
      </c>
      <c r="M5" s="20">
        <f t="shared" si="0"/>
        <v>44095000</v>
      </c>
      <c r="N5" s="20">
        <f t="shared" si="0"/>
        <v>48476000</v>
      </c>
      <c r="O5" s="20">
        <f t="shared" si="0"/>
        <v>54390000</v>
      </c>
      <c r="P5" s="25" t="s">
        <v>27</v>
      </c>
    </row>
    <row r="6" spans="1:16" ht="18" customHeight="1">
      <c r="A6" s="47" t="s">
        <v>16</v>
      </c>
      <c r="B6" s="49" t="s">
        <v>17</v>
      </c>
      <c r="C6" s="8" t="s">
        <v>18</v>
      </c>
      <c r="D6" s="16">
        <v>7.9</v>
      </c>
      <c r="E6" s="16">
        <v>7.9</v>
      </c>
      <c r="F6" s="16">
        <v>5.9</v>
      </c>
      <c r="G6" s="16">
        <v>5.5</v>
      </c>
      <c r="H6" s="16">
        <v>5.6</v>
      </c>
      <c r="I6" s="16">
        <v>5.5</v>
      </c>
      <c r="J6" s="16">
        <v>7.1</v>
      </c>
      <c r="K6" s="16">
        <v>7.5</v>
      </c>
      <c r="L6" s="16">
        <v>8.7</v>
      </c>
      <c r="M6" s="16">
        <v>8.6</v>
      </c>
      <c r="N6" s="17">
        <v>7.6</v>
      </c>
      <c r="O6" s="16">
        <v>8.6</v>
      </c>
      <c r="P6" s="16">
        <f>ROUND(AVERAGE(D6:O6),1)</f>
        <v>7.2</v>
      </c>
    </row>
    <row r="7" spans="1:19" ht="18" customHeight="1">
      <c r="A7" s="48"/>
      <c r="B7" s="40"/>
      <c r="C7" s="9" t="s">
        <v>19</v>
      </c>
      <c r="D7" s="29">
        <v>7</v>
      </c>
      <c r="E7" s="29">
        <v>8.1</v>
      </c>
      <c r="F7" s="36">
        <v>4.8</v>
      </c>
      <c r="G7" s="29">
        <v>5.2</v>
      </c>
      <c r="H7" s="29">
        <v>5.1</v>
      </c>
      <c r="I7" s="29">
        <v>5.4</v>
      </c>
      <c r="J7" s="29">
        <v>6.5</v>
      </c>
      <c r="K7" s="29">
        <v>7.9</v>
      </c>
      <c r="L7" s="29">
        <v>8</v>
      </c>
      <c r="M7" s="29">
        <v>6.6</v>
      </c>
      <c r="N7" s="29">
        <v>6.8</v>
      </c>
      <c r="O7" s="29">
        <v>7.1</v>
      </c>
      <c r="P7" s="29">
        <f>ROUND(AVERAGE(D7:O7),1)</f>
        <v>6.5</v>
      </c>
      <c r="S7" s="37"/>
    </row>
    <row r="8" spans="1:16" ht="18" customHeight="1">
      <c r="A8" s="48"/>
      <c r="B8" s="49" t="s">
        <v>20</v>
      </c>
      <c r="C8" s="12" t="s">
        <v>21</v>
      </c>
      <c r="D8" s="15">
        <v>420000</v>
      </c>
      <c r="E8" s="15">
        <v>427000</v>
      </c>
      <c r="F8" s="15">
        <v>238000</v>
      </c>
      <c r="G8" s="15">
        <v>212000</v>
      </c>
      <c r="H8" s="15">
        <v>195000</v>
      </c>
      <c r="I8" s="15">
        <v>172000</v>
      </c>
      <c r="J8" s="15">
        <v>271000</v>
      </c>
      <c r="K8" s="15">
        <v>313000</v>
      </c>
      <c r="L8" s="15">
        <v>458000</v>
      </c>
      <c r="M8" s="15">
        <v>554000</v>
      </c>
      <c r="N8" s="15">
        <v>424000</v>
      </c>
      <c r="O8" s="15">
        <v>421000</v>
      </c>
      <c r="P8" s="15">
        <f>SUM(D8:O8)</f>
        <v>4105000</v>
      </c>
    </row>
    <row r="9" spans="1:16" ht="18" customHeight="1">
      <c r="A9" s="48"/>
      <c r="B9" s="49"/>
      <c r="C9" s="11" t="s">
        <v>19</v>
      </c>
      <c r="D9" s="14">
        <v>408220</v>
      </c>
      <c r="E9" s="14">
        <v>372180</v>
      </c>
      <c r="F9" s="14">
        <v>166160</v>
      </c>
      <c r="G9" s="14">
        <v>202790</v>
      </c>
      <c r="H9" s="14">
        <v>131990</v>
      </c>
      <c r="I9" s="14">
        <v>175460</v>
      </c>
      <c r="J9" s="14">
        <v>270070</v>
      </c>
      <c r="K9" s="14">
        <v>433430</v>
      </c>
      <c r="L9" s="14">
        <v>461310</v>
      </c>
      <c r="M9" s="14">
        <v>354190</v>
      </c>
      <c r="N9" s="14">
        <v>333150</v>
      </c>
      <c r="O9" s="14">
        <v>331200</v>
      </c>
      <c r="P9" s="14">
        <f>SUM(D9:O9)</f>
        <v>3640150</v>
      </c>
    </row>
    <row r="10" spans="1:16" ht="18" customHeight="1">
      <c r="A10" s="48"/>
      <c r="B10" s="41" t="s">
        <v>22</v>
      </c>
      <c r="C10" s="42"/>
      <c r="D10" s="28">
        <f aca="true" t="shared" si="1" ref="D10:O10">D9/D8</f>
        <v>0.9719523809523809</v>
      </c>
      <c r="E10" s="28">
        <f t="shared" si="1"/>
        <v>0.871615925058548</v>
      </c>
      <c r="F10" s="28">
        <f t="shared" si="1"/>
        <v>0.6981512605042017</v>
      </c>
      <c r="G10" s="28">
        <f t="shared" si="1"/>
        <v>0.9565566037735849</v>
      </c>
      <c r="H10" s="28">
        <f t="shared" si="1"/>
        <v>0.6768717948717948</v>
      </c>
      <c r="I10" s="28">
        <f t="shared" si="1"/>
        <v>1.0201162790697675</v>
      </c>
      <c r="J10" s="28">
        <f t="shared" si="1"/>
        <v>0.9965682656826568</v>
      </c>
      <c r="K10" s="28">
        <f t="shared" si="1"/>
        <v>1.3847603833865814</v>
      </c>
      <c r="L10" s="28">
        <f t="shared" si="1"/>
        <v>1.0072270742358078</v>
      </c>
      <c r="M10" s="28">
        <f t="shared" si="1"/>
        <v>0.6393321299638989</v>
      </c>
      <c r="N10" s="28">
        <f t="shared" si="1"/>
        <v>0.7857311320754717</v>
      </c>
      <c r="O10" s="28">
        <f t="shared" si="1"/>
        <v>0.7866983372921615</v>
      </c>
      <c r="P10" s="28">
        <f>P9/P8</f>
        <v>0.8867600487210718</v>
      </c>
    </row>
    <row r="11" spans="1:19" ht="18" customHeight="1">
      <c r="A11" s="47" t="s">
        <v>23</v>
      </c>
      <c r="B11" s="49" t="s">
        <v>17</v>
      </c>
      <c r="C11" s="8" t="s">
        <v>18</v>
      </c>
      <c r="D11" s="17">
        <v>7.3</v>
      </c>
      <c r="E11" s="17">
        <v>8.2</v>
      </c>
      <c r="F11" s="17">
        <v>6</v>
      </c>
      <c r="G11" s="17">
        <v>4.7</v>
      </c>
      <c r="H11" s="17">
        <v>4.9</v>
      </c>
      <c r="I11" s="17">
        <v>4.9</v>
      </c>
      <c r="J11" s="17">
        <v>7.4</v>
      </c>
      <c r="K11" s="17">
        <v>7.1</v>
      </c>
      <c r="L11" s="17">
        <v>7.6</v>
      </c>
      <c r="M11" s="17">
        <v>7.7</v>
      </c>
      <c r="N11" s="17">
        <v>7.3</v>
      </c>
      <c r="O11" s="17">
        <v>7.7</v>
      </c>
      <c r="P11" s="16">
        <f>ROUND(AVERAGE(D11:O11),1)</f>
        <v>6.7</v>
      </c>
      <c r="S11" s="37"/>
    </row>
    <row r="12" spans="1:16" ht="18" customHeight="1">
      <c r="A12" s="48"/>
      <c r="B12" s="40"/>
      <c r="C12" s="9" t="s">
        <v>24</v>
      </c>
      <c r="D12" s="18">
        <v>6.8</v>
      </c>
      <c r="E12" s="18">
        <v>7.5</v>
      </c>
      <c r="F12" s="18">
        <v>5.1</v>
      </c>
      <c r="G12" s="18">
        <v>5.6</v>
      </c>
      <c r="H12" s="18">
        <v>5.4</v>
      </c>
      <c r="I12" s="18">
        <v>6.1</v>
      </c>
      <c r="J12" s="18">
        <v>7.3</v>
      </c>
      <c r="K12" s="29">
        <v>8.1</v>
      </c>
      <c r="L12" s="18">
        <v>8.3</v>
      </c>
      <c r="M12" s="18">
        <v>6.5</v>
      </c>
      <c r="N12" s="18">
        <v>6.5</v>
      </c>
      <c r="O12" s="18">
        <v>7.6</v>
      </c>
      <c r="P12" s="29">
        <f>ROUND(AVERAGE(D12:O12),1)</f>
        <v>6.7</v>
      </c>
    </row>
    <row r="13" spans="1:16" ht="18" customHeight="1">
      <c r="A13" s="48"/>
      <c r="B13" s="49" t="s">
        <v>20</v>
      </c>
      <c r="C13" s="10" t="s">
        <v>21</v>
      </c>
      <c r="D13" s="15">
        <v>4335000</v>
      </c>
      <c r="E13" s="15">
        <v>5715000</v>
      </c>
      <c r="F13" s="15">
        <v>2831000</v>
      </c>
      <c r="G13" s="15">
        <v>2724000</v>
      </c>
      <c r="H13" s="15">
        <v>2640000</v>
      </c>
      <c r="I13" s="15">
        <v>3132000</v>
      </c>
      <c r="J13" s="15">
        <v>4689000</v>
      </c>
      <c r="K13" s="15">
        <v>4706000</v>
      </c>
      <c r="L13" s="15">
        <v>4681000</v>
      </c>
      <c r="M13" s="15">
        <v>5382000</v>
      </c>
      <c r="N13" s="15">
        <v>3957000</v>
      </c>
      <c r="O13" s="15">
        <v>5493000</v>
      </c>
      <c r="P13" s="15">
        <f>SUM(D13:O13)</f>
        <v>50285000</v>
      </c>
    </row>
    <row r="14" spans="1:16" ht="18" customHeight="1">
      <c r="A14" s="48"/>
      <c r="B14" s="40"/>
      <c r="C14" s="11" t="s">
        <v>24</v>
      </c>
      <c r="D14" s="14">
        <v>4798300</v>
      </c>
      <c r="E14" s="14">
        <v>5740400</v>
      </c>
      <c r="F14" s="14">
        <v>2477500</v>
      </c>
      <c r="G14" s="14">
        <v>3547600</v>
      </c>
      <c r="H14" s="14">
        <v>2726800</v>
      </c>
      <c r="I14" s="14">
        <v>3866000</v>
      </c>
      <c r="J14" s="14">
        <v>5560800</v>
      </c>
      <c r="K14" s="14">
        <v>6228800</v>
      </c>
      <c r="L14" s="14">
        <v>7018400</v>
      </c>
      <c r="M14" s="14">
        <v>4668200</v>
      </c>
      <c r="N14" s="14">
        <v>4206200</v>
      </c>
      <c r="O14" s="14">
        <v>5765700</v>
      </c>
      <c r="P14" s="14">
        <f>SUM(D14:O14)</f>
        <v>56604700</v>
      </c>
    </row>
    <row r="15" spans="1:16" ht="18" customHeight="1">
      <c r="A15" s="48"/>
      <c r="B15" s="41" t="s">
        <v>22</v>
      </c>
      <c r="C15" s="42"/>
      <c r="D15" s="28">
        <f>D14/D13</f>
        <v>1.106874279123414</v>
      </c>
      <c r="E15" s="28">
        <f aca="true" t="shared" si="2" ref="E15:O15">E14/E13</f>
        <v>1.0044444444444445</v>
      </c>
      <c r="F15" s="28">
        <f t="shared" si="2"/>
        <v>0.8751324620275521</v>
      </c>
      <c r="G15" s="28">
        <f t="shared" si="2"/>
        <v>1.3023494860499265</v>
      </c>
      <c r="H15" s="28">
        <f t="shared" si="2"/>
        <v>1.032878787878788</v>
      </c>
      <c r="I15" s="28">
        <f t="shared" si="2"/>
        <v>1.2343550446998723</v>
      </c>
      <c r="J15" s="28">
        <f t="shared" si="2"/>
        <v>1.1859245041586692</v>
      </c>
      <c r="K15" s="28">
        <f t="shared" si="2"/>
        <v>1.3235869103272417</v>
      </c>
      <c r="L15" s="28">
        <f t="shared" si="2"/>
        <v>1.4993377483443708</v>
      </c>
      <c r="M15" s="28">
        <f t="shared" si="2"/>
        <v>0.8673727238944631</v>
      </c>
      <c r="N15" s="28">
        <f t="shared" si="2"/>
        <v>1.0629770027798837</v>
      </c>
      <c r="O15" s="28">
        <f t="shared" si="2"/>
        <v>1.0496450027307482</v>
      </c>
      <c r="P15" s="28">
        <f>P14/P13</f>
        <v>1.1256776374664412</v>
      </c>
    </row>
    <row r="16" spans="1:17" ht="18" customHeight="1">
      <c r="A16" s="40" t="s">
        <v>25</v>
      </c>
      <c r="B16" s="40"/>
      <c r="C16" s="8" t="s">
        <v>14</v>
      </c>
      <c r="D16" s="21">
        <v>5206520</v>
      </c>
      <c r="E16" s="21">
        <v>6112580</v>
      </c>
      <c r="F16" s="21">
        <v>2643660</v>
      </c>
      <c r="G16" s="21">
        <v>3750390</v>
      </c>
      <c r="H16" s="21">
        <v>2858790</v>
      </c>
      <c r="I16" s="21">
        <v>4041460</v>
      </c>
      <c r="J16" s="21">
        <v>5830870</v>
      </c>
      <c r="K16" s="22">
        <v>6662230</v>
      </c>
      <c r="L16" s="23">
        <v>7479710</v>
      </c>
      <c r="M16" s="27">
        <v>5022390</v>
      </c>
      <c r="N16" s="27">
        <v>4539350</v>
      </c>
      <c r="O16" s="27">
        <v>6096900</v>
      </c>
      <c r="P16" s="27">
        <f>SUM(D16:O16)</f>
        <v>60244850</v>
      </c>
      <c r="Q16" s="3"/>
    </row>
    <row r="17" spans="1:17" ht="18" customHeight="1">
      <c r="A17" s="40"/>
      <c r="B17" s="40"/>
      <c r="C17" s="9" t="s">
        <v>15</v>
      </c>
      <c r="D17" s="19">
        <f>D16</f>
        <v>5206520</v>
      </c>
      <c r="E17" s="19">
        <f>D17+E16</f>
        <v>11319100</v>
      </c>
      <c r="F17" s="19">
        <f aca="true" t="shared" si="3" ref="F17:O17">E17+F16</f>
        <v>13962760</v>
      </c>
      <c r="G17" s="19">
        <f t="shared" si="3"/>
        <v>17713150</v>
      </c>
      <c r="H17" s="19">
        <f t="shared" si="3"/>
        <v>20571940</v>
      </c>
      <c r="I17" s="19">
        <f t="shared" si="3"/>
        <v>24613400</v>
      </c>
      <c r="J17" s="19">
        <f t="shared" si="3"/>
        <v>30444270</v>
      </c>
      <c r="K17" s="19">
        <f t="shared" si="3"/>
        <v>37106500</v>
      </c>
      <c r="L17" s="19">
        <f t="shared" si="3"/>
        <v>44586210</v>
      </c>
      <c r="M17" s="19">
        <f t="shared" si="3"/>
        <v>49608600</v>
      </c>
      <c r="N17" s="19">
        <f t="shared" si="3"/>
        <v>54147950</v>
      </c>
      <c r="O17" s="19">
        <f t="shared" si="3"/>
        <v>60244850</v>
      </c>
      <c r="P17" s="26" t="s">
        <v>27</v>
      </c>
      <c r="Q17" s="3"/>
    </row>
    <row r="18" spans="1:16" ht="18" customHeight="1">
      <c r="A18" s="39" t="s">
        <v>26</v>
      </c>
      <c r="B18" s="40"/>
      <c r="C18" s="40"/>
      <c r="D18" s="31">
        <f>D16/D4</f>
        <v>1.094956887486856</v>
      </c>
      <c r="E18" s="30">
        <f>IF(E4=0,"",E16/E4)</f>
        <v>0.9952100293064149</v>
      </c>
      <c r="F18" s="30">
        <f aca="true" t="shared" si="4" ref="F18:O18">IF(F4=0,"",F16/F4)</f>
        <v>0.8614076246334311</v>
      </c>
      <c r="G18" s="30">
        <f t="shared" si="4"/>
        <v>1.2773807901907357</v>
      </c>
      <c r="H18" s="30">
        <f t="shared" si="4"/>
        <v>1.0083915343915344</v>
      </c>
      <c r="I18" s="30">
        <f t="shared" si="4"/>
        <v>1.2232021791767556</v>
      </c>
      <c r="J18" s="30">
        <f t="shared" si="4"/>
        <v>1.175578629032258</v>
      </c>
      <c r="K18" s="30">
        <f t="shared" si="4"/>
        <v>1.3274018728830443</v>
      </c>
      <c r="L18" s="30">
        <f t="shared" si="4"/>
        <v>1.4554796653045339</v>
      </c>
      <c r="M18" s="30">
        <f t="shared" si="4"/>
        <v>0.8460899595687331</v>
      </c>
      <c r="N18" s="30">
        <f t="shared" si="4"/>
        <v>1.0361447158183064</v>
      </c>
      <c r="O18" s="30">
        <f t="shared" si="4"/>
        <v>1.0309266148123097</v>
      </c>
      <c r="P18" s="31">
        <f>O17/O5</f>
        <v>1.1076457069314212</v>
      </c>
    </row>
    <row r="19" spans="1:16" ht="18" customHeight="1">
      <c r="A19" s="32" t="s">
        <v>29</v>
      </c>
      <c r="B19" s="33"/>
      <c r="C19" s="33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4"/>
    </row>
    <row r="20" spans="3:16" ht="12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ht="12.75"/>
    <row r="22" ht="12.75"/>
    <row r="23" ht="12.75"/>
    <row r="24" ht="12.75"/>
    <row r="60" spans="5:6" ht="12">
      <c r="E60" s="5"/>
      <c r="F60" s="5"/>
    </row>
    <row r="73" spans="6:11" ht="12">
      <c r="F73" s="4"/>
      <c r="G73" s="4"/>
      <c r="H73" s="4"/>
      <c r="I73" s="4"/>
      <c r="J73" s="4"/>
      <c r="K73" s="46"/>
    </row>
    <row r="74" ht="12">
      <c r="K74" s="46"/>
    </row>
    <row r="82" spans="4:10" ht="12" customHeight="1">
      <c r="D82" s="13"/>
      <c r="E82" s="13"/>
      <c r="F82" s="13"/>
      <c r="G82" s="13"/>
      <c r="H82" s="13"/>
      <c r="I82" s="13"/>
      <c r="J82" s="13"/>
    </row>
    <row r="83" spans="4:10" ht="12" customHeight="1">
      <c r="D83" s="13"/>
      <c r="E83" s="13"/>
      <c r="F83" s="13"/>
      <c r="G83" s="13"/>
      <c r="H83" s="13"/>
      <c r="I83" s="13"/>
      <c r="J83" s="13"/>
    </row>
    <row r="84" spans="4:10" ht="12" customHeight="1">
      <c r="D84" s="13"/>
      <c r="E84" s="13"/>
      <c r="F84" s="13"/>
      <c r="G84" s="13"/>
      <c r="H84" s="13"/>
      <c r="I84" s="13"/>
      <c r="J84" s="13"/>
    </row>
    <row r="85" spans="4:10" ht="12" customHeight="1">
      <c r="D85" s="13"/>
      <c r="E85" s="13"/>
      <c r="F85" s="13"/>
      <c r="G85" s="13"/>
      <c r="H85" s="13"/>
      <c r="I85" s="13"/>
      <c r="J85" s="13"/>
    </row>
  </sheetData>
  <sheetProtection/>
  <mergeCells count="15">
    <mergeCell ref="K73:K74"/>
    <mergeCell ref="A6:A10"/>
    <mergeCell ref="A11:A15"/>
    <mergeCell ref="A16:B17"/>
    <mergeCell ref="A4:B5"/>
    <mergeCell ref="B6:B7"/>
    <mergeCell ref="B8:B9"/>
    <mergeCell ref="B11:B12"/>
    <mergeCell ref="B13:B14"/>
    <mergeCell ref="A3:C3"/>
    <mergeCell ref="A18:C18"/>
    <mergeCell ref="B10:C10"/>
    <mergeCell ref="B15:C15"/>
    <mergeCell ref="C2:P2"/>
    <mergeCell ref="A1:P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GS17060029</cp:lastModifiedBy>
  <cp:lastPrinted>2019-10-30T04:19:07Z</cp:lastPrinted>
  <dcterms:created xsi:type="dcterms:W3CDTF">2004-04-30T06:39:41Z</dcterms:created>
  <dcterms:modified xsi:type="dcterms:W3CDTF">2020-04-23T23:15:35Z</dcterms:modified>
  <cp:category/>
  <cp:version/>
  <cp:contentType/>
  <cp:contentStatus/>
</cp:coreProperties>
</file>