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2 令和08年度\0401 月別供給電力量公表\"/>
    </mc:Choice>
  </mc:AlternateContent>
  <xr:revisionPtr revIDLastSave="0" documentId="13_ncr:1_{127A068B-EE1B-4401-B65A-7CD837E6DB32}" xr6:coauthVersionLast="47" xr6:coauthVersionMax="47" xr10:uidLastSave="{00000000-0000-0000-0000-000000000000}"/>
  <bookViews>
    <workbookView xWindow="28680" yWindow="-120" windowWidth="29040" windowHeight="15720" xr2:uid="{75D969B5-8AA7-4F61-AA37-E931EE8F857A}"/>
  </bookViews>
  <sheets>
    <sheet name="風力発電所月別供給電力量" sheetId="74" r:id="rId1"/>
  </sheets>
  <definedNames>
    <definedName name="_xlnm.Print_Area" localSheetId="0">風力発電所月別供給電力量!$A$1:$P$55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74" l="1"/>
  <c r="F18" i="74"/>
  <c r="G18" i="74"/>
  <c r="H18" i="74"/>
  <c r="I18" i="74"/>
  <c r="J18" i="74"/>
  <c r="K18" i="74"/>
  <c r="L18" i="74"/>
  <c r="M18" i="74"/>
  <c r="N18" i="74"/>
  <c r="O18" i="74"/>
  <c r="D18" i="74"/>
  <c r="E15" i="74" l="1"/>
  <c r="E10" i="74"/>
  <c r="E17" i="74"/>
  <c r="F17" i="74" s="1"/>
  <c r="G17" i="74" s="1"/>
  <c r="H17" i="74" s="1"/>
  <c r="I17" i="74" s="1"/>
  <c r="J17" i="74" s="1"/>
  <c r="K17" i="74" s="1"/>
  <c r="L17" i="74" s="1"/>
  <c r="M17" i="74" s="1"/>
  <c r="N17" i="74" s="1"/>
  <c r="O17" i="74" s="1"/>
  <c r="P9" i="74"/>
  <c r="D10" i="74"/>
  <c r="D5" i="74"/>
  <c r="E5" i="74"/>
  <c r="F5" i="74"/>
  <c r="G5" i="74" s="1"/>
  <c r="H5" i="74" s="1"/>
  <c r="I5" i="74" s="1"/>
  <c r="J5" i="74" s="1"/>
  <c r="K5" i="74" s="1"/>
  <c r="L5" i="74" s="1"/>
  <c r="M5" i="74" s="1"/>
  <c r="P7" i="74"/>
  <c r="P15" i="74"/>
  <c r="P12" i="74"/>
  <c r="D15" i="74"/>
  <c r="D16" i="74"/>
  <c r="P8" i="74"/>
  <c r="P6" i="74"/>
  <c r="P11" i="74"/>
  <c r="P13" i="74"/>
  <c r="P14" i="74"/>
  <c r="P10" i="74"/>
  <c r="D17" i="74" l="1"/>
  <c r="P4" i="74"/>
  <c r="N5" i="74"/>
  <c r="O5" i="74" s="1"/>
  <c r="P16" i="74"/>
  <c r="P18" i="74" l="1"/>
</calcChain>
</file>

<file path=xl/sharedStrings.xml><?xml version="1.0" encoding="utf-8"?>
<sst xmlns="http://schemas.openxmlformats.org/spreadsheetml/2006/main" count="66" uniqueCount="30">
  <si>
    <t>5月</t>
    <rPh sb="0" eb="2">
      <t>５ガツ</t>
    </rPh>
    <phoneticPr fontId="4"/>
  </si>
  <si>
    <t>6月</t>
    <rPh sb="0" eb="2">
      <t>６ガツ</t>
    </rPh>
    <phoneticPr fontId="4"/>
  </si>
  <si>
    <t>7月</t>
    <rPh sb="0" eb="2">
      <t>７ガツ</t>
    </rPh>
    <phoneticPr fontId="4"/>
  </si>
  <si>
    <t>8月</t>
    <rPh sb="0" eb="2">
      <t>８ガツ</t>
    </rPh>
    <phoneticPr fontId="4"/>
  </si>
  <si>
    <t>9月</t>
    <rPh sb="0" eb="2">
      <t>９ガツ</t>
    </rPh>
    <phoneticPr fontId="4"/>
  </si>
  <si>
    <t>10月</t>
    <rPh sb="0" eb="3">
      <t>１０ガツ</t>
    </rPh>
    <phoneticPr fontId="4"/>
  </si>
  <si>
    <t>11月</t>
    <rPh sb="0" eb="3">
      <t>１１ガツ</t>
    </rPh>
    <phoneticPr fontId="4"/>
  </si>
  <si>
    <t>12月</t>
    <rPh sb="0" eb="3">
      <t>１２ガツ</t>
    </rPh>
    <phoneticPr fontId="4"/>
  </si>
  <si>
    <t>1月</t>
    <rPh sb="0" eb="2">
      <t>１ガツ</t>
    </rPh>
    <phoneticPr fontId="4"/>
  </si>
  <si>
    <t>2月</t>
    <rPh sb="0" eb="2">
      <t>２ガツ</t>
    </rPh>
    <phoneticPr fontId="4"/>
  </si>
  <si>
    <t>3月</t>
    <rPh sb="0" eb="2">
      <t>３ガツ</t>
    </rPh>
    <phoneticPr fontId="4"/>
  </si>
  <si>
    <t>年度計</t>
    <rPh sb="0" eb="2">
      <t>ネンド</t>
    </rPh>
    <rPh sb="2" eb="3">
      <t>ケイ</t>
    </rPh>
    <phoneticPr fontId="4"/>
  </si>
  <si>
    <t>目標電力量(ｋＷｈ)</t>
    <rPh sb="0" eb="2">
      <t>モクヒョウ</t>
    </rPh>
    <rPh sb="2" eb="4">
      <t>デンリョク</t>
    </rPh>
    <rPh sb="4" eb="5">
      <t>リョウ</t>
    </rPh>
    <phoneticPr fontId="2"/>
  </si>
  <si>
    <t>月計</t>
    <rPh sb="0" eb="1">
      <t>ツキ</t>
    </rPh>
    <rPh sb="1" eb="2">
      <t>ケイ</t>
    </rPh>
    <phoneticPr fontId="2"/>
  </si>
  <si>
    <t>累計</t>
    <rPh sb="0" eb="2">
      <t>ルイケイ</t>
    </rPh>
    <phoneticPr fontId="2"/>
  </si>
  <si>
    <t>稲庭高原
風力発電所</t>
    <rPh sb="0" eb="2">
      <t>イナニワ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</si>
  <si>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平均風速
(ｍ/秒)</t>
    <rPh sb="0" eb="2">
      <t>ヘイキン</t>
    </rPh>
    <rPh sb="2" eb="4">
      <t>フウソク</t>
    </rPh>
    <phoneticPr fontId="2"/>
  </si>
  <si>
    <t>電力量
(ｋＷｈ)</t>
    <rPh sb="0" eb="2">
      <t>デンリョク</t>
    </rPh>
    <rPh sb="2" eb="3">
      <t>リョウ</t>
    </rPh>
    <phoneticPr fontId="2"/>
  </si>
  <si>
    <t>目標値</t>
    <rPh sb="0" eb="2">
      <t>モクヒョウ</t>
    </rPh>
    <rPh sb="2" eb="3">
      <t>アタイ</t>
    </rPh>
    <phoneticPr fontId="2"/>
  </si>
  <si>
    <t>達成率（％）</t>
    <rPh sb="0" eb="3">
      <t>タッセイリツ</t>
    </rPh>
    <phoneticPr fontId="2"/>
  </si>
  <si>
    <t>高森高原
風力発電所</t>
    <rPh sb="0" eb="2">
      <t>タカモリ</t>
    </rPh>
    <rPh sb="2" eb="4">
      <t>コウゲン</t>
    </rPh>
    <rPh sb="5" eb="7">
      <t>フウリョク</t>
    </rPh>
    <rPh sb="7" eb="9">
      <t>ハツデン</t>
    </rPh>
    <rPh sb="9" eb="10">
      <t>ショ</t>
    </rPh>
    <phoneticPr fontId="2"/>
  </si>
  <si>
    <t>実績値</t>
    <rPh sb="0" eb="2">
      <t>ジッセキ</t>
    </rPh>
    <rPh sb="2" eb="3">
      <t>アタイ</t>
    </rPh>
    <phoneticPr fontId="2"/>
  </si>
  <si>
    <t>実績電力量(ｋＷｈ)</t>
    <rPh sb="0" eb="2">
      <t>ジッセキ</t>
    </rPh>
    <rPh sb="2" eb="4">
      <t>デンリョク</t>
    </rPh>
    <rPh sb="4" eb="5">
      <t>リョウ</t>
    </rPh>
    <phoneticPr fontId="2"/>
  </si>
  <si>
    <t>達成率(％)</t>
    <rPh sb="0" eb="3">
      <t>タッセイリツ</t>
    </rPh>
    <phoneticPr fontId="2"/>
  </si>
  <si>
    <t>-</t>
  </si>
  <si>
    <t>計画値</t>
    <rPh sb="0" eb="2">
      <t>ケイカク</t>
    </rPh>
    <rPh sb="2" eb="3">
      <t>アタイ</t>
    </rPh>
    <phoneticPr fontId="2"/>
  </si>
  <si>
    <t>4月</t>
    <rPh sb="1" eb="2">
      <t>ガツ</t>
    </rPh>
    <phoneticPr fontId="2"/>
  </si>
  <si>
    <t>　</t>
    <phoneticPr fontId="2"/>
  </si>
  <si>
    <t>令和８年度　風力発電所月別供給電力量</t>
    <rPh sb="0" eb="2">
      <t>レイワ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</si>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</sst>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2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6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0" fontId="3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/>
    <xf numFmtId="0" fontId="27" fillId="0" borderId="0"/>
    <xf numFmtId="37" fontId="5" fillId="0" borderId="0"/>
    <xf numFmtId="0" fontId="27" fillId="0" borderId="0"/>
    <xf numFmtId="0" fontId="3" fillId="0" borderId="0">
      <alignment vertical="center"/>
    </xf>
    <xf numFmtId="0" fontId="26" fillId="4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4" fillId="0" borderId="0" xfId="46">
      <alignment vertical="center"/>
    </xf>
    <xf numFmtId="0" fontId="1" fillId="0" borderId="10" xfId="46" applyFont="1" applyBorder="1" applyAlignment="1">
      <alignment horizontal="center" vertical="center"/>
    </xf>
    <xf numFmtId="0" fontId="8" fillId="0" borderId="0" xfId="46" applyFont="1">
      <alignment vertical="center"/>
    </xf>
    <xf numFmtId="14" fontId="4" fillId="0" borderId="0" xfId="46" applyNumberFormat="1">
      <alignment vertical="center"/>
    </xf>
    <xf numFmtId="0" fontId="1" fillId="0" borderId="11" xfId="46" applyFont="1" applyBorder="1">
      <alignment vertical="center"/>
    </xf>
    <xf numFmtId="0" fontId="1" fillId="0" borderId="12" xfId="46" applyFont="1" applyBorder="1">
      <alignment vertical="center"/>
    </xf>
    <xf numFmtId="0" fontId="1" fillId="0" borderId="12" xfId="46" applyFont="1" applyBorder="1" applyAlignment="1">
      <alignment horizontal="left" vertical="center"/>
    </xf>
    <xf numFmtId="0" fontId="1" fillId="0" borderId="13" xfId="46" applyFont="1" applyBorder="1" applyAlignment="1">
      <alignment horizontal="left" vertical="center"/>
    </xf>
    <xf numFmtId="0" fontId="1" fillId="0" borderId="13" xfId="46" applyFont="1" applyBorder="1">
      <alignment vertical="center"/>
    </xf>
    <xf numFmtId="0" fontId="6" fillId="0" borderId="0" xfId="46" applyFont="1">
      <alignment vertical="center"/>
    </xf>
    <xf numFmtId="38" fontId="1" fillId="0" borderId="13" xfId="34" applyFont="1" applyBorder="1" applyAlignment="1">
      <alignment horizontal="right" vertical="center"/>
    </xf>
    <xf numFmtId="38" fontId="1" fillId="0" borderId="12" xfId="34" applyFont="1" applyBorder="1" applyAlignment="1">
      <alignment horizontal="right" vertical="center"/>
    </xf>
    <xf numFmtId="0" fontId="1" fillId="0" borderId="12" xfId="46" applyFont="1" applyBorder="1" applyAlignment="1">
      <alignment horizontal="right" vertical="center"/>
    </xf>
    <xf numFmtId="177" fontId="1" fillId="0" borderId="12" xfId="46" applyNumberFormat="1" applyFont="1" applyBorder="1" applyAlignment="1">
      <alignment horizontal="right" vertical="center"/>
    </xf>
    <xf numFmtId="38" fontId="1" fillId="0" borderId="13" xfId="34" applyFont="1" applyBorder="1">
      <alignment vertical="center"/>
    </xf>
    <xf numFmtId="38" fontId="1" fillId="0" borderId="11" xfId="34" applyFont="1" applyBorder="1" applyAlignment="1">
      <alignment horizontal="right" vertical="center"/>
    </xf>
    <xf numFmtId="38" fontId="28" fillId="0" borderId="12" xfId="34" applyFont="1" applyBorder="1" applyAlignment="1">
      <alignment horizontal="right" vertical="center"/>
    </xf>
    <xf numFmtId="38" fontId="1" fillId="0" borderId="12" xfId="46" applyNumberFormat="1" applyFont="1" applyBorder="1" applyAlignment="1">
      <alignment horizontal="right" vertical="center"/>
    </xf>
    <xf numFmtId="38" fontId="0" fillId="0" borderId="11" xfId="46" applyNumberFormat="1" applyFont="1" applyBorder="1" applyAlignment="1">
      <alignment horizontal="center" vertical="center"/>
    </xf>
    <xf numFmtId="38" fontId="0" fillId="0" borderId="13" xfId="34" applyFont="1" applyBorder="1" applyAlignment="1">
      <alignment horizontal="center" vertical="center"/>
    </xf>
    <xf numFmtId="176" fontId="1" fillId="0" borderId="11" xfId="34" applyNumberFormat="1" applyFont="1" applyBorder="1" applyAlignment="1">
      <alignment horizontal="right" vertical="center"/>
    </xf>
    <xf numFmtId="177" fontId="1" fillId="0" borderId="13" xfId="46" applyNumberFormat="1" applyFont="1" applyBorder="1" applyAlignment="1">
      <alignment horizontal="right" vertical="center"/>
    </xf>
    <xf numFmtId="176" fontId="1" fillId="0" borderId="10" xfId="46" applyNumberFormat="1" applyFont="1" applyBorder="1">
      <alignment vertical="center"/>
    </xf>
    <xf numFmtId="176" fontId="1" fillId="0" borderId="10" xfId="46" applyNumberFormat="1" applyFont="1" applyBorder="1" applyAlignment="1">
      <alignment horizontal="right" vertical="center"/>
    </xf>
    <xf numFmtId="0" fontId="0" fillId="0" borderId="0" xfId="46" applyFont="1" applyAlignment="1">
      <alignment horizontal="left" vertical="center"/>
    </xf>
    <xf numFmtId="0" fontId="1" fillId="0" borderId="0" xfId="46" applyFont="1" applyAlignment="1">
      <alignment horizontal="left" vertical="center"/>
    </xf>
    <xf numFmtId="176" fontId="1" fillId="0" borderId="0" xfId="46" applyNumberFormat="1" applyFont="1" applyAlignment="1">
      <alignment horizontal="right" vertical="center"/>
    </xf>
    <xf numFmtId="176" fontId="1" fillId="0" borderId="0" xfId="46" applyNumberFormat="1" applyFont="1">
      <alignment vertical="center"/>
    </xf>
    <xf numFmtId="177" fontId="4" fillId="0" borderId="0" xfId="46" applyNumberFormat="1">
      <alignment vertical="center"/>
    </xf>
    <xf numFmtId="0" fontId="0" fillId="0" borderId="12" xfId="46" applyFont="1" applyBorder="1" applyAlignment="1">
      <alignment horizontal="left" vertical="center"/>
    </xf>
    <xf numFmtId="0" fontId="0" fillId="0" borderId="13" xfId="46" applyFont="1" applyBorder="1" applyAlignment="1">
      <alignment horizontal="left" vertical="center"/>
    </xf>
    <xf numFmtId="0" fontId="0" fillId="0" borderId="14" xfId="46" applyFont="1" applyBorder="1">
      <alignment vertical="center"/>
    </xf>
    <xf numFmtId="0" fontId="0" fillId="0" borderId="13" xfId="46" applyFont="1" applyBorder="1">
      <alignment vertical="center"/>
    </xf>
    <xf numFmtId="0" fontId="0" fillId="0" borderId="10" xfId="46" applyFont="1" applyBorder="1" applyAlignment="1">
      <alignment horizontal="center" vertical="center"/>
    </xf>
    <xf numFmtId="176" fontId="0" fillId="0" borderId="0" xfId="46" applyNumberFormat="1" applyFont="1" applyAlignment="1">
      <alignment horizontal="right" vertical="center"/>
    </xf>
    <xf numFmtId="38" fontId="0" fillId="0" borderId="13" xfId="34" applyFont="1" applyBorder="1" applyAlignment="1">
      <alignment horizontal="right" vertical="center"/>
    </xf>
    <xf numFmtId="38" fontId="1" fillId="0" borderId="13" xfId="34" applyFont="1" applyBorder="1" applyAlignment="1">
      <alignment vertical="center"/>
    </xf>
    <xf numFmtId="176" fontId="1" fillId="0" borderId="11" xfId="34" applyNumberFormat="1" applyFont="1" applyBorder="1" applyAlignment="1">
      <alignment vertical="center"/>
    </xf>
    <xf numFmtId="177" fontId="0" fillId="0" borderId="13" xfId="46" applyNumberFormat="1" applyFont="1" applyBorder="1" applyAlignment="1">
      <alignment horizontal="right" vertical="center"/>
    </xf>
    <xf numFmtId="177" fontId="1" fillId="0" borderId="12" xfId="46" applyNumberFormat="1" applyFont="1" applyBorder="1">
      <alignment vertical="center"/>
    </xf>
    <xf numFmtId="177" fontId="1" fillId="0" borderId="13" xfId="46" applyNumberFormat="1" applyFont="1" applyBorder="1">
      <alignment vertical="center"/>
    </xf>
    <xf numFmtId="38" fontId="0" fillId="0" borderId="13" xfId="34" applyFont="1" applyBorder="1" applyAlignment="1">
      <alignment vertical="center"/>
    </xf>
    <xf numFmtId="38" fontId="0" fillId="0" borderId="12" xfId="34" applyFont="1" applyBorder="1" applyAlignment="1">
      <alignment horizontal="right" vertical="center"/>
    </xf>
    <xf numFmtId="0" fontId="0" fillId="0" borderId="13" xfId="46" applyFont="1" applyBorder="1" applyAlignment="1">
      <alignment horizontal="right" vertical="center"/>
    </xf>
    <xf numFmtId="0" fontId="7" fillId="0" borderId="0" xfId="46" applyFont="1" applyAlignment="1">
      <alignment horizontal="left" vertical="center"/>
    </xf>
    <xf numFmtId="0" fontId="1" fillId="0" borderId="10" xfId="46" applyFont="1" applyBorder="1" applyAlignment="1">
      <alignment horizontal="center" vertical="center"/>
    </xf>
    <xf numFmtId="0" fontId="0" fillId="0" borderId="10" xfId="46" applyFont="1" applyBorder="1" applyAlignment="1">
      <alignment horizontal="left" vertical="center"/>
    </xf>
    <xf numFmtId="0" fontId="1" fillId="0" borderId="10" xfId="46" applyFont="1" applyBorder="1" applyAlignment="1">
      <alignment horizontal="left" vertical="center"/>
    </xf>
    <xf numFmtId="0" fontId="1" fillId="0" borderId="15" xfId="46" applyFont="1" applyBorder="1" applyAlignment="1">
      <alignment horizontal="left" vertical="center"/>
    </xf>
    <xf numFmtId="0" fontId="1" fillId="0" borderId="16" xfId="46" applyFont="1" applyBorder="1" applyAlignment="1">
      <alignment horizontal="left" vertical="center"/>
    </xf>
    <xf numFmtId="0" fontId="0" fillId="0" borderId="0" xfId="46" applyFont="1" applyAlignment="1">
      <alignment horizontal="right" vertical="center"/>
    </xf>
    <xf numFmtId="0" fontId="1" fillId="0" borderId="0" xfId="46" applyFont="1" applyAlignment="1">
      <alignment horizontal="right" vertical="center"/>
    </xf>
    <xf numFmtId="0" fontId="4" fillId="0" borderId="0" xfId="46" applyAlignment="1">
      <alignment horizontal="center" vertical="center"/>
    </xf>
    <xf numFmtId="0" fontId="1" fillId="0" borderId="10" xfId="46" applyFont="1" applyBorder="1" applyAlignment="1">
      <alignment horizontal="center" vertical="center" textRotation="255" wrapText="1"/>
    </xf>
    <xf numFmtId="0" fontId="1" fillId="0" borderId="10" xfId="46" applyFont="1" applyBorder="1" applyAlignment="1">
      <alignment horizontal="center" vertical="center" textRotation="255"/>
    </xf>
    <xf numFmtId="0" fontId="1" fillId="0" borderId="10" xfId="46" applyFont="1" applyBorder="1" applyAlignment="1">
      <alignment horizontal="left" vertical="center" wrapText="1"/>
    </xf>
  </cellXfs>
  <cellStyles count="56">
    <cellStyle name="20% - アクセント 1 2" xfId="1" xr:uid="{1992B42C-3520-48AC-82E5-91819F1D6A3F}"/>
    <cellStyle name="20% - アクセント 2 2" xfId="2" xr:uid="{B15EC66B-3A15-4436-975C-70CB0537B3CA}"/>
    <cellStyle name="20% - アクセント 3 2" xfId="3" xr:uid="{D4FC32D2-1B98-48E8-B539-BB193E03EA87}"/>
    <cellStyle name="20% - アクセント 4 2" xfId="4" xr:uid="{6593BE01-6E2D-4244-AF52-40A44DCCA26C}"/>
    <cellStyle name="20% - アクセント 5 2" xfId="5" xr:uid="{A9751833-0B7D-4E20-87F3-A7DAD4136CC9}"/>
    <cellStyle name="20% - アクセント 6 2" xfId="6" xr:uid="{6F27946F-0605-45B9-AE56-90A4F5AA688B}"/>
    <cellStyle name="40% - アクセント 1 2" xfId="7" xr:uid="{7DA522B1-82E3-4C88-9C62-E470C940E14C}"/>
    <cellStyle name="40% - アクセント 2 2" xfId="8" xr:uid="{E7499AD7-9096-4F1A-96CA-F2CDC9B2545A}"/>
    <cellStyle name="40% - アクセント 3 2" xfId="9" xr:uid="{7D5EB126-34E9-4488-827E-0FC55F697D36}"/>
    <cellStyle name="40% - アクセント 4 2" xfId="10" xr:uid="{F119A693-02AF-4D65-A3A2-48333A83FA51}"/>
    <cellStyle name="40% - アクセント 5 2" xfId="11" xr:uid="{48826197-9EBD-443A-81C5-A8EE7E744087}"/>
    <cellStyle name="40% - アクセント 6 2" xfId="12" xr:uid="{0AD28FC4-1587-479B-A5B7-44D68215A193}"/>
    <cellStyle name="60% - アクセント 1 2" xfId="13" xr:uid="{8922D4AA-4529-4588-8719-7561A0ACC4D4}"/>
    <cellStyle name="60% - アクセント 2 2" xfId="14" xr:uid="{A6B57397-0AD7-4170-B994-6EFD0194F762}"/>
    <cellStyle name="60% - アクセント 3 2" xfId="15" xr:uid="{40E21456-39F7-4CFF-BC18-1645B61F1757}"/>
    <cellStyle name="60% - アクセント 4 2" xfId="16" xr:uid="{142BE216-5F3C-4237-94F1-AEFBA1CF5113}"/>
    <cellStyle name="60% - アクセント 5 2" xfId="17" xr:uid="{4B60B890-E6CD-4BB7-B413-16C0BC2BF0BE}"/>
    <cellStyle name="60% - アクセント 6 2" xfId="18" xr:uid="{A62D5F3E-DA67-4A59-A527-1CE059807673}"/>
    <cellStyle name="アクセント 1 2" xfId="19" xr:uid="{F69024D6-44B4-45C0-8723-3C4BF84A991A}"/>
    <cellStyle name="アクセント 2 2" xfId="20" xr:uid="{B69FA9BF-FB9E-44A1-AE34-C22938CA4997}"/>
    <cellStyle name="アクセント 3 2" xfId="21" xr:uid="{3B7D5879-FEC2-4E43-9311-D0C3E7FE78E9}"/>
    <cellStyle name="アクセント 4 2" xfId="22" xr:uid="{842FC45E-6F67-479E-BD48-DDF3660AEEC3}"/>
    <cellStyle name="アクセント 5 2" xfId="23" xr:uid="{2E08BF7B-7892-4787-9D8F-6CEFDC9E41A3}"/>
    <cellStyle name="アクセント 6 2" xfId="24" xr:uid="{A74E2B2C-F26D-4C64-BD63-EB6DA20A0F15}"/>
    <cellStyle name="タイトル 2" xfId="25" xr:uid="{94406B9F-9E2F-421D-95EC-56F289EBAED7}"/>
    <cellStyle name="チェック セル 2" xfId="26" xr:uid="{84A4ADFC-74D8-423E-AF35-8379F19DF854}"/>
    <cellStyle name="どちらでもない 2" xfId="27" xr:uid="{C4156DD2-403B-4AC1-998A-0E598392128F}"/>
    <cellStyle name="パーセント 2 2" xfId="28" xr:uid="{57A55F95-A759-4EF1-ABEA-90C9FEA60E10}"/>
    <cellStyle name="メモ 2" xfId="29" xr:uid="{E74A3E04-33A1-486E-8C6D-F8590E3DBB9A}"/>
    <cellStyle name="リンク セル 2" xfId="30" xr:uid="{269028C3-4873-4D71-9CE9-6DFA5CB9993B}"/>
    <cellStyle name="悪い 2" xfId="31" xr:uid="{8B14DE89-D0AA-4199-A2FD-0814C7376FC4}"/>
    <cellStyle name="計算 2" xfId="32" xr:uid="{E37B96D8-1835-4BEF-82F0-BC6CA7156CE4}"/>
    <cellStyle name="警告文 2" xfId="33" xr:uid="{FC851CDC-8FB3-4906-A0D8-3AB15E807D79}"/>
    <cellStyle name="桁区切り 2" xfId="34" xr:uid="{678D9698-E20E-41AE-A420-48A88C2CDE39}"/>
    <cellStyle name="桁区切り 2 2" xfId="35" xr:uid="{7D9C7989-AD4D-4063-BE94-9E8156A7F135}"/>
    <cellStyle name="桁区切り 2 2 2" xfId="36" xr:uid="{A471CD48-4EFE-41D1-8D95-D1C30EB35084}"/>
    <cellStyle name="桁区切り 2 3" xfId="37" xr:uid="{61DC4FDA-CFAC-4B63-B36C-FA60AC39A95E}"/>
    <cellStyle name="見出し 1 2" xfId="38" xr:uid="{16BE9BA8-2BCA-43FB-A187-0797F06EB854}"/>
    <cellStyle name="見出し 2 2" xfId="39" xr:uid="{674E75AE-B29A-423E-A363-A333FC27FD59}"/>
    <cellStyle name="見出し 3 2" xfId="40" xr:uid="{FA386E77-F574-4B7A-9D7C-05ECFC728110}"/>
    <cellStyle name="見出し 4 2" xfId="41" xr:uid="{63266260-A101-44C9-879B-E8124CEE7285}"/>
    <cellStyle name="集計 2" xfId="42" xr:uid="{EDA8E4F1-2340-4F87-B159-B0A296A91A25}"/>
    <cellStyle name="出力 2" xfId="43" xr:uid="{48FAFADC-5CAD-4324-83B5-7A651165564E}"/>
    <cellStyle name="説明文 2" xfId="44" xr:uid="{DA9183F2-FE97-444E-8F32-031C78F924E7}"/>
    <cellStyle name="入力 2" xfId="45" xr:uid="{4F734EA6-4309-4AC6-BD64-C27BF2997CA3}"/>
    <cellStyle name="標準" xfId="0" builtinId="0"/>
    <cellStyle name="標準 2" xfId="46" xr:uid="{7E504990-5B0E-4A56-AFF5-182C5D08066E}"/>
    <cellStyle name="標準 2 2" xfId="47" xr:uid="{7D1E269F-947D-4A52-BCA4-274D9AA3957D}"/>
    <cellStyle name="標準 2 2 2" xfId="48" xr:uid="{3B6695A9-DC2C-4F73-877A-083D6C14AA5A}"/>
    <cellStyle name="標準 2 3" xfId="49" xr:uid="{6A9DE836-7B10-46B2-92C8-8FD5C76F4FFA}"/>
    <cellStyle name="標準 3" xfId="50" xr:uid="{AE680C98-357F-42EA-9383-3C2FD3F95CEB}"/>
    <cellStyle name="標準 4" xfId="51" xr:uid="{937A6606-74F3-47B8-8D52-1CDD29D2034A}"/>
    <cellStyle name="標準 4 2" xfId="52" xr:uid="{2C794D69-7B4D-4AB7-957B-D04A3EFBEB9F}"/>
    <cellStyle name="標準 5" xfId="53" xr:uid="{8F9F67AC-88EC-4CC4-AE95-CE900204203C}"/>
    <cellStyle name="標準 6" xfId="54" xr:uid="{EB3CC638-562A-472F-8F28-95C1EFE87FAC}"/>
    <cellStyle name="良い 2" xfId="55" xr:uid="{53D65446-FB27-4213-BF96-70CD8FE6B1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８</a:t>
            </a:r>
            <a:r>
              <a:rPr lang="ja-JP" altLang="ja-JP" sz="1800" b="0" i="0" baseline="0">
                <a:effectLst/>
              </a:rPr>
              <a:t>年度　風力発電供給電力量</a:t>
            </a:r>
            <a:endParaRPr lang="ja-JP" altLang="ja-JP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0758132615191441E-2"/>
          <c:y val="0.1259659065108211"/>
          <c:w val="0.8592057761732852"/>
          <c:h val="0.7321428571428571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風力発電所月別供給電力量!$D$4:$O$4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6304000</c:v>
                </c:pt>
                <c:pt idx="2">
                  <c:v>3608000</c:v>
                </c:pt>
                <c:pt idx="3">
                  <c:v>2726000</c:v>
                </c:pt>
                <c:pt idx="4">
                  <c:v>2901000</c:v>
                </c:pt>
                <c:pt idx="5">
                  <c:v>3407000</c:v>
                </c:pt>
                <c:pt idx="6">
                  <c:v>5122000</c:v>
                </c:pt>
                <c:pt idx="7">
                  <c:v>6011000</c:v>
                </c:pt>
                <c:pt idx="8">
                  <c:v>5312000</c:v>
                </c:pt>
                <c:pt idx="9">
                  <c:v>6116000</c:v>
                </c:pt>
                <c:pt idx="10">
                  <c:v>4510000</c:v>
                </c:pt>
                <c:pt idx="11">
                  <c:v>6120000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7-453C-8905-30810080DE3D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風力発電所月別供給電力量!$D$3:$O$3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風力発電所月別供給電力量!$D$16:$O$16</c:f>
              <c:numCache>
                <c:formatCode>#,##0_);[Red]\(#,##0\)</c:formatCode>
                <c:ptCount val="12"/>
                <c:pt idx="0">
                  <c:v>5920656</c:v>
                </c:pt>
                <c:pt idx="1">
                  <c:v>5217717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956832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風力発電所月別供給電力量!$D$5:$O$5</c:f>
              <c:numCache>
                <c:formatCode>#,##0_);[Red]\(#,##0\)</c:formatCode>
                <c:ptCount val="12"/>
                <c:pt idx="0">
                  <c:v>5690000</c:v>
                </c:pt>
                <c:pt idx="1">
                  <c:v>11994000</c:v>
                </c:pt>
                <c:pt idx="2">
                  <c:v>15602000</c:v>
                </c:pt>
                <c:pt idx="3">
                  <c:v>18328000</c:v>
                </c:pt>
                <c:pt idx="4">
                  <c:v>21229000</c:v>
                </c:pt>
                <c:pt idx="5">
                  <c:v>24636000</c:v>
                </c:pt>
                <c:pt idx="6">
                  <c:v>29758000</c:v>
                </c:pt>
                <c:pt idx="7">
                  <c:v>35769000</c:v>
                </c:pt>
                <c:pt idx="8">
                  <c:v>41081000</c:v>
                </c:pt>
                <c:pt idx="9">
                  <c:v>47197000</c:v>
                </c:pt>
                <c:pt idx="10">
                  <c:v>51707000</c:v>
                </c:pt>
                <c:pt idx="11">
                  <c:v>57827000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7-453C-8905-30810080DE3D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風力発電所月別供給電力量!$D$17:$O$17</c:f>
              <c:numCache>
                <c:formatCode>#,##0_);[Red]\(#,##0\)</c:formatCode>
                <c:ptCount val="12"/>
                <c:pt idx="0">
                  <c:v>5920656</c:v>
                </c:pt>
                <c:pt idx="1">
                  <c:v>11138373</c:v>
                </c:pt>
                <c:pt idx="2">
                  <c:v>11138373</c:v>
                </c:pt>
                <c:pt idx="3">
                  <c:v>11138373</c:v>
                </c:pt>
                <c:pt idx="4">
                  <c:v>11138373</c:v>
                </c:pt>
                <c:pt idx="5">
                  <c:v>11138373</c:v>
                </c:pt>
                <c:pt idx="6">
                  <c:v>11138373</c:v>
                </c:pt>
                <c:pt idx="7">
                  <c:v>11138373</c:v>
                </c:pt>
                <c:pt idx="8">
                  <c:v>11138373</c:v>
                </c:pt>
                <c:pt idx="9">
                  <c:v>11138373</c:v>
                </c:pt>
                <c:pt idx="10">
                  <c:v>11138373</c:v>
                </c:pt>
                <c:pt idx="11">
                  <c:v>11138373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7-453C-8905-30810080D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55956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1.1552316291042133E-2"/>
              <c:y val="0.355357147647855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55956832"/>
        <c:crosses val="autoZero"/>
        <c:crossBetween val="between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0000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7472925388458675"/>
              <c:y val="0.307142595250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1802607318713261"/>
          <c:y val="0.9463669085657308"/>
          <c:w val="0.36120648142122735"/>
          <c:h val="4.15223991379272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219075</xdr:rowOff>
    </xdr:from>
    <xdr:to>
      <xdr:col>15</xdr:col>
      <xdr:colOff>876300</xdr:colOff>
      <xdr:row>54</xdr:row>
      <xdr:rowOff>133350</xdr:rowOff>
    </xdr:to>
    <xdr:graphicFrame macro="">
      <xdr:nvGraphicFramePr>
        <xdr:cNvPr id="41632923" name="グラフ 1">
          <a:extLst>
            <a:ext uri="{FF2B5EF4-FFF2-40B4-BE49-F238E27FC236}">
              <a16:creationId xmlns:a16="http://schemas.microsoft.com/office/drawing/2014/main" id="{239140EC-51EE-26EC-7EBC-97CCE1A0B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0.74301</cdr:x>
      <cdr:y>0.07003</cdr:y>
    </cdr:from>
    <cdr:to>
      <cdr:x>0.76959</cdr:x>
      <cdr:y>0.10636</cdr:y>
    </cdr:to>
    <cdr:sp macro="" textlink="">
      <cdr:nvSpPr>
        <cdr:cNvPr id="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317208" y="389067"/>
          <a:ext cx="371127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  <cdr:relSizeAnchor xmlns:cdr="http://schemas.openxmlformats.org/drawingml/2006/chartDrawing">
    <cdr:from>
      <cdr:x>0.23106</cdr:x>
      <cdr:y>0.074</cdr:y>
    </cdr:from>
    <cdr:to>
      <cdr:x>0.25765</cdr:x>
      <cdr:y>0.11057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1024" y="411277"/>
          <a:ext cx="371128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011C-799B-42DB-96B1-BA316A6746B3}">
  <sheetPr codeName="Sheet2">
    <pageSetUpPr fitToPage="1"/>
  </sheetPr>
  <dimension ref="A1:S85"/>
  <sheetViews>
    <sheetView tabSelected="1" view="pageBreakPreview" zoomScale="110" zoomScaleNormal="100" zoomScaleSheetLayoutView="110" workbookViewId="0">
      <selection activeCell="E18" sqref="E18"/>
    </sheetView>
  </sheetViews>
  <sheetFormatPr defaultRowHeight="12" x14ac:dyDescent="0.15"/>
  <cols>
    <col min="1" max="1" width="9" style="1"/>
    <col min="2" max="2" width="12.625" style="1" customWidth="1"/>
    <col min="3" max="3" width="8.375" style="1" customWidth="1"/>
    <col min="4" max="4" width="11.75" style="1" customWidth="1"/>
    <col min="5" max="6" width="11.75" style="1" bestFit="1" customWidth="1"/>
    <col min="7" max="7" width="11.25" style="1" customWidth="1"/>
    <col min="8" max="16" width="11.75" style="1" bestFit="1" customWidth="1"/>
    <col min="17" max="16384" width="9" style="1"/>
  </cols>
  <sheetData>
    <row r="1" spans="1:19" ht="18" customHeight="1" x14ac:dyDescent="0.15">
      <c r="A1" s="45" t="s">
        <v>28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9" ht="18" customHeight="1" x14ac:dyDescent="0.15"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19" ht="18" customHeight="1" x14ac:dyDescent="0.15">
      <c r="A3" s="46"/>
      <c r="B3" s="46"/>
      <c r="C3" s="46"/>
      <c r="D3" s="34" t="s">
        <v>26</v>
      </c>
      <c r="E3" s="2" t="s">
        <v>0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7</v>
      </c>
      <c r="M3" s="2" t="s">
        <v>8</v>
      </c>
      <c r="N3" s="2" t="s">
        <v>9</v>
      </c>
      <c r="O3" s="2" t="s">
        <v>10</v>
      </c>
      <c r="P3" s="2" t="s">
        <v>11</v>
      </c>
    </row>
    <row r="4" spans="1:19" ht="18" customHeight="1" x14ac:dyDescent="0.15">
      <c r="A4" s="48" t="s">
        <v>12</v>
      </c>
      <c r="B4" s="48"/>
      <c r="C4" s="6" t="s">
        <v>13</v>
      </c>
      <c r="D4" s="12">
        <v>5690000</v>
      </c>
      <c r="E4" s="12">
        <v>6304000</v>
      </c>
      <c r="F4" s="12">
        <v>3608000</v>
      </c>
      <c r="G4" s="12">
        <v>2726000</v>
      </c>
      <c r="H4" s="12">
        <v>2901000</v>
      </c>
      <c r="I4" s="12">
        <v>3407000</v>
      </c>
      <c r="J4" s="12">
        <v>5122000</v>
      </c>
      <c r="K4" s="12">
        <v>6011000</v>
      </c>
      <c r="L4" s="12">
        <v>5312000</v>
      </c>
      <c r="M4" s="12">
        <v>6116000</v>
      </c>
      <c r="N4" s="12">
        <v>4510000</v>
      </c>
      <c r="O4" s="12">
        <v>6120000</v>
      </c>
      <c r="P4" s="18">
        <f>SUM(D4:O4)</f>
        <v>57827000</v>
      </c>
    </row>
    <row r="5" spans="1:19" ht="18" customHeight="1" x14ac:dyDescent="0.15">
      <c r="A5" s="48"/>
      <c r="B5" s="48"/>
      <c r="C5" s="5" t="s">
        <v>14</v>
      </c>
      <c r="D5" s="16">
        <f>D4</f>
        <v>5690000</v>
      </c>
      <c r="E5" s="16">
        <f t="shared" ref="E5:O5" si="0">D5+E4</f>
        <v>11994000</v>
      </c>
      <c r="F5" s="16">
        <f t="shared" si="0"/>
        <v>15602000</v>
      </c>
      <c r="G5" s="16">
        <f t="shared" si="0"/>
        <v>18328000</v>
      </c>
      <c r="H5" s="16">
        <f t="shared" si="0"/>
        <v>21229000</v>
      </c>
      <c r="I5" s="16">
        <f t="shared" si="0"/>
        <v>24636000</v>
      </c>
      <c r="J5" s="16">
        <f t="shared" si="0"/>
        <v>29758000</v>
      </c>
      <c r="K5" s="16">
        <f t="shared" si="0"/>
        <v>35769000</v>
      </c>
      <c r="L5" s="16">
        <f t="shared" si="0"/>
        <v>41081000</v>
      </c>
      <c r="M5" s="16">
        <f t="shared" si="0"/>
        <v>47197000</v>
      </c>
      <c r="N5" s="16">
        <f t="shared" si="0"/>
        <v>51707000</v>
      </c>
      <c r="O5" s="16">
        <f t="shared" si="0"/>
        <v>57827000</v>
      </c>
      <c r="P5" s="19" t="s">
        <v>24</v>
      </c>
    </row>
    <row r="6" spans="1:19" ht="18" customHeight="1" x14ac:dyDescent="0.15">
      <c r="A6" s="54" t="s">
        <v>15</v>
      </c>
      <c r="B6" s="56" t="s">
        <v>16</v>
      </c>
      <c r="C6" s="30" t="s">
        <v>25</v>
      </c>
      <c r="D6" s="14">
        <v>7.4</v>
      </c>
      <c r="E6" s="14">
        <v>7.8</v>
      </c>
      <c r="F6" s="14">
        <v>4.9000000000000004</v>
      </c>
      <c r="G6" s="14">
        <v>5</v>
      </c>
      <c r="H6" s="14">
        <v>5.7</v>
      </c>
      <c r="I6" s="14">
        <v>5.6</v>
      </c>
      <c r="J6" s="14">
        <v>6.1</v>
      </c>
      <c r="K6" s="14">
        <v>7.5</v>
      </c>
      <c r="L6" s="14">
        <v>8.1</v>
      </c>
      <c r="M6" s="14">
        <v>8.6999999999999993</v>
      </c>
      <c r="N6" s="14">
        <v>7.6</v>
      </c>
      <c r="O6" s="14">
        <v>7.5</v>
      </c>
      <c r="P6" s="14">
        <f>ROUND(AVERAGE(D6:O6),1)</f>
        <v>6.8</v>
      </c>
    </row>
    <row r="7" spans="1:19" ht="18" customHeight="1" x14ac:dyDescent="0.15">
      <c r="A7" s="55"/>
      <c r="B7" s="48"/>
      <c r="C7" s="31" t="s">
        <v>21</v>
      </c>
      <c r="D7" s="22">
        <v>7.6</v>
      </c>
      <c r="E7" s="22">
        <v>7.9</v>
      </c>
      <c r="F7" s="44" t="s">
        <v>29</v>
      </c>
      <c r="G7" s="44" t="s">
        <v>29</v>
      </c>
      <c r="H7" s="44" t="s">
        <v>29</v>
      </c>
      <c r="I7" s="39" t="s">
        <v>29</v>
      </c>
      <c r="J7" s="39" t="s">
        <v>29</v>
      </c>
      <c r="K7" s="39" t="s">
        <v>29</v>
      </c>
      <c r="L7" s="39" t="s">
        <v>29</v>
      </c>
      <c r="M7" s="39" t="s">
        <v>29</v>
      </c>
      <c r="N7" s="39" t="s">
        <v>29</v>
      </c>
      <c r="O7" s="22" t="s">
        <v>29</v>
      </c>
      <c r="P7" s="22">
        <f>ROUND(AVERAGE(D7:O7),1)</f>
        <v>7.8</v>
      </c>
      <c r="S7" s="29"/>
    </row>
    <row r="8" spans="1:19" ht="18" customHeight="1" x14ac:dyDescent="0.15">
      <c r="A8" s="55"/>
      <c r="B8" s="56" t="s">
        <v>17</v>
      </c>
      <c r="C8" s="32" t="s">
        <v>18</v>
      </c>
      <c r="D8" s="12">
        <v>488000</v>
      </c>
      <c r="E8" s="12">
        <v>588000</v>
      </c>
      <c r="F8" s="12">
        <v>210000</v>
      </c>
      <c r="G8" s="12">
        <v>283000</v>
      </c>
      <c r="H8" s="12">
        <v>260000</v>
      </c>
      <c r="I8" s="12">
        <v>275000</v>
      </c>
      <c r="J8" s="12">
        <v>433000</v>
      </c>
      <c r="K8" s="12">
        <v>581000</v>
      </c>
      <c r="L8" s="12">
        <v>631000</v>
      </c>
      <c r="M8" s="12">
        <v>734000</v>
      </c>
      <c r="N8" s="12">
        <v>552000</v>
      </c>
      <c r="O8" s="12">
        <v>626000</v>
      </c>
      <c r="P8" s="12">
        <f>SUM(D8:O8)</f>
        <v>5661000</v>
      </c>
    </row>
    <row r="9" spans="1:19" ht="18" customHeight="1" x14ac:dyDescent="0.15">
      <c r="A9" s="55"/>
      <c r="B9" s="56"/>
      <c r="C9" s="33" t="s">
        <v>21</v>
      </c>
      <c r="D9" s="11">
        <v>454946</v>
      </c>
      <c r="E9" s="11">
        <v>594467</v>
      </c>
      <c r="F9" s="36" t="s">
        <v>29</v>
      </c>
      <c r="G9" s="11" t="s">
        <v>29</v>
      </c>
      <c r="H9" s="36" t="s">
        <v>29</v>
      </c>
      <c r="I9" s="11" t="s">
        <v>29</v>
      </c>
      <c r="J9" s="11" t="s">
        <v>29</v>
      </c>
      <c r="K9" s="11" t="s">
        <v>29</v>
      </c>
      <c r="L9" s="11" t="s">
        <v>29</v>
      </c>
      <c r="M9" s="36" t="s">
        <v>29</v>
      </c>
      <c r="N9" s="11" t="s">
        <v>29</v>
      </c>
      <c r="O9" s="11" t="s">
        <v>29</v>
      </c>
      <c r="P9" s="11">
        <f>SUM(D9:O9)</f>
        <v>1049413</v>
      </c>
    </row>
    <row r="10" spans="1:19" ht="18" customHeight="1" x14ac:dyDescent="0.15">
      <c r="A10" s="55"/>
      <c r="B10" s="49" t="s">
        <v>19</v>
      </c>
      <c r="C10" s="50"/>
      <c r="D10" s="38">
        <f>D9/D8</f>
        <v>0.93226639344262296</v>
      </c>
      <c r="E10" s="38">
        <f>E9/E8</f>
        <v>1.010998299319728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21">
        <f>SUM(D9:O9)/SUM(D8:O8)</f>
        <v>0.18537590531708178</v>
      </c>
    </row>
    <row r="11" spans="1:19" ht="18" customHeight="1" x14ac:dyDescent="0.15">
      <c r="A11" s="54" t="s">
        <v>20</v>
      </c>
      <c r="B11" s="56" t="s">
        <v>16</v>
      </c>
      <c r="C11" s="30" t="s">
        <v>25</v>
      </c>
      <c r="D11" s="40">
        <v>7</v>
      </c>
      <c r="E11" s="40">
        <v>7.1</v>
      </c>
      <c r="F11" s="40">
        <v>5.8</v>
      </c>
      <c r="G11" s="40">
        <v>4.5999999999999996</v>
      </c>
      <c r="H11" s="40">
        <v>5.6</v>
      </c>
      <c r="I11" s="40">
        <v>6.2</v>
      </c>
      <c r="J11" s="40">
        <v>6.4</v>
      </c>
      <c r="K11" s="40">
        <v>7</v>
      </c>
      <c r="L11" s="40">
        <v>7.6</v>
      </c>
      <c r="M11" s="40">
        <v>7.4</v>
      </c>
      <c r="N11" s="40">
        <v>7.2</v>
      </c>
      <c r="O11" s="40">
        <v>7.4</v>
      </c>
      <c r="P11" s="13">
        <f>ROUND(AVERAGE(D11:O11),1)</f>
        <v>6.6</v>
      </c>
      <c r="S11" s="29"/>
    </row>
    <row r="12" spans="1:19" ht="18" customHeight="1" x14ac:dyDescent="0.15">
      <c r="A12" s="55"/>
      <c r="B12" s="48"/>
      <c r="C12" s="8" t="s">
        <v>21</v>
      </c>
      <c r="D12" s="9">
        <v>7.6</v>
      </c>
      <c r="E12" s="41">
        <v>7</v>
      </c>
      <c r="F12" s="44"/>
      <c r="G12" s="44"/>
      <c r="H12" s="9"/>
      <c r="I12" s="41"/>
      <c r="J12" s="41" t="s">
        <v>29</v>
      </c>
      <c r="K12" s="41" t="s">
        <v>29</v>
      </c>
      <c r="L12" s="9" t="s">
        <v>29</v>
      </c>
      <c r="M12" s="33" t="s">
        <v>29</v>
      </c>
      <c r="N12" s="41" t="s">
        <v>29</v>
      </c>
      <c r="O12" s="9" t="s">
        <v>29</v>
      </c>
      <c r="P12" s="22">
        <f>ROUND(AVERAGE(D12:O12),1)</f>
        <v>7.3</v>
      </c>
    </row>
    <row r="13" spans="1:19" ht="18" customHeight="1" x14ac:dyDescent="0.15">
      <c r="A13" s="55"/>
      <c r="B13" s="56" t="s">
        <v>17</v>
      </c>
      <c r="C13" s="6" t="s">
        <v>18</v>
      </c>
      <c r="D13" s="43">
        <v>5202000</v>
      </c>
      <c r="E13" s="43">
        <v>5716000</v>
      </c>
      <c r="F13" s="43">
        <v>3398000</v>
      </c>
      <c r="G13" s="43">
        <v>2443000</v>
      </c>
      <c r="H13" s="43">
        <v>2641000</v>
      </c>
      <c r="I13" s="43">
        <v>3132000</v>
      </c>
      <c r="J13" s="43">
        <v>4689000</v>
      </c>
      <c r="K13" s="43">
        <v>5430000</v>
      </c>
      <c r="L13" s="43">
        <v>4681000</v>
      </c>
      <c r="M13" s="43">
        <v>5382000</v>
      </c>
      <c r="N13" s="43">
        <v>3958000</v>
      </c>
      <c r="O13" s="43">
        <v>5494000</v>
      </c>
      <c r="P13" s="12">
        <f>SUM(D13:O13)</f>
        <v>52166000</v>
      </c>
    </row>
    <row r="14" spans="1:19" ht="18" customHeight="1" x14ac:dyDescent="0.15">
      <c r="A14" s="55"/>
      <c r="B14" s="48"/>
      <c r="C14" s="9" t="s">
        <v>21</v>
      </c>
      <c r="D14" s="37">
        <v>5465710</v>
      </c>
      <c r="E14" s="37">
        <v>4623250</v>
      </c>
      <c r="F14" s="36"/>
      <c r="G14" s="37"/>
      <c r="H14" s="36"/>
      <c r="I14" s="37"/>
      <c r="J14" s="37"/>
      <c r="K14" s="37"/>
      <c r="L14" s="37"/>
      <c r="M14" s="42"/>
      <c r="N14" s="37"/>
      <c r="O14" s="37"/>
      <c r="P14" s="11">
        <f>SUM(D14:O14)</f>
        <v>10088960</v>
      </c>
    </row>
    <row r="15" spans="1:19" ht="18" customHeight="1" x14ac:dyDescent="0.15">
      <c r="A15" s="55"/>
      <c r="B15" s="49" t="s">
        <v>19</v>
      </c>
      <c r="C15" s="50"/>
      <c r="D15" s="21">
        <f>D14/D13</f>
        <v>1.0506939638600539</v>
      </c>
      <c r="E15" s="21">
        <f>E14/E13</f>
        <v>0.80882610216934925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>
        <f>SUM(D14:O14)/SUM(D13:O13)</f>
        <v>0.19340106582831729</v>
      </c>
    </row>
    <row r="16" spans="1:19" ht="18" customHeight="1" x14ac:dyDescent="0.15">
      <c r="A16" s="48" t="s">
        <v>22</v>
      </c>
      <c r="B16" s="48"/>
      <c r="C16" s="7" t="s">
        <v>13</v>
      </c>
      <c r="D16" s="17">
        <f>SUM(D9,D14)</f>
        <v>5920656</v>
      </c>
      <c r="E16" s="17">
        <v>5217717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>
        <f>SUM(D16:O16)</f>
        <v>11138373</v>
      </c>
      <c r="Q16" s="3"/>
    </row>
    <row r="17" spans="1:17" ht="18" customHeight="1" x14ac:dyDescent="0.15">
      <c r="A17" s="48"/>
      <c r="B17" s="48"/>
      <c r="C17" s="8" t="s">
        <v>14</v>
      </c>
      <c r="D17" s="15">
        <f>D16</f>
        <v>5920656</v>
      </c>
      <c r="E17" s="15">
        <f>D17+E16</f>
        <v>11138373</v>
      </c>
      <c r="F17" s="15">
        <f t="shared" ref="F17:O17" si="1">E17+F16</f>
        <v>11138373</v>
      </c>
      <c r="G17" s="15">
        <f t="shared" si="1"/>
        <v>11138373</v>
      </c>
      <c r="H17" s="15">
        <f t="shared" si="1"/>
        <v>11138373</v>
      </c>
      <c r="I17" s="15">
        <f t="shared" si="1"/>
        <v>11138373</v>
      </c>
      <c r="J17" s="15">
        <f t="shared" si="1"/>
        <v>11138373</v>
      </c>
      <c r="K17" s="15">
        <f t="shared" si="1"/>
        <v>11138373</v>
      </c>
      <c r="L17" s="15">
        <f t="shared" si="1"/>
        <v>11138373</v>
      </c>
      <c r="M17" s="15">
        <f t="shared" si="1"/>
        <v>11138373</v>
      </c>
      <c r="N17" s="15">
        <f t="shared" si="1"/>
        <v>11138373</v>
      </c>
      <c r="O17" s="15">
        <f t="shared" si="1"/>
        <v>11138373</v>
      </c>
      <c r="P17" s="20" t="s">
        <v>24</v>
      </c>
      <c r="Q17" s="3"/>
    </row>
    <row r="18" spans="1:17" ht="18" customHeight="1" x14ac:dyDescent="0.15">
      <c r="A18" s="47" t="s">
        <v>23</v>
      </c>
      <c r="B18" s="48"/>
      <c r="C18" s="48"/>
      <c r="D18" s="24">
        <f>D16/D4</f>
        <v>1.0405370826010545</v>
      </c>
      <c r="E18" s="23">
        <f>IF(E16="","",E16/E4)</f>
        <v>0.82768353426395935</v>
      </c>
      <c r="F18" s="23" t="str">
        <f t="shared" ref="F18:O18" si="2">IF(F14="","",F14/F4)</f>
        <v/>
      </c>
      <c r="G18" s="23" t="str">
        <f t="shared" si="2"/>
        <v/>
      </c>
      <c r="H18" s="23" t="str">
        <f t="shared" si="2"/>
        <v/>
      </c>
      <c r="I18" s="23" t="str">
        <f t="shared" si="2"/>
        <v/>
      </c>
      <c r="J18" s="23" t="str">
        <f t="shared" si="2"/>
        <v/>
      </c>
      <c r="K18" s="23" t="str">
        <f t="shared" si="2"/>
        <v/>
      </c>
      <c r="L18" s="23" t="str">
        <f t="shared" si="2"/>
        <v/>
      </c>
      <c r="M18" s="23" t="str">
        <f t="shared" si="2"/>
        <v/>
      </c>
      <c r="N18" s="23" t="str">
        <f t="shared" si="2"/>
        <v/>
      </c>
      <c r="O18" s="23" t="str">
        <f t="shared" si="2"/>
        <v/>
      </c>
      <c r="P18" s="24">
        <f>P16/P4</f>
        <v>0.19261543915472013</v>
      </c>
    </row>
    <row r="19" spans="1:17" ht="18" customHeight="1" x14ac:dyDescent="0.15">
      <c r="A19" s="25" t="s">
        <v>27</v>
      </c>
      <c r="B19" s="26"/>
      <c r="C19" s="26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35"/>
    </row>
    <row r="60" spans="5:6" x14ac:dyDescent="0.15">
      <c r="E60" s="4"/>
      <c r="F60" s="4"/>
    </row>
    <row r="73" spans="11:11" x14ac:dyDescent="0.15">
      <c r="K73" s="53"/>
    </row>
    <row r="74" spans="11:11" x14ac:dyDescent="0.15">
      <c r="K74" s="53"/>
    </row>
    <row r="82" spans="4:10" ht="12" customHeight="1" x14ac:dyDescent="0.15">
      <c r="D82" s="10"/>
      <c r="E82" s="10"/>
      <c r="F82" s="10"/>
      <c r="G82" s="10"/>
      <c r="H82" s="10"/>
      <c r="I82" s="10"/>
      <c r="J82" s="10"/>
    </row>
    <row r="83" spans="4:10" ht="12" customHeight="1" x14ac:dyDescent="0.15">
      <c r="D83" s="10"/>
      <c r="E83" s="10"/>
      <c r="F83" s="10"/>
      <c r="G83" s="10"/>
      <c r="H83" s="10"/>
      <c r="I83" s="10"/>
      <c r="J83" s="10"/>
    </row>
    <row r="84" spans="4:10" ht="12" customHeight="1" x14ac:dyDescent="0.15">
      <c r="D84" s="10"/>
      <c r="E84" s="10"/>
      <c r="F84" s="10"/>
      <c r="G84" s="10"/>
      <c r="H84" s="10"/>
      <c r="I84" s="10"/>
      <c r="J84" s="10"/>
    </row>
    <row r="85" spans="4:10" ht="12" customHeight="1" x14ac:dyDescent="0.15">
      <c r="D85" s="10"/>
      <c r="E85" s="10"/>
      <c r="F85" s="10"/>
      <c r="G85" s="10"/>
      <c r="H85" s="10"/>
      <c r="I85" s="10"/>
      <c r="J85" s="10"/>
    </row>
  </sheetData>
  <mergeCells count="15">
    <mergeCell ref="K73:K74"/>
    <mergeCell ref="A6:A10"/>
    <mergeCell ref="A11:A15"/>
    <mergeCell ref="A16:B17"/>
    <mergeCell ref="A4:B5"/>
    <mergeCell ref="B6:B7"/>
    <mergeCell ref="B8:B9"/>
    <mergeCell ref="B11:B12"/>
    <mergeCell ref="B13:B14"/>
    <mergeCell ref="A1:P1"/>
    <mergeCell ref="A3:C3"/>
    <mergeCell ref="A18:C18"/>
    <mergeCell ref="B10:C10"/>
    <mergeCell ref="B15:C15"/>
    <mergeCell ref="C2:P2"/>
  </mergeCells>
  <phoneticPr fontId="2"/>
  <printOptions horizontalCentered="1"/>
  <pageMargins left="0.59055118110236227" right="0.59055118110236227" top="0.98425196850393704" bottom="0.59055118110236227" header="0.51181102362204722" footer="0.51181102362204722"/>
  <pageSetup paperSize="9" scale="68" orientation="landscape" r:id="rId1"/>
  <headerFooter alignWithMargins="0"/>
  <ignoredErrors>
    <ignoredError sqref="P11 P16:P17 P13:P14" formulaRange="1"/>
    <ignoredError sqref="P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風力発電所月別供給電力量</vt:lpstr>
      <vt:lpstr>風力発電所月別供給電力量!Print_Area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榎 充</cp:lastModifiedBy>
  <cp:lastPrinted>2021-11-17T06:48:16Z</cp:lastPrinted>
  <dcterms:created xsi:type="dcterms:W3CDTF">2004-04-30T06:39:41Z</dcterms:created>
  <dcterms:modified xsi:type="dcterms:W3CDTF">2026-06-18T05:09:55Z</dcterms:modified>
</cp:coreProperties>
</file>