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10350" yWindow="-180" windowWidth="27795" windowHeight="12795"/>
  </bookViews>
  <sheets>
    <sheet name="4" sheetId="1" r:id="rId1"/>
  </sheets>
  <definedNames>
    <definedName name="_xlnm.Print_Area" localSheetId="0">'4'!$A$1:$P$73</definedName>
    <definedName name="_xlnm.Print_Titles" localSheetId="0">'4'!$3:$7</definedName>
  </definedNames>
  <calcPr calcId="145621"/>
</workbook>
</file>

<file path=xl/calcChain.xml><?xml version="1.0" encoding="utf-8"?>
<calcChain xmlns="http://schemas.openxmlformats.org/spreadsheetml/2006/main">
  <c r="L8" i="1" l="1"/>
  <c r="L34" i="1"/>
  <c r="P68" i="1" l="1"/>
  <c r="P69" i="1"/>
  <c r="P70" i="1"/>
  <c r="P67" i="1"/>
  <c r="P66" i="1"/>
  <c r="P64" i="1"/>
  <c r="P61" i="1"/>
  <c r="P62" i="1"/>
  <c r="P63" i="1"/>
  <c r="P60" i="1"/>
  <c r="P59" i="1"/>
  <c r="P57" i="1"/>
  <c r="P54" i="1"/>
  <c r="P55" i="1"/>
  <c r="P56" i="1"/>
  <c r="P53" i="1"/>
  <c r="P52" i="1"/>
  <c r="P50" i="1"/>
  <c r="P49" i="1"/>
  <c r="P47" i="1"/>
  <c r="P45" i="1"/>
  <c r="P43" i="1"/>
  <c r="P44" i="1"/>
  <c r="P42" i="1"/>
  <c r="P41" i="1"/>
  <c r="P39" i="1"/>
  <c r="P38" i="1"/>
  <c r="P37" i="1"/>
  <c r="P34" i="1"/>
  <c r="P33" i="1"/>
  <c r="P32" i="1"/>
  <c r="P31" i="1"/>
  <c r="P29" i="1"/>
  <c r="P26" i="1"/>
  <c r="P27" i="1"/>
  <c r="P28" i="1"/>
  <c r="P25" i="1"/>
  <c r="P24" i="1"/>
  <c r="P22" i="1"/>
  <c r="P16" i="1"/>
  <c r="P17" i="1"/>
  <c r="P18" i="1"/>
  <c r="P19" i="1"/>
  <c r="P20" i="1"/>
  <c r="P21" i="1"/>
  <c r="P15" i="1"/>
  <c r="P14" i="1"/>
  <c r="P12" i="1"/>
  <c r="P9" i="1"/>
  <c r="P8" i="1"/>
  <c r="M68" i="1"/>
  <c r="M69" i="1"/>
  <c r="M70" i="1"/>
  <c r="M67" i="1"/>
  <c r="M66" i="1"/>
  <c r="M64" i="1"/>
  <c r="M61" i="1"/>
  <c r="M62" i="1"/>
  <c r="M63" i="1"/>
  <c r="M60" i="1"/>
  <c r="M59" i="1"/>
  <c r="M57" i="1"/>
  <c r="M54" i="1"/>
  <c r="M55" i="1"/>
  <c r="M56" i="1"/>
  <c r="M53" i="1"/>
  <c r="M52" i="1"/>
  <c r="M50" i="1"/>
  <c r="M49" i="1"/>
  <c r="M48" i="1"/>
  <c r="M47" i="1"/>
  <c r="M45" i="1"/>
  <c r="M43" i="1"/>
  <c r="M44" i="1"/>
  <c r="M42" i="1"/>
  <c r="M41" i="1"/>
  <c r="M39" i="1"/>
  <c r="M38" i="1"/>
  <c r="M37" i="1"/>
  <c r="M34" i="1"/>
  <c r="M33" i="1"/>
  <c r="M32" i="1"/>
  <c r="M31" i="1"/>
  <c r="M29" i="1"/>
  <c r="M26" i="1"/>
  <c r="M27" i="1"/>
  <c r="M28" i="1"/>
  <c r="M25" i="1"/>
  <c r="M24" i="1"/>
  <c r="M22" i="1"/>
  <c r="M11" i="1"/>
  <c r="M12" i="1"/>
  <c r="M14" i="1"/>
  <c r="M15" i="1"/>
  <c r="M16" i="1"/>
  <c r="M17" i="1"/>
  <c r="M18" i="1"/>
  <c r="M19" i="1"/>
  <c r="M20" i="1"/>
  <c r="M21" i="1"/>
  <c r="M9" i="1"/>
  <c r="M8" i="1"/>
  <c r="O66" i="1" l="1"/>
  <c r="N66" i="1"/>
  <c r="L66" i="1"/>
  <c r="K66" i="1"/>
  <c r="I66" i="1"/>
  <c r="G66" i="1"/>
  <c r="F66" i="1"/>
  <c r="E66" i="1"/>
  <c r="D66" i="1"/>
  <c r="C66" i="1"/>
  <c r="B66" i="1"/>
  <c r="O59" i="1"/>
  <c r="N59" i="1"/>
  <c r="L59" i="1"/>
  <c r="K59" i="1"/>
  <c r="H59" i="1"/>
  <c r="G59" i="1"/>
  <c r="F59" i="1"/>
  <c r="E59" i="1"/>
  <c r="D59" i="1"/>
  <c r="C59" i="1"/>
  <c r="B59" i="1"/>
  <c r="O52" i="1"/>
  <c r="N52" i="1"/>
  <c r="L52" i="1"/>
  <c r="K52" i="1"/>
  <c r="I52" i="1"/>
  <c r="G52" i="1"/>
  <c r="E52" i="1"/>
  <c r="C52" i="1"/>
  <c r="B52" i="1"/>
  <c r="O47" i="1"/>
  <c r="N47" i="1"/>
  <c r="L47" i="1"/>
  <c r="K47" i="1"/>
  <c r="I47" i="1"/>
  <c r="E47" i="1"/>
  <c r="C47" i="1"/>
  <c r="B47" i="1"/>
  <c r="L41" i="1"/>
  <c r="K41" i="1"/>
  <c r="I41" i="1"/>
  <c r="H41" i="1"/>
  <c r="G41" i="1"/>
  <c r="E41" i="1"/>
  <c r="D41" i="1"/>
  <c r="C41" i="1"/>
  <c r="B41" i="1"/>
  <c r="L36" i="1"/>
  <c r="K36" i="1"/>
  <c r="I36" i="1"/>
  <c r="H36" i="1"/>
  <c r="G36" i="1"/>
  <c r="F36" i="1"/>
  <c r="E36" i="1"/>
  <c r="D36" i="1"/>
  <c r="C36" i="1"/>
  <c r="B36" i="1"/>
  <c r="O31" i="1"/>
  <c r="N31" i="1"/>
  <c r="L31" i="1"/>
  <c r="K31" i="1"/>
  <c r="I31" i="1"/>
  <c r="E31" i="1"/>
  <c r="C31" i="1"/>
  <c r="B31" i="1"/>
  <c r="O24" i="1"/>
  <c r="N24" i="1"/>
  <c r="L24" i="1"/>
  <c r="K24" i="1"/>
  <c r="I24" i="1"/>
  <c r="G24" i="1"/>
  <c r="F24" i="1"/>
  <c r="E24" i="1"/>
  <c r="D24" i="1"/>
  <c r="C24" i="1"/>
  <c r="B24" i="1"/>
  <c r="P36" i="1" l="1"/>
  <c r="M36" i="1"/>
  <c r="O9" i="1"/>
  <c r="L9" i="1"/>
  <c r="K9" i="1"/>
  <c r="I9" i="1"/>
  <c r="F9" i="1"/>
  <c r="E9" i="1"/>
  <c r="D9" i="1"/>
  <c r="B9" i="1"/>
  <c r="O14" i="1"/>
  <c r="N14" i="1"/>
  <c r="N9" i="1" s="1"/>
  <c r="L14" i="1"/>
  <c r="K14" i="1"/>
  <c r="I14" i="1"/>
  <c r="G14" i="1"/>
  <c r="G9" i="1" s="1"/>
  <c r="F14" i="1"/>
  <c r="E14" i="1"/>
  <c r="D14" i="1"/>
  <c r="C14" i="1"/>
  <c r="C9" i="1" s="1"/>
  <c r="B14" i="1"/>
</calcChain>
</file>

<file path=xl/sharedStrings.xml><?xml version="1.0" encoding="utf-8"?>
<sst xmlns="http://schemas.openxmlformats.org/spreadsheetml/2006/main" count="96" uniqueCount="88">
  <si>
    <t>二戸保健所</t>
    <rPh sb="0" eb="2">
      <t>ニノヘ</t>
    </rPh>
    <rPh sb="2" eb="5">
      <t>ホケンジョ</t>
    </rPh>
    <phoneticPr fontId="3"/>
  </si>
  <si>
    <t>二戸医療圏</t>
    <rPh sb="0" eb="2">
      <t>ニノヘ</t>
    </rPh>
    <rPh sb="2" eb="4">
      <t>イリョウ</t>
    </rPh>
    <rPh sb="4" eb="5">
      <t>ケン</t>
    </rPh>
    <phoneticPr fontId="3"/>
  </si>
  <si>
    <t>久慈保健所</t>
    <rPh sb="0" eb="2">
      <t>クジ</t>
    </rPh>
    <rPh sb="2" eb="5">
      <t>ホケンジョ</t>
    </rPh>
    <phoneticPr fontId="3"/>
  </si>
  <si>
    <t>久慈医療圏</t>
    <rPh sb="0" eb="2">
      <t>クジ</t>
    </rPh>
    <rPh sb="2" eb="4">
      <t>イリョウ</t>
    </rPh>
    <rPh sb="4" eb="5">
      <t>ケン</t>
    </rPh>
    <phoneticPr fontId="3"/>
  </si>
  <si>
    <t>宮古保健所</t>
    <rPh sb="0" eb="2">
      <t>ミヤコ</t>
    </rPh>
    <rPh sb="2" eb="5">
      <t>ホケンジョ</t>
    </rPh>
    <phoneticPr fontId="3"/>
  </si>
  <si>
    <t>宮古医療圏</t>
    <rPh sb="0" eb="2">
      <t>ミヤコ</t>
    </rPh>
    <rPh sb="2" eb="4">
      <t>イリョウ</t>
    </rPh>
    <rPh sb="4" eb="5">
      <t>ケン</t>
    </rPh>
    <phoneticPr fontId="3"/>
  </si>
  <si>
    <t>釜石保健所</t>
    <rPh sb="0" eb="2">
      <t>カマイシ</t>
    </rPh>
    <rPh sb="2" eb="5">
      <t>ホケンジョ</t>
    </rPh>
    <phoneticPr fontId="3"/>
  </si>
  <si>
    <t>釜石医療圏</t>
    <rPh sb="0" eb="2">
      <t>カマイシ</t>
    </rPh>
    <rPh sb="2" eb="4">
      <t>イリョウ</t>
    </rPh>
    <rPh sb="4" eb="5">
      <t>ケン</t>
    </rPh>
    <phoneticPr fontId="3"/>
  </si>
  <si>
    <t>大船渡保健所</t>
    <rPh sb="0" eb="3">
      <t>オオフナト</t>
    </rPh>
    <rPh sb="3" eb="6">
      <t>ホケンジョ</t>
    </rPh>
    <phoneticPr fontId="3"/>
  </si>
  <si>
    <t>気仙医療圏</t>
    <rPh sb="0" eb="2">
      <t>ケセン</t>
    </rPh>
    <rPh sb="2" eb="4">
      <t>イリョウ</t>
    </rPh>
    <rPh sb="4" eb="5">
      <t>ケン</t>
    </rPh>
    <phoneticPr fontId="3"/>
  </si>
  <si>
    <t>一関保健所</t>
    <rPh sb="0" eb="2">
      <t>イチノセキ</t>
    </rPh>
    <rPh sb="2" eb="5">
      <t>ホケンジョ</t>
    </rPh>
    <phoneticPr fontId="3"/>
  </si>
  <si>
    <t>両磐医療圏</t>
    <rPh sb="0" eb="1">
      <t>リョウ</t>
    </rPh>
    <rPh sb="1" eb="2">
      <t>バン</t>
    </rPh>
    <rPh sb="2" eb="4">
      <t>イリョウ</t>
    </rPh>
    <rPh sb="4" eb="5">
      <t>ケン</t>
    </rPh>
    <phoneticPr fontId="3"/>
  </si>
  <si>
    <t>奥州保健所</t>
    <rPh sb="0" eb="2">
      <t>オウシュウ</t>
    </rPh>
    <rPh sb="2" eb="5">
      <t>ホケンジョ</t>
    </rPh>
    <phoneticPr fontId="3"/>
  </si>
  <si>
    <t>胆江医療圏</t>
    <rPh sb="0" eb="2">
      <t>タンコウ</t>
    </rPh>
    <rPh sb="2" eb="4">
      <t>イリョウ</t>
    </rPh>
    <rPh sb="4" eb="5">
      <t>ケン</t>
    </rPh>
    <phoneticPr fontId="3"/>
  </si>
  <si>
    <t>中部保健所</t>
    <rPh sb="0" eb="2">
      <t>チュウブ</t>
    </rPh>
    <rPh sb="2" eb="5">
      <t>ホケンジョ</t>
    </rPh>
    <phoneticPr fontId="3"/>
  </si>
  <si>
    <t>岩手中部医療圏</t>
    <rPh sb="0" eb="2">
      <t>イワテ</t>
    </rPh>
    <rPh sb="2" eb="4">
      <t>チュウブ</t>
    </rPh>
    <rPh sb="4" eb="6">
      <t>イリョウ</t>
    </rPh>
    <rPh sb="6" eb="7">
      <t>ケン</t>
    </rPh>
    <phoneticPr fontId="3"/>
  </si>
  <si>
    <t>県央保健所</t>
    <rPh sb="0" eb="2">
      <t>ケンオウ</t>
    </rPh>
    <rPh sb="2" eb="5">
      <t>ホケンジョ</t>
    </rPh>
    <phoneticPr fontId="3"/>
  </si>
  <si>
    <t>盛岡市保健所</t>
    <rPh sb="0" eb="2">
      <t>モリオカ</t>
    </rPh>
    <rPh sb="2" eb="3">
      <t>シ</t>
    </rPh>
    <rPh sb="3" eb="6">
      <t>ホケンジョ</t>
    </rPh>
    <phoneticPr fontId="3"/>
  </si>
  <si>
    <t>盛岡医療圏</t>
    <rPh sb="0" eb="2">
      <t>モリオカ</t>
    </rPh>
    <rPh sb="2" eb="4">
      <t>イリョウ</t>
    </rPh>
    <rPh sb="4" eb="5">
      <t>ケン</t>
    </rPh>
    <phoneticPr fontId="3"/>
  </si>
  <si>
    <t>総　　数</t>
    <phoneticPr fontId="3"/>
  </si>
  <si>
    <t>％　</t>
  </si>
  <si>
    <t xml:space="preserve">人 </t>
  </si>
  <si>
    <t xml:space="preserve">箇所 </t>
  </si>
  <si>
    <t xml:space="preserve">箇所   </t>
    <phoneticPr fontId="3"/>
  </si>
  <si>
    <t>(B+C)/A</t>
    <phoneticPr fontId="3"/>
  </si>
  <si>
    <t>（Ｃ）</t>
    <phoneticPr fontId="3"/>
  </si>
  <si>
    <t>数</t>
  </si>
  <si>
    <t>Ｂ／Ａ</t>
    <phoneticPr fontId="3"/>
  </si>
  <si>
    <t>（Ｂ）</t>
    <phoneticPr fontId="3"/>
  </si>
  <si>
    <t>（Ａ）</t>
  </si>
  <si>
    <t>市 町 村</t>
    <rPh sb="0" eb="1">
      <t>シ</t>
    </rPh>
    <rPh sb="2" eb="3">
      <t>マチ</t>
    </rPh>
    <rPh sb="4" eb="5">
      <t>ムラ</t>
    </rPh>
    <phoneticPr fontId="3"/>
  </si>
  <si>
    <t>人 口</t>
  </si>
  <si>
    <t>設</t>
  </si>
  <si>
    <t>普及率</t>
  </si>
  <si>
    <t>給水人口</t>
  </si>
  <si>
    <t>現在人口</t>
  </si>
  <si>
    <t>保 健 所</t>
    <rPh sb="0" eb="1">
      <t>ホ</t>
    </rPh>
    <rPh sb="2" eb="3">
      <t>ケン</t>
    </rPh>
    <rPh sb="4" eb="5">
      <t>ショ</t>
    </rPh>
    <phoneticPr fontId="3"/>
  </si>
  <si>
    <t>給 水</t>
  </si>
  <si>
    <t>施</t>
  </si>
  <si>
    <t>水 道</t>
  </si>
  <si>
    <t>現　　在</t>
  </si>
  <si>
    <t>計　　画</t>
  </si>
  <si>
    <t>専　用
水　道</t>
    <rPh sb="0" eb="1">
      <t>セン</t>
    </rPh>
    <rPh sb="2" eb="3">
      <t>ヨウ</t>
    </rPh>
    <rPh sb="4" eb="5">
      <t>ミズ</t>
    </rPh>
    <rPh sb="6" eb="7">
      <t>ミチ</t>
    </rPh>
    <phoneticPr fontId="3"/>
  </si>
  <si>
    <t>簡　易
水　道</t>
    <rPh sb="0" eb="1">
      <t>カン</t>
    </rPh>
    <rPh sb="2" eb="3">
      <t>エキ</t>
    </rPh>
    <rPh sb="4" eb="5">
      <t>ミズ</t>
    </rPh>
    <rPh sb="6" eb="7">
      <t>ミチ</t>
    </rPh>
    <phoneticPr fontId="3"/>
  </si>
  <si>
    <t>上水道</t>
    <rPh sb="0" eb="3">
      <t>ジョウスイドウ</t>
    </rPh>
    <phoneticPr fontId="3"/>
  </si>
  <si>
    <t>総数</t>
    <rPh sb="0" eb="2">
      <t>ソウスウ</t>
    </rPh>
    <phoneticPr fontId="3"/>
  </si>
  <si>
    <t>区 域 内</t>
    <phoneticPr fontId="3"/>
  </si>
  <si>
    <t>保健医療圏</t>
    <rPh sb="0" eb="2">
      <t>ホケン</t>
    </rPh>
    <rPh sb="2" eb="4">
      <t>イリョウ</t>
    </rPh>
    <rPh sb="4" eb="5">
      <t>ケン</t>
    </rPh>
    <phoneticPr fontId="3"/>
  </si>
  <si>
    <t xml:space="preserve">飲料水供給施設 </t>
    <phoneticPr fontId="3"/>
  </si>
  <si>
    <t>水 道 施 設 数</t>
    <phoneticPr fontId="3"/>
  </si>
  <si>
    <t>行　　政</t>
    <phoneticPr fontId="3"/>
  </si>
  <si>
    <t>4　水道普及状況（保健医療圏・保健所・市町村別）</t>
    <rPh sb="9" eb="11">
      <t>ホケン</t>
    </rPh>
    <rPh sb="11" eb="13">
      <t>イリョウ</t>
    </rPh>
    <rPh sb="15" eb="18">
      <t>ホケンジョ</t>
    </rPh>
    <phoneticPr fontId="3"/>
  </si>
  <si>
    <t>盛岡市</t>
  </si>
  <si>
    <t>八幡平市</t>
  </si>
  <si>
    <t>雫石町</t>
  </si>
  <si>
    <t>葛巻町</t>
  </si>
  <si>
    <t>岩手町</t>
  </si>
  <si>
    <t>滝沢市</t>
  </si>
  <si>
    <t>紫波町</t>
  </si>
  <si>
    <t>矢巾町</t>
  </si>
  <si>
    <t>花巻市</t>
  </si>
  <si>
    <t>遠野市</t>
  </si>
  <si>
    <t>北上市</t>
  </si>
  <si>
    <t>西和賀町</t>
  </si>
  <si>
    <t>奥州市</t>
  </si>
  <si>
    <t>金ケ崎町</t>
  </si>
  <si>
    <t>一関市</t>
  </si>
  <si>
    <t>平泉町</t>
  </si>
  <si>
    <t>大船渡市</t>
  </si>
  <si>
    <t>陸前高田市</t>
  </si>
  <si>
    <t>住田町</t>
  </si>
  <si>
    <t>釜石市</t>
  </si>
  <si>
    <t>大槌町</t>
  </si>
  <si>
    <t>宮古市</t>
  </si>
  <si>
    <t>山田町</t>
  </si>
  <si>
    <t>岩泉町</t>
  </si>
  <si>
    <t>田野畑村</t>
  </si>
  <si>
    <t>久慈市</t>
  </si>
  <si>
    <t>普代村</t>
  </si>
  <si>
    <t>野田村</t>
  </si>
  <si>
    <t>洋野町</t>
  </si>
  <si>
    <t>二戸市</t>
  </si>
  <si>
    <t>軽米町</t>
  </si>
  <si>
    <t>九戸村</t>
  </si>
  <si>
    <t>一戸町</t>
  </si>
  <si>
    <t>　※（　）内は、他行政区域の水道事業から給水している場合の箇所数であり、外数である。</t>
    <phoneticPr fontId="3"/>
  </si>
  <si>
    <t>　※花巻市、北上市、紫波町は岩手中部水道企業団水道事業から給水しているため、水道施設数</t>
    <phoneticPr fontId="3"/>
  </si>
  <si>
    <t>　　の総数及び上水道施設数に１施設分を追加計上している。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</si>
</sst>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.0_);[Red]\(0.0\)"/>
    <numFmt numFmtId="177" formatCode="[=0]&quot;－&quot;;[&lt;10]0;General"/>
    <numFmt numFmtId="178" formatCode="[=0]&quot; &quot;;[&gt;0]\(* #\);General"/>
    <numFmt numFmtId="179" formatCode="#,##0.0_ ;[Red]\-#,##0.0\ "/>
    <numFmt numFmtId="180" formatCode="[=0]&quot; &quot;;[&gt;0]\(* #\ \);General"/>
  </numFmts>
  <fonts count="33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3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2"/>
      <color indexed="8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9"/>
      <color indexed="8"/>
      <name val="ＭＳ 明朝"/>
      <family val="1"/>
      <charset val="128"/>
    </font>
    <font>
      <sz val="12"/>
      <color indexed="10"/>
      <name val="ＭＳ 明朝"/>
      <family val="1"/>
      <charset val="128"/>
    </font>
    <font>
      <sz val="13"/>
      <color indexed="8"/>
      <name val="ＭＳ 明朝"/>
      <family val="1"/>
      <charset val="128"/>
    </font>
    <font>
      <sz val="20"/>
      <color indexed="10"/>
      <name val="ＭＳ 明朝"/>
      <family val="1"/>
      <charset val="128"/>
    </font>
    <font>
      <sz val="20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indexed="17"/>
      <name val="ＭＳ Ｐゴシック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7">
    <xf numFmtId="0" fontId="0" fillId="0" borderId="0"/>
    <xf numFmtId="38" fontId="1" fillId="0" borderId="0" applyFont="0" applyFill="0" applyBorder="0" applyAlignment="0" applyProtection="0"/>
    <xf numFmtId="0" fontId="12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3" borderId="24" applyNumberFormat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7" fillId="25" borderId="25" applyNumberFormat="0" applyFont="0" applyAlignment="0" applyProtection="0">
      <alignment vertical="center"/>
    </xf>
    <xf numFmtId="0" fontId="18" fillId="0" borderId="26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26" borderId="27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0" fontId="22" fillId="0" borderId="28" applyNumberFormat="0" applyFill="0" applyAlignment="0" applyProtection="0">
      <alignment vertical="center"/>
    </xf>
    <xf numFmtId="0" fontId="23" fillId="0" borderId="29" applyNumberFormat="0" applyFill="0" applyAlignment="0" applyProtection="0">
      <alignment vertical="center"/>
    </xf>
    <xf numFmtId="0" fontId="24" fillId="0" borderId="30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31" applyNumberFormat="0" applyFill="0" applyAlignment="0" applyProtection="0">
      <alignment vertical="center"/>
    </xf>
    <xf numFmtId="0" fontId="26" fillId="26" borderId="32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10" borderId="27" applyNumberFormat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17" fillId="0" borderId="0">
      <alignment vertical="center"/>
    </xf>
    <xf numFmtId="0" fontId="30" fillId="7" borderId="0" applyNumberFormat="0" applyBorder="0" applyAlignment="0" applyProtection="0">
      <alignment vertical="center"/>
    </xf>
  </cellStyleXfs>
  <cellXfs count="231">
    <xf numFmtId="0" fontId="0" fillId="0" borderId="0" xfId="0"/>
    <xf numFmtId="0" fontId="2" fillId="0" borderId="0" xfId="0" applyFont="1" applyBorder="1"/>
    <xf numFmtId="176" fontId="2" fillId="0" borderId="0" xfId="0" applyNumberFormat="1" applyFont="1" applyBorder="1"/>
    <xf numFmtId="177" fontId="2" fillId="0" borderId="0" xfId="1" applyNumberFormat="1" applyFont="1" applyBorder="1"/>
    <xf numFmtId="177" fontId="2" fillId="0" borderId="0" xfId="0" applyNumberFormat="1" applyFont="1" applyBorder="1"/>
    <xf numFmtId="176" fontId="2" fillId="0" borderId="0" xfId="0" applyNumberFormat="1" applyFont="1" applyBorder="1" applyAlignment="1">
      <alignment horizontal="right"/>
    </xf>
    <xf numFmtId="178" fontId="2" fillId="0" borderId="0" xfId="0" applyNumberFormat="1" applyFont="1" applyBorder="1" applyAlignment="1">
      <alignment horizontal="left"/>
    </xf>
    <xf numFmtId="177" fontId="5" fillId="2" borderId="2" xfId="1" applyNumberFormat="1" applyFont="1" applyFill="1" applyBorder="1" applyAlignment="1">
      <alignment shrinkToFit="1"/>
    </xf>
    <xf numFmtId="177" fontId="5" fillId="2" borderId="2" xfId="0" applyNumberFormat="1" applyFont="1" applyFill="1" applyBorder="1" applyAlignment="1">
      <alignment shrinkToFit="1"/>
    </xf>
    <xf numFmtId="38" fontId="5" fillId="2" borderId="2" xfId="0" applyNumberFormat="1" applyFont="1" applyFill="1" applyBorder="1" applyAlignment="1">
      <alignment shrinkToFit="1"/>
    </xf>
    <xf numFmtId="178" fontId="5" fillId="2" borderId="2" xfId="0" applyNumberFormat="1" applyFont="1" applyFill="1" applyBorder="1" applyAlignment="1">
      <alignment shrinkToFit="1"/>
    </xf>
    <xf numFmtId="177" fontId="5" fillId="2" borderId="3" xfId="0" applyNumberFormat="1" applyFont="1" applyFill="1" applyBorder="1" applyAlignment="1">
      <alignment shrinkToFit="1"/>
    </xf>
    <xf numFmtId="177" fontId="5" fillId="2" borderId="1" xfId="0" applyNumberFormat="1" applyFont="1" applyFill="1" applyBorder="1" applyAlignment="1">
      <alignment shrinkToFit="1"/>
    </xf>
    <xf numFmtId="176" fontId="5" fillId="2" borderId="0" xfId="0" applyNumberFormat="1" applyFont="1" applyFill="1" applyBorder="1" applyAlignment="1">
      <alignment shrinkToFit="1"/>
    </xf>
    <xf numFmtId="177" fontId="5" fillId="2" borderId="4" xfId="1" applyNumberFormat="1" applyFont="1" applyFill="1" applyBorder="1" applyAlignment="1">
      <alignment shrinkToFit="1"/>
    </xf>
    <xf numFmtId="177" fontId="5" fillId="2" borderId="4" xfId="0" applyNumberFormat="1" applyFont="1" applyFill="1" applyBorder="1" applyAlignment="1">
      <alignment shrinkToFit="1"/>
    </xf>
    <xf numFmtId="176" fontId="5" fillId="2" borderId="4" xfId="0" applyNumberFormat="1" applyFont="1" applyFill="1" applyBorder="1" applyAlignment="1">
      <alignment horizontal="right" shrinkToFit="1"/>
    </xf>
    <xf numFmtId="38" fontId="5" fillId="2" borderId="4" xfId="0" applyNumberFormat="1" applyFont="1" applyFill="1" applyBorder="1" applyAlignment="1">
      <alignment shrinkToFit="1"/>
    </xf>
    <xf numFmtId="178" fontId="5" fillId="2" borderId="4" xfId="0" applyNumberFormat="1" applyFont="1" applyFill="1" applyBorder="1" applyAlignment="1">
      <alignment shrinkToFit="1"/>
    </xf>
    <xf numFmtId="177" fontId="5" fillId="2" borderId="5" xfId="0" applyNumberFormat="1" applyFont="1" applyFill="1" applyBorder="1" applyAlignment="1">
      <alignment shrinkToFit="1"/>
    </xf>
    <xf numFmtId="177" fontId="5" fillId="2" borderId="0" xfId="0" applyNumberFormat="1" applyFont="1" applyFill="1" applyBorder="1" applyAlignment="1">
      <alignment shrinkToFit="1"/>
    </xf>
    <xf numFmtId="177" fontId="5" fillId="3" borderId="6" xfId="1" applyNumberFormat="1" applyFont="1" applyFill="1" applyBorder="1" applyAlignment="1">
      <alignment shrinkToFit="1"/>
    </xf>
    <xf numFmtId="177" fontId="5" fillId="3" borderId="0" xfId="0" applyNumberFormat="1" applyFont="1" applyFill="1" applyBorder="1" applyAlignment="1">
      <alignment shrinkToFit="1"/>
    </xf>
    <xf numFmtId="176" fontId="5" fillId="3" borderId="6" xfId="0" applyNumberFormat="1" applyFont="1" applyFill="1" applyBorder="1" applyAlignment="1">
      <alignment horizontal="right" shrinkToFit="1"/>
    </xf>
    <xf numFmtId="38" fontId="5" fillId="3" borderId="6" xfId="1" applyFont="1" applyFill="1" applyBorder="1" applyAlignment="1">
      <alignment shrinkToFit="1"/>
    </xf>
    <xf numFmtId="38" fontId="5" fillId="3" borderId="0" xfId="1" applyFont="1" applyFill="1" applyBorder="1" applyAlignment="1">
      <alignment shrinkToFit="1"/>
    </xf>
    <xf numFmtId="178" fontId="5" fillId="3" borderId="4" xfId="0" applyNumberFormat="1" applyFont="1" applyFill="1" applyBorder="1" applyAlignment="1">
      <alignment shrinkToFit="1"/>
    </xf>
    <xf numFmtId="177" fontId="5" fillId="3" borderId="5" xfId="0" applyNumberFormat="1" applyFont="1" applyFill="1" applyBorder="1" applyAlignment="1">
      <alignment shrinkToFit="1"/>
    </xf>
    <xf numFmtId="177" fontId="5" fillId="2" borderId="6" xfId="1" applyNumberFormat="1" applyFont="1" applyFill="1" applyBorder="1" applyAlignment="1">
      <alignment shrinkToFit="1"/>
    </xf>
    <xf numFmtId="176" fontId="5" fillId="2" borderId="6" xfId="0" applyNumberFormat="1" applyFont="1" applyFill="1" applyBorder="1" applyAlignment="1">
      <alignment horizontal="right" shrinkToFit="1"/>
    </xf>
    <xf numFmtId="38" fontId="5" fillId="2" borderId="6" xfId="1" applyFont="1" applyFill="1" applyBorder="1" applyAlignment="1">
      <alignment shrinkToFit="1"/>
    </xf>
    <xf numFmtId="38" fontId="5" fillId="2" borderId="0" xfId="1" applyFont="1" applyFill="1" applyBorder="1" applyAlignment="1">
      <alignment shrinkToFit="1"/>
    </xf>
    <xf numFmtId="177" fontId="5" fillId="2" borderId="8" xfId="1" applyNumberFormat="1" applyFont="1" applyFill="1" applyBorder="1" applyAlignment="1">
      <alignment shrinkToFit="1"/>
    </xf>
    <xf numFmtId="177" fontId="5" fillId="2" borderId="8" xfId="0" applyNumberFormat="1" applyFont="1" applyFill="1" applyBorder="1" applyAlignment="1">
      <alignment shrinkToFit="1"/>
    </xf>
    <xf numFmtId="3" fontId="5" fillId="2" borderId="8" xfId="0" applyNumberFormat="1" applyFont="1" applyFill="1" applyBorder="1" applyAlignment="1">
      <alignment shrinkToFit="1"/>
    </xf>
    <xf numFmtId="178" fontId="5" fillId="2" borderId="8" xfId="0" applyNumberFormat="1" applyFont="1" applyFill="1" applyBorder="1" applyAlignment="1">
      <alignment shrinkToFit="1"/>
    </xf>
    <xf numFmtId="177" fontId="5" fillId="2" borderId="9" xfId="0" applyNumberFormat="1" applyFont="1" applyFill="1" applyBorder="1" applyAlignment="1">
      <alignment shrinkToFit="1"/>
    </xf>
    <xf numFmtId="177" fontId="5" fillId="2" borderId="7" xfId="0" applyNumberFormat="1" applyFont="1" applyFill="1" applyBorder="1" applyAlignment="1">
      <alignment shrinkToFit="1"/>
    </xf>
    <xf numFmtId="3" fontId="5" fillId="2" borderId="4" xfId="0" applyNumberFormat="1" applyFont="1" applyFill="1" applyBorder="1" applyAlignment="1">
      <alignment shrinkToFit="1"/>
    </xf>
    <xf numFmtId="177" fontId="5" fillId="3" borderId="10" xfId="1" applyNumberFormat="1" applyFont="1" applyFill="1" applyBorder="1" applyAlignment="1">
      <alignment shrinkToFit="1"/>
    </xf>
    <xf numFmtId="177" fontId="5" fillId="3" borderId="11" xfId="0" applyNumberFormat="1" applyFont="1" applyFill="1" applyBorder="1" applyAlignment="1">
      <alignment shrinkToFit="1"/>
    </xf>
    <xf numFmtId="38" fontId="5" fillId="3" borderId="10" xfId="1" applyFont="1" applyFill="1" applyBorder="1" applyAlignment="1">
      <alignment shrinkToFit="1"/>
    </xf>
    <xf numFmtId="38" fontId="5" fillId="3" borderId="11" xfId="1" applyFont="1" applyFill="1" applyBorder="1" applyAlignment="1">
      <alignment shrinkToFit="1"/>
    </xf>
    <xf numFmtId="178" fontId="5" fillId="3" borderId="12" xfId="0" applyNumberFormat="1" applyFont="1" applyFill="1" applyBorder="1" applyAlignment="1">
      <alignment shrinkToFit="1"/>
    </xf>
    <xf numFmtId="177" fontId="5" fillId="3" borderId="13" xfId="0" applyNumberFormat="1" applyFont="1" applyFill="1" applyBorder="1" applyAlignment="1">
      <alignment shrinkToFit="1"/>
    </xf>
    <xf numFmtId="38" fontId="5" fillId="2" borderId="8" xfId="0" applyNumberFormat="1" applyFont="1" applyFill="1" applyBorder="1" applyAlignment="1">
      <alignment shrinkToFit="1"/>
    </xf>
    <xf numFmtId="0" fontId="4" fillId="0" borderId="0" xfId="0" applyFont="1" applyBorder="1" applyAlignment="1">
      <alignment vertical="center"/>
    </xf>
    <xf numFmtId="177" fontId="5" fillId="2" borderId="8" xfId="1" applyNumberFormat="1" applyFont="1" applyFill="1" applyBorder="1" applyAlignment="1">
      <alignment vertical="center" shrinkToFit="1"/>
    </xf>
    <xf numFmtId="177" fontId="5" fillId="2" borderId="8" xfId="0" applyNumberFormat="1" applyFont="1" applyFill="1" applyBorder="1" applyAlignment="1">
      <alignment vertical="center" shrinkToFit="1"/>
    </xf>
    <xf numFmtId="3" fontId="5" fillId="2" borderId="8" xfId="0" applyNumberFormat="1" applyFont="1" applyFill="1" applyBorder="1" applyAlignment="1">
      <alignment vertical="center" shrinkToFit="1"/>
    </xf>
    <xf numFmtId="178" fontId="5" fillId="2" borderId="8" xfId="0" applyNumberFormat="1" applyFont="1" applyFill="1" applyBorder="1" applyAlignment="1">
      <alignment vertical="center" shrinkToFit="1"/>
    </xf>
    <xf numFmtId="177" fontId="5" fillId="2" borderId="9" xfId="0" applyNumberFormat="1" applyFont="1" applyFill="1" applyBorder="1" applyAlignment="1">
      <alignment vertical="center" shrinkToFit="1"/>
    </xf>
    <xf numFmtId="177" fontId="5" fillId="2" borderId="7" xfId="0" applyNumberFormat="1" applyFont="1" applyFill="1" applyBorder="1" applyAlignment="1">
      <alignment vertical="center" shrinkToFit="1"/>
    </xf>
    <xf numFmtId="177" fontId="5" fillId="2" borderId="4" xfId="1" applyNumberFormat="1" applyFont="1" applyFill="1" applyBorder="1" applyAlignment="1">
      <alignment vertical="center" shrinkToFit="1"/>
    </xf>
    <xf numFmtId="177" fontId="5" fillId="2" borderId="4" xfId="0" applyNumberFormat="1" applyFont="1" applyFill="1" applyBorder="1" applyAlignment="1">
      <alignment vertical="center" shrinkToFit="1"/>
    </xf>
    <xf numFmtId="176" fontId="5" fillId="2" borderId="4" xfId="0" applyNumberFormat="1" applyFont="1" applyFill="1" applyBorder="1" applyAlignment="1">
      <alignment horizontal="right" vertical="center" shrinkToFit="1"/>
    </xf>
    <xf numFmtId="38" fontId="5" fillId="2" borderId="4" xfId="0" applyNumberFormat="1" applyFont="1" applyFill="1" applyBorder="1" applyAlignment="1">
      <alignment vertical="center" shrinkToFit="1"/>
    </xf>
    <xf numFmtId="178" fontId="5" fillId="2" borderId="4" xfId="0" applyNumberFormat="1" applyFont="1" applyFill="1" applyBorder="1" applyAlignment="1">
      <alignment vertical="center" shrinkToFit="1"/>
    </xf>
    <xf numFmtId="177" fontId="5" fillId="2" borderId="5" xfId="0" applyNumberFormat="1" applyFont="1" applyFill="1" applyBorder="1" applyAlignment="1">
      <alignment vertical="center" shrinkToFit="1"/>
    </xf>
    <xf numFmtId="177" fontId="5" fillId="2" borderId="0" xfId="0" applyNumberFormat="1" applyFont="1" applyFill="1" applyBorder="1" applyAlignment="1">
      <alignment vertical="center" shrinkToFit="1"/>
    </xf>
    <xf numFmtId="177" fontId="5" fillId="3" borderId="6" xfId="1" applyNumberFormat="1" applyFont="1" applyFill="1" applyBorder="1" applyAlignment="1">
      <alignment vertical="center" shrinkToFit="1"/>
    </xf>
    <xf numFmtId="176" fontId="5" fillId="3" borderId="6" xfId="0" applyNumberFormat="1" applyFont="1" applyFill="1" applyBorder="1" applyAlignment="1">
      <alignment horizontal="right" vertical="center" shrinkToFit="1"/>
    </xf>
    <xf numFmtId="38" fontId="5" fillId="3" borderId="6" xfId="1" applyFont="1" applyFill="1" applyBorder="1" applyAlignment="1">
      <alignment vertical="center" shrinkToFit="1"/>
    </xf>
    <xf numFmtId="178" fontId="5" fillId="4" borderId="4" xfId="0" applyNumberFormat="1" applyFont="1" applyFill="1" applyBorder="1" applyAlignment="1">
      <alignment vertical="center" shrinkToFit="1"/>
    </xf>
    <xf numFmtId="177" fontId="5" fillId="3" borderId="5" xfId="0" applyNumberFormat="1" applyFont="1" applyFill="1" applyBorder="1" applyAlignment="1">
      <alignment vertical="center" shrinkToFit="1"/>
    </xf>
    <xf numFmtId="178" fontId="5" fillId="3" borderId="4" xfId="0" applyNumberFormat="1" applyFont="1" applyFill="1" applyBorder="1" applyAlignment="1">
      <alignment vertical="center" shrinkToFit="1"/>
    </xf>
    <xf numFmtId="177" fontId="5" fillId="3" borderId="0" xfId="0" applyNumberFormat="1" applyFont="1" applyFill="1" applyBorder="1" applyAlignment="1">
      <alignment vertical="center" shrinkToFit="1"/>
    </xf>
    <xf numFmtId="177" fontId="5" fillId="2" borderId="6" xfId="1" applyNumberFormat="1" applyFont="1" applyFill="1" applyBorder="1" applyAlignment="1">
      <alignment vertical="center" shrinkToFit="1"/>
    </xf>
    <xf numFmtId="176" fontId="5" fillId="2" borderId="6" xfId="0" applyNumberFormat="1" applyFont="1" applyFill="1" applyBorder="1" applyAlignment="1">
      <alignment horizontal="right" vertical="center" shrinkToFit="1"/>
    </xf>
    <xf numFmtId="0" fontId="5" fillId="2" borderId="6" xfId="0" applyFont="1" applyFill="1" applyBorder="1" applyAlignment="1">
      <alignment vertical="center" shrinkToFit="1"/>
    </xf>
    <xf numFmtId="0" fontId="5" fillId="2" borderId="0" xfId="0" applyFont="1" applyFill="1" applyBorder="1" applyAlignment="1">
      <alignment vertical="center" shrinkToFit="1"/>
    </xf>
    <xf numFmtId="38" fontId="5" fillId="2" borderId="6" xfId="1" applyFont="1" applyFill="1" applyBorder="1" applyAlignment="1">
      <alignment vertical="center" shrinkToFit="1"/>
    </xf>
    <xf numFmtId="38" fontId="5" fillId="3" borderId="0" xfId="1" applyFont="1" applyFill="1" applyBorder="1" applyAlignment="1">
      <alignment vertical="center" shrinkToFit="1"/>
    </xf>
    <xf numFmtId="38" fontId="5" fillId="2" borderId="8" xfId="0" applyNumberFormat="1" applyFont="1" applyFill="1" applyBorder="1" applyAlignment="1">
      <alignment vertical="center" shrinkToFit="1"/>
    </xf>
    <xf numFmtId="177" fontId="5" fillId="3" borderId="4" xfId="1" applyNumberFormat="1" applyFont="1" applyFill="1" applyBorder="1" applyAlignment="1">
      <alignment vertical="center" shrinkToFit="1"/>
    </xf>
    <xf numFmtId="177" fontId="5" fillId="3" borderId="10" xfId="0" applyNumberFormat="1" applyFont="1" applyFill="1" applyBorder="1" applyAlignment="1">
      <alignment vertical="center" shrinkToFit="1"/>
    </xf>
    <xf numFmtId="38" fontId="5" fillId="3" borderId="10" xfId="1" applyFont="1" applyFill="1" applyBorder="1" applyAlignment="1">
      <alignment vertical="center" shrinkToFit="1"/>
    </xf>
    <xf numFmtId="177" fontId="4" fillId="2" borderId="14" xfId="1" applyNumberFormat="1" applyFont="1" applyFill="1" applyBorder="1" applyAlignment="1">
      <alignment horizontal="right" vertical="center" shrinkToFit="1"/>
    </xf>
    <xf numFmtId="177" fontId="4" fillId="2" borderId="14" xfId="0" applyNumberFormat="1" applyFont="1" applyFill="1" applyBorder="1" applyAlignment="1">
      <alignment horizontal="right" vertical="center" shrinkToFit="1"/>
    </xf>
    <xf numFmtId="38" fontId="4" fillId="2" borderId="14" xfId="0" applyNumberFormat="1" applyFont="1" applyFill="1" applyBorder="1" applyAlignment="1">
      <alignment horizontal="right" vertical="center" shrinkToFit="1"/>
    </xf>
    <xf numFmtId="38" fontId="4" fillId="2" borderId="7" xfId="0" applyNumberFormat="1" applyFont="1" applyFill="1" applyBorder="1" applyAlignment="1">
      <alignment horizontal="right" vertical="center" shrinkToFit="1"/>
    </xf>
    <xf numFmtId="178" fontId="4" fillId="2" borderId="8" xfId="0" applyNumberFormat="1" applyFont="1" applyFill="1" applyBorder="1" applyAlignment="1">
      <alignment vertical="center" shrinkToFit="1"/>
    </xf>
    <xf numFmtId="177" fontId="4" fillId="2" borderId="9" xfId="0" applyNumberFormat="1" applyFont="1" applyFill="1" applyBorder="1" applyAlignment="1">
      <alignment vertical="center" shrinkToFit="1"/>
    </xf>
    <xf numFmtId="178" fontId="4" fillId="2" borderId="7" xfId="0" applyNumberFormat="1" applyFont="1" applyFill="1" applyBorder="1" applyAlignment="1">
      <alignment vertical="center" shrinkToFit="1"/>
    </xf>
    <xf numFmtId="177" fontId="4" fillId="2" borderId="7" xfId="0" applyNumberFormat="1" applyFont="1" applyFill="1" applyBorder="1" applyAlignment="1">
      <alignment vertical="center" shrinkToFit="1"/>
    </xf>
    <xf numFmtId="38" fontId="4" fillId="2" borderId="14" xfId="0" applyNumberFormat="1" applyFont="1" applyFill="1" applyBorder="1" applyAlignment="1">
      <alignment vertical="center" shrinkToFit="1"/>
    </xf>
    <xf numFmtId="177" fontId="4" fillId="2" borderId="6" xfId="1" applyNumberFormat="1" applyFont="1" applyFill="1" applyBorder="1" applyAlignment="1">
      <alignment horizontal="right" vertical="center" shrinkToFit="1"/>
    </xf>
    <xf numFmtId="177" fontId="4" fillId="2" borderId="6" xfId="0" applyNumberFormat="1" applyFont="1" applyFill="1" applyBorder="1" applyAlignment="1">
      <alignment horizontal="right" vertical="center" shrinkToFit="1"/>
    </xf>
    <xf numFmtId="38" fontId="4" fillId="2" borderId="6" xfId="0" applyNumberFormat="1" applyFont="1" applyFill="1" applyBorder="1" applyAlignment="1">
      <alignment horizontal="right" vertical="center" shrinkToFit="1"/>
    </xf>
    <xf numFmtId="38" fontId="4" fillId="2" borderId="0" xfId="0" applyNumberFormat="1" applyFont="1" applyFill="1" applyBorder="1" applyAlignment="1">
      <alignment horizontal="right" vertical="center" shrinkToFit="1"/>
    </xf>
    <xf numFmtId="178" fontId="4" fillId="2" borderId="4" xfId="0" applyNumberFormat="1" applyFont="1" applyFill="1" applyBorder="1" applyAlignment="1">
      <alignment vertical="center" shrinkToFit="1"/>
    </xf>
    <xf numFmtId="177" fontId="4" fillId="2" borderId="5" xfId="0" applyNumberFormat="1" applyFont="1" applyFill="1" applyBorder="1" applyAlignment="1">
      <alignment vertical="center" shrinkToFit="1"/>
    </xf>
    <xf numFmtId="178" fontId="4" fillId="2" borderId="0" xfId="0" applyNumberFormat="1" applyFont="1" applyFill="1" applyBorder="1" applyAlignment="1">
      <alignment vertical="center" shrinkToFit="1"/>
    </xf>
    <xf numFmtId="177" fontId="4" fillId="2" borderId="0" xfId="0" applyNumberFormat="1" applyFont="1" applyFill="1" applyBorder="1" applyAlignment="1">
      <alignment vertical="center" shrinkToFit="1"/>
    </xf>
    <xf numFmtId="38" fontId="4" fillId="2" borderId="6" xfId="0" applyNumberFormat="1" applyFont="1" applyFill="1" applyBorder="1" applyAlignment="1">
      <alignment vertical="center" shrinkToFit="1"/>
    </xf>
    <xf numFmtId="0" fontId="8" fillId="2" borderId="0" xfId="0" applyFont="1" applyFill="1" applyBorder="1" applyAlignment="1">
      <alignment vertical="center"/>
    </xf>
    <xf numFmtId="177" fontId="5" fillId="3" borderId="6" xfId="0" applyNumberFormat="1" applyFont="1" applyFill="1" applyBorder="1" applyAlignment="1">
      <alignment vertical="center" shrinkToFit="1"/>
    </xf>
    <xf numFmtId="176" fontId="5" fillId="3" borderId="0" xfId="0" applyNumberFormat="1" applyFont="1" applyFill="1" applyBorder="1" applyAlignment="1">
      <alignment horizontal="right" vertical="center" shrinkToFit="1"/>
    </xf>
    <xf numFmtId="178" fontId="5" fillId="4" borderId="0" xfId="0" applyNumberFormat="1" applyFont="1" applyFill="1" applyBorder="1" applyAlignment="1">
      <alignment vertical="center" shrinkToFit="1"/>
    </xf>
    <xf numFmtId="178" fontId="5" fillId="3" borderId="0" xfId="0" applyNumberFormat="1" applyFont="1" applyFill="1" applyBorder="1" applyAlignment="1">
      <alignment vertical="center" shrinkToFit="1"/>
    </xf>
    <xf numFmtId="177" fontId="5" fillId="2" borderId="6" xfId="1" applyNumberFormat="1" applyFont="1" applyFill="1" applyBorder="1" applyAlignment="1">
      <alignment horizontal="right" vertical="center" shrinkToFit="1"/>
    </xf>
    <xf numFmtId="177" fontId="5" fillId="2" borderId="6" xfId="0" applyNumberFormat="1" applyFont="1" applyFill="1" applyBorder="1" applyAlignment="1">
      <alignment horizontal="right" vertical="center" shrinkToFit="1"/>
    </xf>
    <xf numFmtId="0" fontId="5" fillId="2" borderId="6" xfId="0" applyFont="1" applyFill="1" applyBorder="1" applyAlignment="1">
      <alignment horizontal="right" vertical="center" shrinkToFit="1"/>
    </xf>
    <xf numFmtId="0" fontId="5" fillId="2" borderId="0" xfId="0" applyFont="1" applyFill="1" applyBorder="1" applyAlignment="1">
      <alignment horizontal="right" vertical="center" shrinkToFit="1"/>
    </xf>
    <xf numFmtId="178" fontId="5" fillId="2" borderId="4" xfId="0" applyNumberFormat="1" applyFont="1" applyFill="1" applyBorder="1" applyAlignment="1">
      <alignment horizontal="left" vertical="center" shrinkToFit="1"/>
    </xf>
    <xf numFmtId="177" fontId="5" fillId="2" borderId="5" xfId="0" applyNumberFormat="1" applyFont="1" applyFill="1" applyBorder="1" applyAlignment="1">
      <alignment horizontal="right" vertical="center" shrinkToFit="1"/>
    </xf>
    <xf numFmtId="178" fontId="5" fillId="2" borderId="0" xfId="0" applyNumberFormat="1" applyFont="1" applyFill="1" applyBorder="1" applyAlignment="1">
      <alignment horizontal="left" vertical="center" shrinkToFit="1"/>
    </xf>
    <xf numFmtId="178" fontId="5" fillId="2" borderId="0" xfId="0" applyNumberFormat="1" applyFont="1" applyFill="1" applyBorder="1" applyAlignment="1">
      <alignment horizontal="right" vertical="center" shrinkToFit="1"/>
    </xf>
    <xf numFmtId="177" fontId="5" fillId="2" borderId="0" xfId="0" applyNumberFormat="1" applyFont="1" applyFill="1" applyBorder="1" applyAlignment="1">
      <alignment horizontal="right" vertical="center" shrinkToFit="1"/>
    </xf>
    <xf numFmtId="38" fontId="5" fillId="3" borderId="10" xfId="1" applyFont="1" applyFill="1" applyBorder="1" applyAlignment="1">
      <alignment horizontal="right" vertical="center" shrinkToFit="1"/>
    </xf>
    <xf numFmtId="177" fontId="5" fillId="3" borderId="10" xfId="1" applyNumberFormat="1" applyFont="1" applyFill="1" applyBorder="1" applyAlignment="1">
      <alignment horizontal="right" vertical="center" shrinkToFit="1"/>
    </xf>
    <xf numFmtId="38" fontId="5" fillId="3" borderId="0" xfId="1" applyFont="1" applyFill="1" applyBorder="1" applyAlignment="1">
      <alignment horizontal="right" vertical="center" shrinkToFit="1"/>
    </xf>
    <xf numFmtId="178" fontId="5" fillId="3" borderId="4" xfId="0" applyNumberFormat="1" applyFont="1" applyFill="1" applyBorder="1" applyAlignment="1">
      <alignment horizontal="left" vertical="center" shrinkToFit="1"/>
    </xf>
    <xf numFmtId="177" fontId="5" fillId="3" borderId="5" xfId="0" applyNumberFormat="1" applyFont="1" applyFill="1" applyBorder="1" applyAlignment="1">
      <alignment horizontal="right" vertical="center" shrinkToFit="1"/>
    </xf>
    <xf numFmtId="178" fontId="5" fillId="3" borderId="0" xfId="0" applyNumberFormat="1" applyFont="1" applyFill="1" applyBorder="1" applyAlignment="1">
      <alignment horizontal="left" vertical="center" shrinkToFit="1"/>
    </xf>
    <xf numFmtId="178" fontId="5" fillId="3" borderId="0" xfId="0" applyNumberFormat="1" applyFont="1" applyFill="1" applyBorder="1" applyAlignment="1">
      <alignment horizontal="right" vertical="center" shrinkToFit="1"/>
    </xf>
    <xf numFmtId="177" fontId="5" fillId="3" borderId="0" xfId="0" applyNumberFormat="1" applyFont="1" applyFill="1" applyBorder="1" applyAlignment="1">
      <alignment horizontal="right" vertical="center" shrinkToFit="1"/>
    </xf>
    <xf numFmtId="178" fontId="5" fillId="3" borderId="17" xfId="0" applyNumberFormat="1" applyFont="1" applyFill="1" applyBorder="1" applyAlignment="1">
      <alignment horizontal="left" vertical="center" shrinkToFit="1"/>
    </xf>
    <xf numFmtId="178" fontId="5" fillId="3" borderId="17" xfId="0" applyNumberFormat="1" applyFont="1" applyFill="1" applyBorder="1" applyAlignment="1">
      <alignment horizontal="right" vertical="center" shrinkToFit="1"/>
    </xf>
    <xf numFmtId="0" fontId="4" fillId="0" borderId="0" xfId="0" applyFont="1" applyBorder="1"/>
    <xf numFmtId="177" fontId="6" fillId="2" borderId="14" xfId="1" applyNumberFormat="1" applyFont="1" applyFill="1" applyBorder="1" applyAlignment="1">
      <alignment horizontal="right" wrapText="1"/>
    </xf>
    <xf numFmtId="177" fontId="6" fillId="2" borderId="7" xfId="0" applyNumberFormat="1" applyFont="1" applyFill="1" applyBorder="1" applyAlignment="1">
      <alignment horizontal="right" wrapText="1"/>
    </xf>
    <xf numFmtId="176" fontId="6" fillId="2" borderId="14" xfId="0" applyNumberFormat="1" applyFont="1" applyFill="1" applyBorder="1" applyAlignment="1">
      <alignment horizontal="right" wrapText="1"/>
    </xf>
    <xf numFmtId="0" fontId="6" fillId="2" borderId="14" xfId="0" applyFont="1" applyFill="1" applyBorder="1" applyAlignment="1">
      <alignment horizontal="right" wrapText="1"/>
    </xf>
    <xf numFmtId="0" fontId="6" fillId="2" borderId="7" xfId="0" applyFont="1" applyFill="1" applyBorder="1" applyAlignment="1">
      <alignment horizontal="right" wrapText="1"/>
    </xf>
    <xf numFmtId="177" fontId="6" fillId="2" borderId="6" xfId="1" applyNumberFormat="1" applyFont="1" applyFill="1" applyBorder="1" applyAlignment="1">
      <alignment horizontal="center" wrapText="1"/>
    </xf>
    <xf numFmtId="177" fontId="5" fillId="2" borderId="0" xfId="0" applyNumberFormat="1" applyFont="1" applyFill="1" applyBorder="1" applyAlignment="1">
      <alignment horizontal="center" wrapText="1"/>
    </xf>
    <xf numFmtId="176" fontId="6" fillId="2" borderId="6" xfId="0" applyNumberFormat="1" applyFont="1" applyFill="1" applyBorder="1" applyAlignment="1">
      <alignment horizontal="right" wrapText="1"/>
    </xf>
    <xf numFmtId="0" fontId="6" fillId="2" borderId="6" xfId="0" applyFont="1" applyFill="1" applyBorder="1" applyAlignment="1">
      <alignment horizontal="center" wrapText="1"/>
    </xf>
    <xf numFmtId="0" fontId="5" fillId="2" borderId="0" xfId="0" applyFont="1" applyFill="1" applyBorder="1" applyAlignment="1">
      <alignment horizontal="center" wrapText="1"/>
    </xf>
    <xf numFmtId="177" fontId="5" fillId="2" borderId="6" xfId="1" applyNumberFormat="1" applyFont="1" applyFill="1" applyBorder="1" applyAlignment="1">
      <alignment horizontal="center" wrapText="1"/>
    </xf>
    <xf numFmtId="0" fontId="5" fillId="2" borderId="6" xfId="0" applyFont="1" applyFill="1" applyBorder="1" applyAlignment="1">
      <alignment horizontal="center" wrapText="1"/>
    </xf>
    <xf numFmtId="177" fontId="5" fillId="2" borderId="10" xfId="1" applyNumberFormat="1" applyFont="1" applyFill="1" applyBorder="1" applyAlignment="1">
      <alignment horizontal="center" wrapText="1"/>
    </xf>
    <xf numFmtId="176" fontId="5" fillId="2" borderId="6" xfId="0" applyNumberFormat="1" applyFont="1" applyFill="1" applyBorder="1" applyAlignment="1">
      <alignment horizontal="right" wrapText="1"/>
    </xf>
    <xf numFmtId="176" fontId="5" fillId="2" borderId="21" xfId="0" applyNumberFormat="1" applyFont="1" applyFill="1" applyBorder="1" applyAlignment="1">
      <alignment horizontal="right" wrapText="1"/>
    </xf>
    <xf numFmtId="0" fontId="5" fillId="2" borderId="21" xfId="0" applyFont="1" applyFill="1" applyBorder="1" applyAlignment="1">
      <alignment horizontal="center" wrapText="1"/>
    </xf>
    <xf numFmtId="0" fontId="5" fillId="2" borderId="22" xfId="0" applyFont="1" applyFill="1" applyBorder="1" applyAlignment="1">
      <alignment horizontal="center" wrapText="1"/>
    </xf>
    <xf numFmtId="176" fontId="9" fillId="2" borderId="0" xfId="0" applyNumberFormat="1" applyFont="1" applyFill="1" applyBorder="1" applyAlignment="1">
      <alignment horizontal="right" wrapText="1"/>
    </xf>
    <xf numFmtId="177" fontId="9" fillId="2" borderId="0" xfId="1" applyNumberFormat="1" applyFont="1" applyFill="1" applyBorder="1" applyAlignment="1">
      <alignment horizontal="right" wrapText="1"/>
    </xf>
    <xf numFmtId="177" fontId="9" fillId="2" borderId="0" xfId="0" applyNumberFormat="1" applyFont="1" applyFill="1" applyBorder="1" applyAlignment="1">
      <alignment horizontal="right" wrapText="1"/>
    </xf>
    <xf numFmtId="0" fontId="9" fillId="2" borderId="0" xfId="0" applyFont="1" applyFill="1" applyBorder="1" applyAlignment="1">
      <alignment horizontal="right" wrapText="1"/>
    </xf>
    <xf numFmtId="178" fontId="9" fillId="2" borderId="0" xfId="0" applyNumberFormat="1" applyFont="1" applyFill="1" applyBorder="1" applyAlignment="1">
      <alignment horizontal="left" wrapText="1"/>
    </xf>
    <xf numFmtId="0" fontId="10" fillId="0" borderId="0" xfId="0" applyFont="1" applyBorder="1"/>
    <xf numFmtId="176" fontId="5" fillId="2" borderId="14" xfId="0" applyNumberFormat="1" applyFont="1" applyFill="1" applyBorder="1" applyAlignment="1">
      <alignment horizontal="right" vertical="center" shrinkToFit="1"/>
    </xf>
    <xf numFmtId="176" fontId="5" fillId="2" borderId="14" xfId="0" applyNumberFormat="1" applyFont="1" applyFill="1" applyBorder="1" applyAlignment="1">
      <alignment horizontal="right" shrinkToFit="1"/>
    </xf>
    <xf numFmtId="176" fontId="5" fillId="2" borderId="33" xfId="0" applyNumberFormat="1" applyFont="1" applyFill="1" applyBorder="1" applyAlignment="1">
      <alignment horizontal="right" shrinkToFit="1"/>
    </xf>
    <xf numFmtId="176" fontId="31" fillId="0" borderId="0" xfId="0" applyNumberFormat="1" applyFont="1" applyBorder="1" applyAlignment="1">
      <alignment horizontal="right"/>
    </xf>
    <xf numFmtId="177" fontId="31" fillId="0" borderId="0" xfId="0" applyNumberFormat="1" applyFont="1" applyBorder="1"/>
    <xf numFmtId="177" fontId="31" fillId="0" borderId="0" xfId="1" applyNumberFormat="1" applyFont="1" applyBorder="1"/>
    <xf numFmtId="176" fontId="31" fillId="0" borderId="0" xfId="0" applyNumberFormat="1" applyFont="1" applyBorder="1"/>
    <xf numFmtId="0" fontId="31" fillId="0" borderId="0" xfId="0" applyFont="1" applyBorder="1"/>
    <xf numFmtId="178" fontId="31" fillId="0" borderId="0" xfId="0" applyNumberFormat="1" applyFont="1" applyBorder="1" applyAlignment="1">
      <alignment horizontal="left"/>
    </xf>
    <xf numFmtId="176" fontId="32" fillId="0" borderId="0" xfId="0" applyNumberFormat="1" applyFont="1" applyBorder="1" applyAlignment="1">
      <alignment horizontal="right"/>
    </xf>
    <xf numFmtId="177" fontId="32" fillId="0" borderId="0" xfId="0" applyNumberFormat="1" applyFont="1" applyBorder="1"/>
    <xf numFmtId="177" fontId="32" fillId="0" borderId="0" xfId="1" applyNumberFormat="1" applyFont="1" applyBorder="1"/>
    <xf numFmtId="176" fontId="32" fillId="0" borderId="0" xfId="0" applyNumberFormat="1" applyFont="1" applyBorder="1"/>
    <xf numFmtId="38" fontId="5" fillId="3" borderId="16" xfId="1" applyFont="1" applyFill="1" applyBorder="1" applyAlignment="1">
      <alignment horizontal="right" vertical="center" shrinkToFit="1"/>
    </xf>
    <xf numFmtId="38" fontId="5" fillId="3" borderId="15" xfId="1" applyFont="1" applyFill="1" applyBorder="1" applyAlignment="1">
      <alignment horizontal="right" vertical="center" shrinkToFit="1"/>
    </xf>
    <xf numFmtId="38" fontId="5" fillId="3" borderId="18" xfId="1" applyFont="1" applyFill="1" applyBorder="1" applyAlignment="1">
      <alignment horizontal="right" vertical="center" shrinkToFit="1"/>
    </xf>
    <xf numFmtId="179" fontId="5" fillId="3" borderId="16" xfId="1" applyNumberFormat="1" applyFont="1" applyFill="1" applyBorder="1" applyAlignment="1">
      <alignment horizontal="right" vertical="center" shrinkToFit="1"/>
    </xf>
    <xf numFmtId="176" fontId="5" fillId="27" borderId="0" xfId="0" applyNumberFormat="1" applyFont="1" applyFill="1" applyBorder="1" applyAlignment="1">
      <alignment horizontal="right" vertical="center" shrinkToFit="1"/>
    </xf>
    <xf numFmtId="176" fontId="5" fillId="27" borderId="14" xfId="0" applyNumberFormat="1" applyFont="1" applyFill="1" applyBorder="1" applyAlignment="1">
      <alignment horizontal="right" vertical="center" shrinkToFit="1"/>
    </xf>
    <xf numFmtId="0" fontId="32" fillId="0" borderId="22" xfId="0" applyFont="1" applyBorder="1" applyAlignment="1">
      <alignment vertical="center"/>
    </xf>
    <xf numFmtId="0" fontId="32" fillId="0" borderId="0" xfId="0" applyFont="1" applyBorder="1" applyAlignment="1"/>
    <xf numFmtId="0" fontId="4" fillId="0" borderId="22" xfId="0" applyFont="1" applyBorder="1" applyAlignment="1">
      <alignment vertical="center"/>
    </xf>
    <xf numFmtId="0" fontId="4" fillId="0" borderId="0" xfId="0" applyFont="1" applyBorder="1" applyAlignment="1"/>
    <xf numFmtId="0" fontId="5" fillId="2" borderId="34" xfId="0" applyFont="1" applyFill="1" applyBorder="1" applyAlignment="1">
      <alignment horizontal="right" wrapText="1"/>
    </xf>
    <xf numFmtId="0" fontId="6" fillId="2" borderId="36" xfId="0" applyFont="1" applyFill="1" applyBorder="1" applyAlignment="1">
      <alignment horizontal="center" shrinkToFit="1"/>
    </xf>
    <xf numFmtId="176" fontId="5" fillId="2" borderId="37" xfId="0" applyNumberFormat="1" applyFont="1" applyFill="1" applyBorder="1" applyAlignment="1">
      <alignment horizontal="right" wrapText="1"/>
    </xf>
    <xf numFmtId="0" fontId="5" fillId="2" borderId="36" xfId="0" applyFont="1" applyFill="1" applyBorder="1" applyAlignment="1">
      <alignment horizontal="center" wrapText="1"/>
    </xf>
    <xf numFmtId="176" fontId="5" fillId="2" borderId="37" xfId="0" applyNumberFormat="1" applyFont="1" applyFill="1" applyBorder="1" applyAlignment="1">
      <alignment horizontal="center" wrapText="1"/>
    </xf>
    <xf numFmtId="0" fontId="5" fillId="2" borderId="36" xfId="0" applyFont="1" applyFill="1" applyBorder="1" applyAlignment="1">
      <alignment horizontal="right" wrapText="1"/>
    </xf>
    <xf numFmtId="176" fontId="6" fillId="2" borderId="37" xfId="0" applyNumberFormat="1" applyFont="1" applyFill="1" applyBorder="1" applyAlignment="1">
      <alignment horizontal="center" wrapText="1"/>
    </xf>
    <xf numFmtId="0" fontId="5" fillId="2" borderId="38" xfId="0" applyFont="1" applyFill="1" applyBorder="1" applyAlignment="1">
      <alignment horizontal="right" wrapText="1"/>
    </xf>
    <xf numFmtId="176" fontId="6" fillId="2" borderId="39" xfId="0" applyNumberFormat="1" applyFont="1" applyFill="1" applyBorder="1" applyAlignment="1">
      <alignment horizontal="right" wrapText="1"/>
    </xf>
    <xf numFmtId="0" fontId="5" fillId="3" borderId="40" xfId="0" applyFont="1" applyFill="1" applyBorder="1" applyAlignment="1">
      <alignment horizontal="center" vertical="center" wrapText="1"/>
    </xf>
    <xf numFmtId="179" fontId="5" fillId="3" borderId="41" xfId="1" applyNumberFormat="1" applyFont="1" applyFill="1" applyBorder="1" applyAlignment="1">
      <alignment horizontal="right" vertical="center" shrinkToFit="1"/>
    </xf>
    <xf numFmtId="0" fontId="6" fillId="3" borderId="42" xfId="0" applyFont="1" applyFill="1" applyBorder="1" applyAlignment="1">
      <alignment horizontal="left" vertical="center" shrinkToFit="1"/>
    </xf>
    <xf numFmtId="176" fontId="5" fillId="3" borderId="37" xfId="0" applyNumberFormat="1" applyFont="1" applyFill="1" applyBorder="1" applyAlignment="1">
      <alignment horizontal="right" vertical="center" shrinkToFit="1"/>
    </xf>
    <xf numFmtId="0" fontId="5" fillId="2" borderId="42" xfId="0" applyFont="1" applyFill="1" applyBorder="1" applyAlignment="1">
      <alignment horizontal="right" vertical="center" shrinkToFit="1"/>
    </xf>
    <xf numFmtId="176" fontId="5" fillId="2" borderId="37" xfId="0" applyNumberFormat="1" applyFont="1" applyFill="1" applyBorder="1" applyAlignment="1">
      <alignment horizontal="right" vertical="center" shrinkToFit="1"/>
    </xf>
    <xf numFmtId="0" fontId="6" fillId="3" borderId="42" xfId="0" applyFont="1" applyFill="1" applyBorder="1" applyAlignment="1">
      <alignment horizontal="center" vertical="center" shrinkToFit="1"/>
    </xf>
    <xf numFmtId="176" fontId="5" fillId="3" borderId="37" xfId="0" applyNumberFormat="1" applyFont="1" applyFill="1" applyBorder="1" applyAlignment="1">
      <alignment vertical="center" shrinkToFit="1"/>
    </xf>
    <xf numFmtId="38" fontId="4" fillId="2" borderId="42" xfId="0" applyNumberFormat="1" applyFont="1" applyFill="1" applyBorder="1" applyAlignment="1">
      <alignment horizontal="center" vertical="center" shrinkToFit="1"/>
    </xf>
    <xf numFmtId="176" fontId="4" fillId="2" borderId="37" xfId="0" applyNumberFormat="1" applyFont="1" applyFill="1" applyBorder="1" applyAlignment="1">
      <alignment horizontal="right" vertical="center" shrinkToFit="1"/>
    </xf>
    <xf numFmtId="176" fontId="4" fillId="2" borderId="43" xfId="0" applyNumberFormat="1" applyFont="1" applyFill="1" applyBorder="1" applyAlignment="1">
      <alignment horizontal="right" vertical="center" shrinkToFit="1"/>
    </xf>
    <xf numFmtId="38" fontId="4" fillId="2" borderId="44" xfId="0" applyNumberFormat="1" applyFont="1" applyFill="1" applyBorder="1" applyAlignment="1">
      <alignment horizontal="center" vertical="center" shrinkToFit="1"/>
    </xf>
    <xf numFmtId="176" fontId="4" fillId="2" borderId="45" xfId="0" applyNumberFormat="1" applyFont="1" applyFill="1" applyBorder="1" applyAlignment="1">
      <alignment horizontal="right" vertical="center" shrinkToFit="1"/>
    </xf>
    <xf numFmtId="0" fontId="7" fillId="3" borderId="36" xfId="0" applyFont="1" applyFill="1" applyBorder="1" applyAlignment="1">
      <alignment horizontal="left" vertical="center" shrinkToFit="1"/>
    </xf>
    <xf numFmtId="0" fontId="5" fillId="2" borderId="36" xfId="0" applyFont="1" applyFill="1" applyBorder="1" applyAlignment="1">
      <alignment horizontal="right" vertical="center" shrinkToFit="1"/>
    </xf>
    <xf numFmtId="176" fontId="5" fillId="2" borderId="37" xfId="0" applyNumberFormat="1" applyFont="1" applyFill="1" applyBorder="1" applyAlignment="1">
      <alignment vertical="center" shrinkToFit="1"/>
    </xf>
    <xf numFmtId="0" fontId="6" fillId="3" borderId="36" xfId="0" applyFont="1" applyFill="1" applyBorder="1" applyAlignment="1">
      <alignment horizontal="center" vertical="center" shrinkToFit="1"/>
    </xf>
    <xf numFmtId="38" fontId="5" fillId="2" borderId="36" xfId="0" applyNumberFormat="1" applyFont="1" applyFill="1" applyBorder="1" applyAlignment="1">
      <alignment horizontal="center" vertical="center" shrinkToFit="1"/>
    </xf>
    <xf numFmtId="38" fontId="5" fillId="2" borderId="38" xfId="0" applyNumberFormat="1" applyFont="1" applyFill="1" applyBorder="1" applyAlignment="1">
      <alignment horizontal="center" vertical="center" shrinkToFit="1"/>
    </xf>
    <xf numFmtId="176" fontId="5" fillId="2" borderId="45" xfId="0" applyNumberFormat="1" applyFont="1" applyFill="1" applyBorder="1" applyAlignment="1">
      <alignment vertical="center" shrinkToFit="1"/>
    </xf>
    <xf numFmtId="0" fontId="6" fillId="3" borderId="36" xfId="0" applyFont="1" applyFill="1" applyBorder="1" applyAlignment="1">
      <alignment horizontal="left" vertical="center" shrinkToFit="1"/>
    </xf>
    <xf numFmtId="176" fontId="5" fillId="2" borderId="43" xfId="0" applyNumberFormat="1" applyFont="1" applyFill="1" applyBorder="1" applyAlignment="1">
      <alignment vertical="center" shrinkToFit="1"/>
    </xf>
    <xf numFmtId="3" fontId="5" fillId="2" borderId="38" xfId="0" applyNumberFormat="1" applyFont="1" applyFill="1" applyBorder="1" applyAlignment="1">
      <alignment horizontal="center" vertical="center" shrinkToFit="1"/>
    </xf>
    <xf numFmtId="0" fontId="6" fillId="3" borderId="36" xfId="0" applyFont="1" applyFill="1" applyBorder="1" applyAlignment="1">
      <alignment horizontal="left" shrinkToFit="1"/>
    </xf>
    <xf numFmtId="176" fontId="5" fillId="3" borderId="37" xfId="0" applyNumberFormat="1" applyFont="1" applyFill="1" applyBorder="1" applyAlignment="1">
      <alignment shrinkToFit="1"/>
    </xf>
    <xf numFmtId="0" fontId="5" fillId="2" borderId="36" xfId="0" applyFont="1" applyFill="1" applyBorder="1" applyAlignment="1">
      <alignment horizontal="right" shrinkToFit="1"/>
    </xf>
    <xf numFmtId="176" fontId="5" fillId="2" borderId="37" xfId="0" applyNumberFormat="1" applyFont="1" applyFill="1" applyBorder="1" applyAlignment="1">
      <alignment shrinkToFit="1"/>
    </xf>
    <xf numFmtId="0" fontId="6" fillId="3" borderId="36" xfId="0" applyFont="1" applyFill="1" applyBorder="1" applyAlignment="1">
      <alignment horizontal="center" shrinkToFit="1"/>
    </xf>
    <xf numFmtId="38" fontId="5" fillId="2" borderId="36" xfId="0" applyNumberFormat="1" applyFont="1" applyFill="1" applyBorder="1" applyAlignment="1">
      <alignment horizontal="center" shrinkToFit="1"/>
    </xf>
    <xf numFmtId="176" fontId="5" fillId="2" borderId="43" xfId="0" applyNumberFormat="1" applyFont="1" applyFill="1" applyBorder="1" applyAlignment="1">
      <alignment shrinkToFit="1"/>
    </xf>
    <xf numFmtId="38" fontId="5" fillId="2" borderId="36" xfId="0" applyNumberFormat="1" applyFont="1" applyFill="1" applyBorder="1" applyAlignment="1">
      <alignment horizontal="center" wrapText="1"/>
    </xf>
    <xf numFmtId="38" fontId="5" fillId="2" borderId="38" xfId="0" applyNumberFormat="1" applyFont="1" applyFill="1" applyBorder="1" applyAlignment="1">
      <alignment horizontal="center" wrapText="1"/>
    </xf>
    <xf numFmtId="176" fontId="5" fillId="2" borderId="45" xfId="0" applyNumberFormat="1" applyFont="1" applyFill="1" applyBorder="1" applyAlignment="1">
      <alignment shrinkToFit="1"/>
    </xf>
    <xf numFmtId="0" fontId="6" fillId="3" borderId="36" xfId="0" applyFont="1" applyFill="1" applyBorder="1" applyAlignment="1">
      <alignment horizontal="left" wrapText="1"/>
    </xf>
    <xf numFmtId="0" fontId="6" fillId="0" borderId="36" xfId="0" applyFont="1" applyFill="1" applyBorder="1" applyAlignment="1">
      <alignment horizontal="center" wrapText="1"/>
    </xf>
    <xf numFmtId="0" fontId="6" fillId="3" borderId="36" xfId="0" applyFont="1" applyFill="1" applyBorder="1" applyAlignment="1">
      <alignment horizontal="center" wrapText="1"/>
    </xf>
    <xf numFmtId="176" fontId="5" fillId="2" borderId="39" xfId="0" applyNumberFormat="1" applyFont="1" applyFill="1" applyBorder="1" applyAlignment="1">
      <alignment shrinkToFit="1"/>
    </xf>
    <xf numFmtId="3" fontId="5" fillId="2" borderId="36" xfId="0" applyNumberFormat="1" applyFont="1" applyFill="1" applyBorder="1" applyAlignment="1">
      <alignment horizontal="center" wrapText="1"/>
    </xf>
    <xf numFmtId="3" fontId="5" fillId="2" borderId="38" xfId="0" applyNumberFormat="1" applyFont="1" applyFill="1" applyBorder="1" applyAlignment="1">
      <alignment horizontal="center" wrapText="1"/>
    </xf>
    <xf numFmtId="38" fontId="5" fillId="2" borderId="46" xfId="0" applyNumberFormat="1" applyFont="1" applyFill="1" applyBorder="1" applyAlignment="1">
      <alignment horizontal="center" wrapText="1"/>
    </xf>
    <xf numFmtId="176" fontId="5" fillId="2" borderId="47" xfId="0" applyNumberFormat="1" applyFont="1" applyFill="1" applyBorder="1" applyAlignment="1">
      <alignment shrinkToFit="1"/>
    </xf>
    <xf numFmtId="180" fontId="6" fillId="2" borderId="9" xfId="0" applyNumberFormat="1" applyFont="1" applyFill="1" applyBorder="1" applyAlignment="1">
      <alignment horizontal="right" wrapText="1"/>
    </xf>
    <xf numFmtId="180" fontId="6" fillId="2" borderId="8" xfId="0" applyNumberFormat="1" applyFont="1" applyFill="1" applyBorder="1" applyAlignment="1">
      <alignment horizontal="right" wrapText="1"/>
    </xf>
    <xf numFmtId="0" fontId="11" fillId="2" borderId="0" xfId="0" applyFont="1" applyFill="1" applyBorder="1" applyAlignment="1">
      <alignment horizontal="left"/>
    </xf>
    <xf numFmtId="0" fontId="5" fillId="2" borderId="20" xfId="0" applyFont="1" applyFill="1" applyBorder="1" applyAlignment="1">
      <alignment horizontal="center" wrapText="1"/>
    </xf>
    <xf numFmtId="0" fontId="4" fillId="0" borderId="19" xfId="0" applyFont="1" applyBorder="1" applyAlignment="1">
      <alignment horizontal="center" wrapText="1"/>
    </xf>
    <xf numFmtId="0" fontId="4" fillId="0" borderId="23" xfId="0" applyFont="1" applyBorder="1" applyAlignment="1">
      <alignment horizontal="center" wrapText="1"/>
    </xf>
    <xf numFmtId="0" fontId="5" fillId="2" borderId="20" xfId="0" applyFont="1" applyFill="1" applyBorder="1" applyAlignment="1">
      <alignment horizontal="distributed" wrapText="1"/>
    </xf>
    <xf numFmtId="0" fontId="5" fillId="2" borderId="19" xfId="0" applyFont="1" applyFill="1" applyBorder="1" applyAlignment="1">
      <alignment horizontal="distributed" wrapText="1"/>
    </xf>
    <xf numFmtId="0" fontId="5" fillId="2" borderId="35" xfId="0" applyFont="1" applyFill="1" applyBorder="1" applyAlignment="1">
      <alignment horizontal="distributed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</cellXfs>
  <cellStyles count="47">
    <cellStyle name="20% - アクセント 1 2" xfId="2"/>
    <cellStyle name="20% - アクセント 2 2" xfId="3"/>
    <cellStyle name="20% - アクセント 3 2" xfId="4"/>
    <cellStyle name="20% - アクセント 4 2" xfId="5"/>
    <cellStyle name="20% - アクセント 5 2" xfId="6"/>
    <cellStyle name="20% - アクセント 6 2" xfId="7"/>
    <cellStyle name="40% - アクセント 1 2" xfId="8"/>
    <cellStyle name="40% - アクセント 2 2" xfId="9"/>
    <cellStyle name="40% - アクセント 3 2" xfId="10"/>
    <cellStyle name="40% - アクセント 4 2" xfId="11"/>
    <cellStyle name="40% - アクセント 5 2" xfId="12"/>
    <cellStyle name="40% - アクセント 6 2" xfId="13"/>
    <cellStyle name="60% - アクセント 1 2" xfId="14"/>
    <cellStyle name="60% - アクセント 2 2" xfId="15"/>
    <cellStyle name="60% - アクセント 3 2" xfId="16"/>
    <cellStyle name="60% - アクセント 4 2" xfId="17"/>
    <cellStyle name="60% - アクセント 5 2" xfId="18"/>
    <cellStyle name="60% - アクセント 6 2" xfId="19"/>
    <cellStyle name="アクセント 1 2" xfId="20"/>
    <cellStyle name="アクセント 2 2" xfId="21"/>
    <cellStyle name="アクセント 3 2" xfId="22"/>
    <cellStyle name="アクセント 4 2" xfId="23"/>
    <cellStyle name="アクセント 5 2" xfId="24"/>
    <cellStyle name="アクセント 6 2" xfId="25"/>
    <cellStyle name="タイトル 2" xfId="26"/>
    <cellStyle name="チェック セル 2" xfId="27"/>
    <cellStyle name="どちらでもない 2" xfId="28"/>
    <cellStyle name="メモ 2" xfId="29"/>
    <cellStyle name="リンク セル 2" xfId="30"/>
    <cellStyle name="悪い 2" xfId="31"/>
    <cellStyle name="計算 2" xfId="32"/>
    <cellStyle name="警告文 2" xfId="33"/>
    <cellStyle name="桁区切り" xfId="1" builtinId="6"/>
    <cellStyle name="桁区切り 2" xfId="34"/>
    <cellStyle name="見出し 1 2" xfId="35"/>
    <cellStyle name="見出し 2 2" xfId="36"/>
    <cellStyle name="見出し 3 2" xfId="37"/>
    <cellStyle name="見出し 4 2" xfId="38"/>
    <cellStyle name="集計 2" xfId="39"/>
    <cellStyle name="出力 2" xfId="40"/>
    <cellStyle name="説明文 2" xfId="41"/>
    <cellStyle name="入力 2" xfId="42"/>
    <cellStyle name="標準" xfId="0" builtinId="0"/>
    <cellStyle name="標準 2" xfId="43"/>
    <cellStyle name="標準 3" xfId="44"/>
    <cellStyle name="標準 4" xfId="45"/>
    <cellStyle name="良い 2" xfId="4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2" name="Oval 3"/>
        <xdr:cNvSpPr>
          <a:spLocks noChangeArrowheads="1"/>
        </xdr:cNvSpPr>
      </xdr:nvSpPr>
      <xdr:spPr bwMode="auto">
        <a:xfrm>
          <a:off x="2743200" y="0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3" name="Oval 4"/>
        <xdr:cNvSpPr>
          <a:spLocks noChangeArrowheads="1"/>
        </xdr:cNvSpPr>
      </xdr:nvSpPr>
      <xdr:spPr bwMode="auto">
        <a:xfrm>
          <a:off x="2743200" y="0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4" name="Oval 7"/>
        <xdr:cNvSpPr>
          <a:spLocks noChangeArrowheads="1"/>
        </xdr:cNvSpPr>
      </xdr:nvSpPr>
      <xdr:spPr bwMode="auto">
        <a:xfrm>
          <a:off x="2743200" y="0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5" name="Oval 8"/>
        <xdr:cNvSpPr>
          <a:spLocks noChangeArrowheads="1"/>
        </xdr:cNvSpPr>
      </xdr:nvSpPr>
      <xdr:spPr bwMode="auto">
        <a:xfrm>
          <a:off x="2743200" y="0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3"/>
  <sheetViews>
    <sheetView tabSelected="1" view="pageBreakPreview" zoomScaleNormal="100" zoomScaleSheetLayoutView="100" workbookViewId="0">
      <selection sqref="A1:P1"/>
    </sheetView>
  </sheetViews>
  <sheetFormatPr defaultRowHeight="15"/>
  <cols>
    <col min="1" max="1" width="13.75" style="1" customWidth="1"/>
    <col min="2" max="2" width="11.75" style="1" bestFit="1" customWidth="1"/>
    <col min="3" max="3" width="4.625" style="4" customWidth="1"/>
    <col min="4" max="4" width="4.625" style="6" customWidth="1"/>
    <col min="5" max="5" width="4.625" style="4" customWidth="1"/>
    <col min="6" max="6" width="4.625" style="6" customWidth="1"/>
    <col min="7" max="7" width="4.625" style="4" customWidth="1"/>
    <col min="8" max="8" width="4.625" style="6" customWidth="1"/>
    <col min="9" max="9" width="4.625" style="4" customWidth="1"/>
    <col min="10" max="10" width="4.625" style="6" customWidth="1"/>
    <col min="11" max="12" width="10.25" style="1" customWidth="1"/>
    <col min="13" max="13" width="7.75" style="5" bestFit="1" customWidth="1"/>
    <col min="14" max="14" width="6.75" style="4" bestFit="1" customWidth="1"/>
    <col min="15" max="15" width="7.625" style="3" bestFit="1" customWidth="1"/>
    <col min="16" max="16" width="8.75" style="2" bestFit="1" customWidth="1"/>
    <col min="17" max="16384" width="9" style="1"/>
  </cols>
  <sheetData>
    <row r="1" spans="1:16" s="142" customFormat="1" ht="24" customHeight="1">
      <c r="A1" s="218" t="s">
        <v>51</v>
      </c>
      <c r="B1" s="218"/>
      <c r="C1" s="218"/>
      <c r="D1" s="218"/>
      <c r="E1" s="218"/>
      <c r="F1" s="218"/>
      <c r="G1" s="218"/>
      <c r="H1" s="218"/>
      <c r="I1" s="218"/>
      <c r="J1" s="218"/>
      <c r="K1" s="218"/>
      <c r="L1" s="218"/>
      <c r="M1" s="218"/>
      <c r="N1" s="218"/>
      <c r="O1" s="218"/>
      <c r="P1" s="218"/>
    </row>
    <row r="2" spans="1:16" ht="15.75" thickBot="1">
      <c r="A2" s="140"/>
      <c r="B2" s="140"/>
      <c r="C2" s="139"/>
      <c r="D2" s="141"/>
      <c r="E2" s="139"/>
      <c r="F2" s="141"/>
      <c r="G2" s="139"/>
      <c r="H2" s="141"/>
      <c r="I2" s="139"/>
      <c r="J2" s="141"/>
      <c r="K2" s="140"/>
      <c r="L2" s="140"/>
      <c r="M2" s="137"/>
      <c r="N2" s="139"/>
      <c r="O2" s="138"/>
      <c r="P2" s="137"/>
    </row>
    <row r="3" spans="1:16" s="119" customFormat="1" ht="15.6" customHeight="1">
      <c r="A3" s="166"/>
      <c r="B3" s="135" t="s">
        <v>50</v>
      </c>
      <c r="C3" s="219" t="s">
        <v>49</v>
      </c>
      <c r="D3" s="220"/>
      <c r="E3" s="220"/>
      <c r="F3" s="220"/>
      <c r="G3" s="220"/>
      <c r="H3" s="220"/>
      <c r="I3" s="220"/>
      <c r="J3" s="221"/>
      <c r="K3" s="136"/>
      <c r="L3" s="135"/>
      <c r="M3" s="134"/>
      <c r="N3" s="222" t="s">
        <v>48</v>
      </c>
      <c r="O3" s="223"/>
      <c r="P3" s="224"/>
    </row>
    <row r="4" spans="1:16" s="119" customFormat="1" ht="15.6" customHeight="1">
      <c r="A4" s="167" t="s">
        <v>47</v>
      </c>
      <c r="B4" s="131" t="s">
        <v>46</v>
      </c>
      <c r="C4" s="225" t="s">
        <v>45</v>
      </c>
      <c r="D4" s="226"/>
      <c r="E4" s="225" t="s">
        <v>44</v>
      </c>
      <c r="F4" s="229"/>
      <c r="G4" s="226" t="s">
        <v>43</v>
      </c>
      <c r="H4" s="226"/>
      <c r="I4" s="225" t="s">
        <v>42</v>
      </c>
      <c r="J4" s="230"/>
      <c r="K4" s="129" t="s">
        <v>41</v>
      </c>
      <c r="L4" s="131" t="s">
        <v>40</v>
      </c>
      <c r="M4" s="133" t="s">
        <v>39</v>
      </c>
      <c r="N4" s="126" t="s">
        <v>38</v>
      </c>
      <c r="O4" s="132" t="s">
        <v>37</v>
      </c>
      <c r="P4" s="168"/>
    </row>
    <row r="5" spans="1:16" s="119" customFormat="1" ht="15.6" customHeight="1">
      <c r="A5" s="169" t="s">
        <v>36</v>
      </c>
      <c r="B5" s="131" t="s">
        <v>35</v>
      </c>
      <c r="C5" s="227"/>
      <c r="D5" s="228"/>
      <c r="E5" s="225"/>
      <c r="F5" s="229"/>
      <c r="G5" s="228"/>
      <c r="H5" s="228"/>
      <c r="I5" s="227"/>
      <c r="J5" s="230"/>
      <c r="K5" s="129" t="s">
        <v>34</v>
      </c>
      <c r="L5" s="131" t="s">
        <v>34</v>
      </c>
      <c r="M5" s="127" t="s">
        <v>33</v>
      </c>
      <c r="N5" s="126" t="s">
        <v>32</v>
      </c>
      <c r="O5" s="130" t="s">
        <v>31</v>
      </c>
      <c r="P5" s="170"/>
    </row>
    <row r="6" spans="1:16" s="119" customFormat="1" ht="15.6" customHeight="1">
      <c r="A6" s="171" t="s">
        <v>30</v>
      </c>
      <c r="B6" s="128" t="s">
        <v>29</v>
      </c>
      <c r="C6" s="227"/>
      <c r="D6" s="228"/>
      <c r="E6" s="225"/>
      <c r="F6" s="229"/>
      <c r="G6" s="228"/>
      <c r="H6" s="228"/>
      <c r="I6" s="227"/>
      <c r="J6" s="230"/>
      <c r="K6" s="129"/>
      <c r="L6" s="128" t="s">
        <v>28</v>
      </c>
      <c r="M6" s="127" t="s">
        <v>27</v>
      </c>
      <c r="N6" s="126" t="s">
        <v>26</v>
      </c>
      <c r="O6" s="125" t="s">
        <v>25</v>
      </c>
      <c r="P6" s="172" t="s">
        <v>24</v>
      </c>
    </row>
    <row r="7" spans="1:16" s="119" customFormat="1" ht="15.6" customHeight="1">
      <c r="A7" s="173"/>
      <c r="B7" s="123" t="s">
        <v>21</v>
      </c>
      <c r="C7" s="216" t="s">
        <v>23</v>
      </c>
      <c r="D7" s="217"/>
      <c r="E7" s="216" t="s">
        <v>23</v>
      </c>
      <c r="F7" s="217"/>
      <c r="G7" s="216" t="s">
        <v>23</v>
      </c>
      <c r="H7" s="217"/>
      <c r="I7" s="216" t="s">
        <v>23</v>
      </c>
      <c r="J7" s="217"/>
      <c r="K7" s="124" t="s">
        <v>21</v>
      </c>
      <c r="L7" s="123" t="s">
        <v>21</v>
      </c>
      <c r="M7" s="122" t="s">
        <v>20</v>
      </c>
      <c r="N7" s="121" t="s">
        <v>22</v>
      </c>
      <c r="O7" s="120" t="s">
        <v>21</v>
      </c>
      <c r="P7" s="174" t="s">
        <v>20</v>
      </c>
    </row>
    <row r="8" spans="1:16" s="46" customFormat="1" ht="16.5" customHeight="1">
      <c r="A8" s="175" t="s">
        <v>19</v>
      </c>
      <c r="B8" s="156">
        <v>1249482</v>
      </c>
      <c r="C8" s="157">
        <v>211</v>
      </c>
      <c r="D8" s="118">
        <v>17</v>
      </c>
      <c r="E8" s="158">
        <v>26</v>
      </c>
      <c r="F8" s="117">
        <v>13</v>
      </c>
      <c r="G8" s="157">
        <v>68</v>
      </c>
      <c r="H8" s="117">
        <v>4</v>
      </c>
      <c r="I8" s="157">
        <v>117</v>
      </c>
      <c r="J8" s="117">
        <v>0</v>
      </c>
      <c r="K8" s="156">
        <v>1378667</v>
      </c>
      <c r="L8" s="156">
        <f>SUM(L9,L22,L29,L34,L39,L45,L50,L57,L64)</f>
        <v>1170162</v>
      </c>
      <c r="M8" s="159">
        <f>ROUND(L8/B8,3)*100</f>
        <v>93.7</v>
      </c>
      <c r="N8" s="156">
        <v>59</v>
      </c>
      <c r="O8" s="156">
        <v>2198</v>
      </c>
      <c r="P8" s="176">
        <f>ROUND((L8+O8)/B8,3)*100</f>
        <v>93.8</v>
      </c>
    </row>
    <row r="9" spans="1:16" s="46" customFormat="1" ht="15.95" customHeight="1">
      <c r="A9" s="177" t="s">
        <v>18</v>
      </c>
      <c r="B9" s="109">
        <f t="shared" ref="B9:G9" si="0">SUM(B11,B14)</f>
        <v>467049</v>
      </c>
      <c r="C9" s="116">
        <f t="shared" si="0"/>
        <v>70</v>
      </c>
      <c r="D9" s="115">
        <f t="shared" si="0"/>
        <v>7</v>
      </c>
      <c r="E9" s="113">
        <f t="shared" si="0"/>
        <v>7</v>
      </c>
      <c r="F9" s="112">
        <f t="shared" si="0"/>
        <v>7</v>
      </c>
      <c r="G9" s="113">
        <f t="shared" si="0"/>
        <v>2</v>
      </c>
      <c r="H9" s="114">
        <v>0</v>
      </c>
      <c r="I9" s="113">
        <f>SUM(I11,I14)</f>
        <v>61</v>
      </c>
      <c r="J9" s="112">
        <v>0</v>
      </c>
      <c r="K9" s="111">
        <f>SUM(K11,K14)</f>
        <v>556602</v>
      </c>
      <c r="L9" s="109">
        <f>SUM(L11,L14)</f>
        <v>445582</v>
      </c>
      <c r="M9" s="97">
        <f>ROUND(L9/B9,3)*100</f>
        <v>95.399999999999991</v>
      </c>
      <c r="N9" s="110">
        <f>SUM(N11,N14)</f>
        <v>13</v>
      </c>
      <c r="O9" s="109">
        <f>SUM(O11,O14)</f>
        <v>436</v>
      </c>
      <c r="P9" s="178">
        <f>ROUND((L9+O9)/B9,3)*100</f>
        <v>95.5</v>
      </c>
    </row>
    <row r="10" spans="1:16" s="46" customFormat="1" ht="8.1" customHeight="1">
      <c r="A10" s="179"/>
      <c r="B10" s="102"/>
      <c r="C10" s="108"/>
      <c r="D10" s="107"/>
      <c r="E10" s="105"/>
      <c r="F10" s="104"/>
      <c r="G10" s="105"/>
      <c r="H10" s="106"/>
      <c r="I10" s="105"/>
      <c r="J10" s="104"/>
      <c r="K10" s="103"/>
      <c r="L10" s="102"/>
      <c r="M10" s="160"/>
      <c r="N10" s="101"/>
      <c r="O10" s="100"/>
      <c r="P10" s="180"/>
    </row>
    <row r="11" spans="1:16" s="46" customFormat="1" ht="15.95" customHeight="1">
      <c r="A11" s="181" t="s">
        <v>17</v>
      </c>
      <c r="B11" s="62">
        <v>290456</v>
      </c>
      <c r="C11" s="66">
        <v>24</v>
      </c>
      <c r="D11" s="99">
        <v>2</v>
      </c>
      <c r="E11" s="64">
        <v>1</v>
      </c>
      <c r="F11" s="63">
        <v>2</v>
      </c>
      <c r="G11" s="64">
        <v>0</v>
      </c>
      <c r="H11" s="98">
        <v>0</v>
      </c>
      <c r="I11" s="64">
        <v>23</v>
      </c>
      <c r="J11" s="63">
        <v>0</v>
      </c>
      <c r="K11" s="72">
        <v>305879</v>
      </c>
      <c r="L11" s="62">
        <v>285480</v>
      </c>
      <c r="M11" s="97">
        <f t="shared" ref="M11:M21" si="1">ROUND(L11/B11,3)*100</f>
        <v>98.3</v>
      </c>
      <c r="N11" s="96">
        <v>10</v>
      </c>
      <c r="O11" s="62">
        <v>265</v>
      </c>
      <c r="P11" s="182">
        <v>98.4</v>
      </c>
    </row>
    <row r="12" spans="1:16" s="46" customFormat="1" ht="15.95" customHeight="1">
      <c r="A12" s="183" t="s">
        <v>52</v>
      </c>
      <c r="B12" s="94">
        <v>290456</v>
      </c>
      <c r="C12" s="93">
        <v>24</v>
      </c>
      <c r="D12" s="92">
        <v>2</v>
      </c>
      <c r="E12" s="91">
        <v>1</v>
      </c>
      <c r="F12" s="90">
        <v>2</v>
      </c>
      <c r="G12" s="91">
        <v>0</v>
      </c>
      <c r="H12" s="92">
        <v>0</v>
      </c>
      <c r="I12" s="91">
        <v>23</v>
      </c>
      <c r="J12" s="90">
        <v>0</v>
      </c>
      <c r="K12" s="89">
        <v>305879</v>
      </c>
      <c r="L12" s="88">
        <v>285480</v>
      </c>
      <c r="M12" s="160">
        <f t="shared" si="1"/>
        <v>98.3</v>
      </c>
      <c r="N12" s="87">
        <v>10</v>
      </c>
      <c r="O12" s="86">
        <v>265</v>
      </c>
      <c r="P12" s="184">
        <f>ROUND((L12+O12)/B12,3)*100</f>
        <v>98.4</v>
      </c>
    </row>
    <row r="13" spans="1:16" s="46" customFormat="1" ht="8.1" customHeight="1">
      <c r="A13" s="183"/>
      <c r="B13" s="94"/>
      <c r="C13" s="93"/>
      <c r="D13" s="92"/>
      <c r="E13" s="91"/>
      <c r="F13" s="90"/>
      <c r="G13" s="91"/>
      <c r="H13" s="92"/>
      <c r="I13" s="91"/>
      <c r="J13" s="90"/>
      <c r="K13" s="89"/>
      <c r="L13" s="88"/>
      <c r="M13" s="160"/>
      <c r="N13" s="87"/>
      <c r="O13" s="86"/>
      <c r="P13" s="184"/>
    </row>
    <row r="14" spans="1:16" s="46" customFormat="1" ht="15.95" customHeight="1">
      <c r="A14" s="181" t="s">
        <v>16</v>
      </c>
      <c r="B14" s="62">
        <f t="shared" ref="B14:G14" si="2">SUM(B15:B21)</f>
        <v>176593</v>
      </c>
      <c r="C14" s="66">
        <f t="shared" si="2"/>
        <v>46</v>
      </c>
      <c r="D14" s="99">
        <f t="shared" si="2"/>
        <v>5</v>
      </c>
      <c r="E14" s="64">
        <f t="shared" si="2"/>
        <v>6</v>
      </c>
      <c r="F14" s="63">
        <f t="shared" si="2"/>
        <v>5</v>
      </c>
      <c r="G14" s="64">
        <f t="shared" si="2"/>
        <v>2</v>
      </c>
      <c r="H14" s="98">
        <v>0</v>
      </c>
      <c r="I14" s="64">
        <f>SUM(I15:I21)</f>
        <v>38</v>
      </c>
      <c r="J14" s="63">
        <v>0</v>
      </c>
      <c r="K14" s="72">
        <f>SUM(K15:K21)</f>
        <v>250723</v>
      </c>
      <c r="L14" s="62">
        <f>SUM(L15:L21)</f>
        <v>160102</v>
      </c>
      <c r="M14" s="97">
        <f t="shared" si="1"/>
        <v>90.7</v>
      </c>
      <c r="N14" s="96">
        <f>SUM(N15:N21)</f>
        <v>3</v>
      </c>
      <c r="O14" s="62">
        <f>SUM(O15:O21)</f>
        <v>171</v>
      </c>
      <c r="P14" s="182">
        <f>ROUND((L14+O14)/B14,3)*100</f>
        <v>90.8</v>
      </c>
    </row>
    <row r="15" spans="1:16" s="46" customFormat="1" ht="15.95" customHeight="1">
      <c r="A15" s="183" t="s">
        <v>53</v>
      </c>
      <c r="B15" s="94">
        <v>25188</v>
      </c>
      <c r="C15" s="93">
        <v>16</v>
      </c>
      <c r="D15" s="92">
        <v>1</v>
      </c>
      <c r="E15" s="91">
        <v>1</v>
      </c>
      <c r="F15" s="90">
        <v>1</v>
      </c>
      <c r="G15" s="91">
        <v>0</v>
      </c>
      <c r="H15" s="92">
        <v>0</v>
      </c>
      <c r="I15" s="91">
        <v>15</v>
      </c>
      <c r="J15" s="90">
        <v>0</v>
      </c>
      <c r="K15" s="89">
        <v>53580</v>
      </c>
      <c r="L15" s="88">
        <v>22080</v>
      </c>
      <c r="M15" s="160">
        <f t="shared" si="1"/>
        <v>87.7</v>
      </c>
      <c r="N15" s="87">
        <v>0</v>
      </c>
      <c r="O15" s="86">
        <v>0</v>
      </c>
      <c r="P15" s="185">
        <f>ROUND((L15+O15)/B15,3)*100</f>
        <v>87.7</v>
      </c>
    </row>
    <row r="16" spans="1:16" s="46" customFormat="1" ht="15.95" customHeight="1">
      <c r="A16" s="183" t="s">
        <v>54</v>
      </c>
      <c r="B16" s="94">
        <v>16865</v>
      </c>
      <c r="C16" s="93">
        <v>11</v>
      </c>
      <c r="D16" s="92">
        <v>0</v>
      </c>
      <c r="E16" s="91">
        <v>1</v>
      </c>
      <c r="F16" s="90">
        <v>0</v>
      </c>
      <c r="G16" s="91">
        <v>0</v>
      </c>
      <c r="H16" s="92">
        <v>0</v>
      </c>
      <c r="I16" s="91">
        <v>10</v>
      </c>
      <c r="J16" s="90">
        <v>0</v>
      </c>
      <c r="K16" s="89">
        <v>55326</v>
      </c>
      <c r="L16" s="88">
        <v>14118</v>
      </c>
      <c r="M16" s="160">
        <f t="shared" si="1"/>
        <v>83.7</v>
      </c>
      <c r="N16" s="87">
        <v>0</v>
      </c>
      <c r="O16" s="86">
        <v>0</v>
      </c>
      <c r="P16" s="185">
        <f t="shared" ref="P16:P21" si="3">ROUND((L16+O16)/B16,3)*100</f>
        <v>83.7</v>
      </c>
    </row>
    <row r="17" spans="1:16" s="46" customFormat="1" ht="15.95" customHeight="1">
      <c r="A17" s="183" t="s">
        <v>55</v>
      </c>
      <c r="B17" s="94">
        <v>6279</v>
      </c>
      <c r="C17" s="93">
        <v>2</v>
      </c>
      <c r="D17" s="92">
        <v>0</v>
      </c>
      <c r="E17" s="91">
        <v>1</v>
      </c>
      <c r="F17" s="90">
        <v>0</v>
      </c>
      <c r="G17" s="91">
        <v>0</v>
      </c>
      <c r="H17" s="92">
        <v>0</v>
      </c>
      <c r="I17" s="91">
        <v>1</v>
      </c>
      <c r="J17" s="90">
        <v>0</v>
      </c>
      <c r="K17" s="89">
        <v>6240</v>
      </c>
      <c r="L17" s="88">
        <v>5904</v>
      </c>
      <c r="M17" s="160">
        <f t="shared" si="1"/>
        <v>94</v>
      </c>
      <c r="N17" s="87">
        <v>0</v>
      </c>
      <c r="O17" s="86">
        <v>0</v>
      </c>
      <c r="P17" s="185">
        <f t="shared" si="3"/>
        <v>94</v>
      </c>
    </row>
    <row r="18" spans="1:16" s="95" customFormat="1" ht="15.95" customHeight="1">
      <c r="A18" s="183" t="s">
        <v>56</v>
      </c>
      <c r="B18" s="94">
        <v>12977</v>
      </c>
      <c r="C18" s="93">
        <v>3</v>
      </c>
      <c r="D18" s="92">
        <v>1</v>
      </c>
      <c r="E18" s="91">
        <v>1</v>
      </c>
      <c r="F18" s="90">
        <v>1</v>
      </c>
      <c r="G18" s="91">
        <v>0</v>
      </c>
      <c r="H18" s="92">
        <v>0</v>
      </c>
      <c r="I18" s="91">
        <v>2</v>
      </c>
      <c r="J18" s="90">
        <v>0</v>
      </c>
      <c r="K18" s="89">
        <v>9673</v>
      </c>
      <c r="L18" s="88">
        <v>9373</v>
      </c>
      <c r="M18" s="160">
        <f t="shared" si="1"/>
        <v>72.2</v>
      </c>
      <c r="N18" s="87">
        <v>1</v>
      </c>
      <c r="O18" s="86">
        <v>65</v>
      </c>
      <c r="P18" s="185">
        <f t="shared" si="3"/>
        <v>72.7</v>
      </c>
    </row>
    <row r="19" spans="1:16" s="46" customFormat="1" ht="15.95" customHeight="1">
      <c r="A19" s="183" t="s">
        <v>57</v>
      </c>
      <c r="B19" s="94">
        <v>54912</v>
      </c>
      <c r="C19" s="93">
        <v>7</v>
      </c>
      <c r="D19" s="92">
        <v>0</v>
      </c>
      <c r="E19" s="91">
        <v>1</v>
      </c>
      <c r="F19" s="90">
        <v>0</v>
      </c>
      <c r="G19" s="91">
        <v>1</v>
      </c>
      <c r="H19" s="92">
        <v>0</v>
      </c>
      <c r="I19" s="91">
        <v>5</v>
      </c>
      <c r="J19" s="90">
        <v>0</v>
      </c>
      <c r="K19" s="89">
        <v>52645</v>
      </c>
      <c r="L19" s="88">
        <v>51104</v>
      </c>
      <c r="M19" s="160">
        <f t="shared" si="1"/>
        <v>93.100000000000009</v>
      </c>
      <c r="N19" s="87">
        <v>1</v>
      </c>
      <c r="O19" s="86">
        <v>44</v>
      </c>
      <c r="P19" s="185">
        <f t="shared" si="3"/>
        <v>93.100000000000009</v>
      </c>
    </row>
    <row r="20" spans="1:16" s="46" customFormat="1" ht="15.95" customHeight="1">
      <c r="A20" s="183" t="s">
        <v>58</v>
      </c>
      <c r="B20" s="94">
        <v>33170</v>
      </c>
      <c r="C20" s="93">
        <v>5</v>
      </c>
      <c r="D20" s="92">
        <v>2</v>
      </c>
      <c r="E20" s="91">
        <v>0</v>
      </c>
      <c r="F20" s="90">
        <v>2</v>
      </c>
      <c r="G20" s="91">
        <v>1</v>
      </c>
      <c r="H20" s="92">
        <v>0</v>
      </c>
      <c r="I20" s="91">
        <v>4</v>
      </c>
      <c r="J20" s="90">
        <v>0</v>
      </c>
      <c r="K20" s="89">
        <v>32786</v>
      </c>
      <c r="L20" s="88">
        <v>31208</v>
      </c>
      <c r="M20" s="160">
        <f t="shared" si="1"/>
        <v>94.1</v>
      </c>
      <c r="N20" s="87">
        <v>1</v>
      </c>
      <c r="O20" s="86">
        <v>62</v>
      </c>
      <c r="P20" s="185">
        <f t="shared" si="3"/>
        <v>94.3</v>
      </c>
    </row>
    <row r="21" spans="1:16" s="46" customFormat="1" ht="15.95" customHeight="1">
      <c r="A21" s="186" t="s">
        <v>59</v>
      </c>
      <c r="B21" s="85">
        <v>27202</v>
      </c>
      <c r="C21" s="84">
        <v>2</v>
      </c>
      <c r="D21" s="83">
        <v>1</v>
      </c>
      <c r="E21" s="82">
        <v>1</v>
      </c>
      <c r="F21" s="81">
        <v>1</v>
      </c>
      <c r="G21" s="82">
        <v>0</v>
      </c>
      <c r="H21" s="83">
        <v>0</v>
      </c>
      <c r="I21" s="82">
        <v>1</v>
      </c>
      <c r="J21" s="81">
        <v>0</v>
      </c>
      <c r="K21" s="80">
        <v>40473</v>
      </c>
      <c r="L21" s="79">
        <v>26315</v>
      </c>
      <c r="M21" s="161">
        <f t="shared" si="1"/>
        <v>96.7</v>
      </c>
      <c r="N21" s="78">
        <v>0</v>
      </c>
      <c r="O21" s="77">
        <v>0</v>
      </c>
      <c r="P21" s="187">
        <f t="shared" si="3"/>
        <v>96.7</v>
      </c>
    </row>
    <row r="22" spans="1:16" s="46" customFormat="1" ht="15.95" customHeight="1">
      <c r="A22" s="188" t="s">
        <v>15</v>
      </c>
      <c r="B22" s="62">
        <v>221593</v>
      </c>
      <c r="C22" s="66">
        <v>26</v>
      </c>
      <c r="D22" s="65">
        <v>2</v>
      </c>
      <c r="E22" s="66">
        <v>1</v>
      </c>
      <c r="F22" s="65">
        <v>2</v>
      </c>
      <c r="G22" s="66">
        <v>8</v>
      </c>
      <c r="H22" s="65">
        <v>0</v>
      </c>
      <c r="I22" s="66">
        <v>17</v>
      </c>
      <c r="J22" s="65">
        <v>0</v>
      </c>
      <c r="K22" s="76">
        <v>238481</v>
      </c>
      <c r="L22" s="76">
        <v>214050</v>
      </c>
      <c r="M22" s="61">
        <f>ROUND(L22/B22,3)*100</f>
        <v>96.6</v>
      </c>
      <c r="N22" s="75">
        <v>9</v>
      </c>
      <c r="O22" s="74">
        <v>226</v>
      </c>
      <c r="P22" s="182">
        <f>ROUND((L22+O22)/B22,3)*100</f>
        <v>96.7</v>
      </c>
    </row>
    <row r="23" spans="1:16" s="46" customFormat="1" ht="8.1" customHeight="1">
      <c r="A23" s="189"/>
      <c r="B23" s="69"/>
      <c r="C23" s="59"/>
      <c r="D23" s="57"/>
      <c r="E23" s="58"/>
      <c r="F23" s="57"/>
      <c r="G23" s="58"/>
      <c r="H23" s="57"/>
      <c r="I23" s="58"/>
      <c r="J23" s="57"/>
      <c r="K23" s="70"/>
      <c r="L23" s="69"/>
      <c r="M23" s="68"/>
      <c r="N23" s="59"/>
      <c r="O23" s="67"/>
      <c r="P23" s="190"/>
    </row>
    <row r="24" spans="1:16" s="46" customFormat="1" ht="15.95" customHeight="1">
      <c r="A24" s="191" t="s">
        <v>14</v>
      </c>
      <c r="B24" s="62">
        <f t="shared" ref="B24:G24" si="4">SUM(B25:B28)</f>
        <v>221593</v>
      </c>
      <c r="C24" s="66">
        <f t="shared" si="4"/>
        <v>26</v>
      </c>
      <c r="D24" s="65">
        <f t="shared" si="4"/>
        <v>2</v>
      </c>
      <c r="E24" s="66">
        <f t="shared" si="4"/>
        <v>1</v>
      </c>
      <c r="F24" s="65">
        <f t="shared" si="4"/>
        <v>2</v>
      </c>
      <c r="G24" s="66">
        <f t="shared" si="4"/>
        <v>8</v>
      </c>
      <c r="H24" s="65">
        <v>0</v>
      </c>
      <c r="I24" s="66">
        <f>SUM(I25:I28)</f>
        <v>17</v>
      </c>
      <c r="J24" s="65">
        <v>0</v>
      </c>
      <c r="K24" s="62">
        <f>SUM(K25:K28)</f>
        <v>238481</v>
      </c>
      <c r="L24" s="62">
        <f>SUM(L25:L28)</f>
        <v>214050</v>
      </c>
      <c r="M24" s="61">
        <f>ROUND(L24/B24,3)*100</f>
        <v>96.6</v>
      </c>
      <c r="N24" s="60">
        <f>SUM(N25:N28)</f>
        <v>9</v>
      </c>
      <c r="O24" s="60">
        <f>SUM(O25:O28)</f>
        <v>226</v>
      </c>
      <c r="P24" s="182">
        <f>ROUND((L24+O24)/B24,3)*100</f>
        <v>96.7</v>
      </c>
    </row>
    <row r="25" spans="1:16" s="46" customFormat="1" ht="15.95" customHeight="1">
      <c r="A25" s="192" t="s">
        <v>60</v>
      </c>
      <c r="B25" s="56">
        <v>96443</v>
      </c>
      <c r="C25" s="59">
        <v>9</v>
      </c>
      <c r="D25" s="57">
        <v>1</v>
      </c>
      <c r="E25" s="58">
        <v>0</v>
      </c>
      <c r="F25" s="57">
        <v>1</v>
      </c>
      <c r="G25" s="58">
        <v>0</v>
      </c>
      <c r="H25" s="57">
        <v>0</v>
      </c>
      <c r="I25" s="58">
        <v>9</v>
      </c>
      <c r="J25" s="57">
        <v>0</v>
      </c>
      <c r="K25" s="56">
        <v>96134</v>
      </c>
      <c r="L25" s="56">
        <v>91779</v>
      </c>
      <c r="M25" s="55">
        <f>ROUND(L25/B25,3)*100</f>
        <v>95.199999999999989</v>
      </c>
      <c r="N25" s="54">
        <v>5</v>
      </c>
      <c r="O25" s="53">
        <v>153</v>
      </c>
      <c r="P25" s="190">
        <f>ROUND((L25+O25)/B25,3)*100</f>
        <v>95.3</v>
      </c>
    </row>
    <row r="26" spans="1:16" s="46" customFormat="1" ht="15.95" customHeight="1">
      <c r="A26" s="192" t="s">
        <v>61</v>
      </c>
      <c r="B26" s="56">
        <v>26788</v>
      </c>
      <c r="C26" s="59">
        <v>7</v>
      </c>
      <c r="D26" s="57">
        <v>0</v>
      </c>
      <c r="E26" s="58">
        <v>1</v>
      </c>
      <c r="F26" s="57">
        <v>0</v>
      </c>
      <c r="G26" s="58">
        <v>6</v>
      </c>
      <c r="H26" s="57">
        <v>0</v>
      </c>
      <c r="I26" s="58">
        <v>0</v>
      </c>
      <c r="J26" s="57">
        <v>0</v>
      </c>
      <c r="K26" s="56">
        <v>28741</v>
      </c>
      <c r="L26" s="56">
        <v>24914</v>
      </c>
      <c r="M26" s="55">
        <f t="shared" ref="M26:M28" si="5">ROUND(L26/B26,3)*100</f>
        <v>93</v>
      </c>
      <c r="N26" s="54">
        <v>1</v>
      </c>
      <c r="O26" s="53">
        <v>41</v>
      </c>
      <c r="P26" s="190">
        <f t="shared" ref="P26:P28" si="6">ROUND((L26+O26)/B26,3)*100</f>
        <v>93.2</v>
      </c>
    </row>
    <row r="27" spans="1:16" s="46" customFormat="1" ht="15.95" customHeight="1">
      <c r="A27" s="192" t="s">
        <v>62</v>
      </c>
      <c r="B27" s="56">
        <v>92584</v>
      </c>
      <c r="C27" s="59">
        <v>7</v>
      </c>
      <c r="D27" s="57">
        <v>1</v>
      </c>
      <c r="E27" s="58">
        <v>0</v>
      </c>
      <c r="F27" s="57">
        <v>1</v>
      </c>
      <c r="G27" s="58">
        <v>0</v>
      </c>
      <c r="H27" s="57">
        <v>0</v>
      </c>
      <c r="I27" s="58">
        <v>7</v>
      </c>
      <c r="J27" s="57">
        <v>0</v>
      </c>
      <c r="K27" s="56">
        <v>106137</v>
      </c>
      <c r="L27" s="56">
        <v>91670</v>
      </c>
      <c r="M27" s="55">
        <f t="shared" si="5"/>
        <v>99</v>
      </c>
      <c r="N27" s="54">
        <v>0</v>
      </c>
      <c r="O27" s="53">
        <v>0</v>
      </c>
      <c r="P27" s="190">
        <f t="shared" si="6"/>
        <v>99</v>
      </c>
    </row>
    <row r="28" spans="1:16" s="46" customFormat="1" ht="15.95" customHeight="1">
      <c r="A28" s="193" t="s">
        <v>63</v>
      </c>
      <c r="B28" s="73">
        <v>5778</v>
      </c>
      <c r="C28" s="52">
        <v>3</v>
      </c>
      <c r="D28" s="50">
        <v>0</v>
      </c>
      <c r="E28" s="51">
        <v>0</v>
      </c>
      <c r="F28" s="50">
        <v>0</v>
      </c>
      <c r="G28" s="51">
        <v>2</v>
      </c>
      <c r="H28" s="50">
        <v>0</v>
      </c>
      <c r="I28" s="51">
        <v>1</v>
      </c>
      <c r="J28" s="50">
        <v>0</v>
      </c>
      <c r="K28" s="73">
        <v>7469</v>
      </c>
      <c r="L28" s="73">
        <v>5687</v>
      </c>
      <c r="M28" s="143">
        <f t="shared" si="5"/>
        <v>98.4</v>
      </c>
      <c r="N28" s="48">
        <v>3</v>
      </c>
      <c r="O28" s="47">
        <v>32</v>
      </c>
      <c r="P28" s="194">
        <f t="shared" si="6"/>
        <v>99</v>
      </c>
    </row>
    <row r="29" spans="1:16" s="46" customFormat="1" ht="15.95" customHeight="1">
      <c r="A29" s="195" t="s">
        <v>13</v>
      </c>
      <c r="B29" s="62">
        <v>133803</v>
      </c>
      <c r="C29" s="66">
        <v>9</v>
      </c>
      <c r="D29" s="65">
        <v>0</v>
      </c>
      <c r="E29" s="64">
        <v>2</v>
      </c>
      <c r="F29" s="65">
        <v>0</v>
      </c>
      <c r="G29" s="64">
        <v>0</v>
      </c>
      <c r="H29" s="65">
        <v>0</v>
      </c>
      <c r="I29" s="64">
        <v>7</v>
      </c>
      <c r="J29" s="65">
        <v>0</v>
      </c>
      <c r="K29" s="72">
        <v>128923</v>
      </c>
      <c r="L29" s="62">
        <v>122008</v>
      </c>
      <c r="M29" s="61">
        <f>ROUND(L29/B29,3)*100</f>
        <v>91.2</v>
      </c>
      <c r="N29" s="66">
        <v>1</v>
      </c>
      <c r="O29" s="60">
        <v>95</v>
      </c>
      <c r="P29" s="182">
        <f>ROUND((L29+O29)/B29,3)*100</f>
        <v>91.3</v>
      </c>
    </row>
    <row r="30" spans="1:16" s="46" customFormat="1" ht="8.1" customHeight="1">
      <c r="A30" s="189"/>
      <c r="B30" s="69"/>
      <c r="C30" s="59"/>
      <c r="D30" s="57"/>
      <c r="E30" s="58"/>
      <c r="F30" s="57"/>
      <c r="G30" s="58"/>
      <c r="H30" s="57"/>
      <c r="I30" s="58"/>
      <c r="J30" s="57"/>
      <c r="K30" s="70"/>
      <c r="L30" s="69"/>
      <c r="M30" s="68"/>
      <c r="N30" s="59"/>
      <c r="O30" s="67"/>
      <c r="P30" s="190"/>
    </row>
    <row r="31" spans="1:16" s="46" customFormat="1" ht="15.95" customHeight="1">
      <c r="A31" s="191" t="s">
        <v>12</v>
      </c>
      <c r="B31" s="62">
        <f>SUM(B32:B33)</f>
        <v>133803</v>
      </c>
      <c r="C31" s="66">
        <f>SUM(C32:C33)</f>
        <v>9</v>
      </c>
      <c r="D31" s="65">
        <v>0</v>
      </c>
      <c r="E31" s="64">
        <f>SUM(E32:E33)</f>
        <v>2</v>
      </c>
      <c r="F31" s="63">
        <v>0</v>
      </c>
      <c r="G31" s="64">
        <v>0</v>
      </c>
      <c r="H31" s="63">
        <v>0</v>
      </c>
      <c r="I31" s="64">
        <f>SUM(I32:I33)</f>
        <v>7</v>
      </c>
      <c r="J31" s="63">
        <v>0</v>
      </c>
      <c r="K31" s="62">
        <f>SUM(K32:K33)</f>
        <v>128923</v>
      </c>
      <c r="L31" s="62">
        <f>SUM(L32:L33)</f>
        <v>122008</v>
      </c>
      <c r="M31" s="61">
        <f>ROUND(L31/B31,3)*100</f>
        <v>91.2</v>
      </c>
      <c r="N31" s="60">
        <f>SUM(N32:N33)</f>
        <v>1</v>
      </c>
      <c r="O31" s="60">
        <f>SUM(O32:O33)</f>
        <v>95</v>
      </c>
      <c r="P31" s="182">
        <f>ROUND((L31+O31)/B31,3)*100</f>
        <v>91.3</v>
      </c>
    </row>
    <row r="32" spans="1:16" s="46" customFormat="1" ht="15.95" customHeight="1">
      <c r="A32" s="192" t="s">
        <v>64</v>
      </c>
      <c r="B32" s="56">
        <v>118116</v>
      </c>
      <c r="C32" s="59">
        <v>5</v>
      </c>
      <c r="D32" s="57">
        <v>0</v>
      </c>
      <c r="E32" s="58">
        <v>1</v>
      </c>
      <c r="F32" s="57">
        <v>0</v>
      </c>
      <c r="G32" s="58">
        <v>0</v>
      </c>
      <c r="H32" s="57">
        <v>0</v>
      </c>
      <c r="I32" s="58">
        <v>4</v>
      </c>
      <c r="J32" s="57">
        <v>0</v>
      </c>
      <c r="K32" s="56">
        <v>111828</v>
      </c>
      <c r="L32" s="56">
        <v>106699</v>
      </c>
      <c r="M32" s="68">
        <f>ROUND(L32/B32,3)*100</f>
        <v>90.3</v>
      </c>
      <c r="N32" s="54">
        <v>1</v>
      </c>
      <c r="O32" s="53">
        <v>95</v>
      </c>
      <c r="P32" s="196">
        <f>ROUND((L32+O32)/B32,3)*100</f>
        <v>90.4</v>
      </c>
    </row>
    <row r="33" spans="1:16" s="46" customFormat="1" ht="15.95" customHeight="1">
      <c r="A33" s="193" t="s">
        <v>65</v>
      </c>
      <c r="B33" s="73">
        <v>15687</v>
      </c>
      <c r="C33" s="52">
        <v>4</v>
      </c>
      <c r="D33" s="50">
        <v>0</v>
      </c>
      <c r="E33" s="51">
        <v>1</v>
      </c>
      <c r="F33" s="50">
        <v>0</v>
      </c>
      <c r="G33" s="51">
        <v>0</v>
      </c>
      <c r="H33" s="50">
        <v>0</v>
      </c>
      <c r="I33" s="51">
        <v>3</v>
      </c>
      <c r="J33" s="50">
        <v>0</v>
      </c>
      <c r="K33" s="73">
        <v>17095</v>
      </c>
      <c r="L33" s="73">
        <v>15309</v>
      </c>
      <c r="M33" s="143">
        <f>ROUND(L33/B33,3)*100</f>
        <v>97.6</v>
      </c>
      <c r="N33" s="48">
        <v>0</v>
      </c>
      <c r="O33" s="47">
        <v>0</v>
      </c>
      <c r="P33" s="194">
        <f>ROUND((L33+O33)/B33,3)*100</f>
        <v>97.6</v>
      </c>
    </row>
    <row r="34" spans="1:16" s="46" customFormat="1" ht="15.95" customHeight="1">
      <c r="A34" s="195" t="s">
        <v>11</v>
      </c>
      <c r="B34" s="62">
        <v>125963</v>
      </c>
      <c r="C34" s="66">
        <v>12</v>
      </c>
      <c r="D34" s="65">
        <v>3</v>
      </c>
      <c r="E34" s="64">
        <v>2</v>
      </c>
      <c r="F34" s="65">
        <v>2</v>
      </c>
      <c r="G34" s="64">
        <v>2</v>
      </c>
      <c r="H34" s="65">
        <v>1</v>
      </c>
      <c r="I34" s="64">
        <v>8</v>
      </c>
      <c r="J34" s="65">
        <v>0</v>
      </c>
      <c r="K34" s="72">
        <v>116412</v>
      </c>
      <c r="L34" s="62">
        <f>SUM(L36)</f>
        <v>112049</v>
      </c>
      <c r="M34" s="61">
        <f>ROUND(L34/B34,3)*100</f>
        <v>89</v>
      </c>
      <c r="N34" s="66">
        <v>3</v>
      </c>
      <c r="O34" s="60">
        <v>159</v>
      </c>
      <c r="P34" s="182">
        <f>ROUND((L34+O34)/B34,3)*100</f>
        <v>89.1</v>
      </c>
    </row>
    <row r="35" spans="1:16" s="46" customFormat="1" ht="8.1" customHeight="1">
      <c r="A35" s="189"/>
      <c r="B35" s="71"/>
      <c r="C35" s="59"/>
      <c r="D35" s="57"/>
      <c r="E35" s="58"/>
      <c r="F35" s="57"/>
      <c r="G35" s="58"/>
      <c r="H35" s="57"/>
      <c r="I35" s="58"/>
      <c r="J35" s="57"/>
      <c r="K35" s="70"/>
      <c r="L35" s="69"/>
      <c r="M35" s="68"/>
      <c r="N35" s="59"/>
      <c r="O35" s="67"/>
      <c r="P35" s="190"/>
    </row>
    <row r="36" spans="1:16" s="46" customFormat="1" ht="15.95" customHeight="1">
      <c r="A36" s="191" t="s">
        <v>10</v>
      </c>
      <c r="B36" s="62">
        <f t="shared" ref="B36:I36" si="7">SUM(B37:B38)</f>
        <v>125963</v>
      </c>
      <c r="C36" s="66">
        <f t="shared" si="7"/>
        <v>12</v>
      </c>
      <c r="D36" s="65">
        <f t="shared" si="7"/>
        <v>3</v>
      </c>
      <c r="E36" s="64">
        <f t="shared" si="7"/>
        <v>2</v>
      </c>
      <c r="F36" s="63">
        <f t="shared" si="7"/>
        <v>2</v>
      </c>
      <c r="G36" s="64">
        <f t="shared" si="7"/>
        <v>2</v>
      </c>
      <c r="H36" s="63">
        <f t="shared" si="7"/>
        <v>1</v>
      </c>
      <c r="I36" s="64">
        <f t="shared" si="7"/>
        <v>8</v>
      </c>
      <c r="J36" s="63">
        <v>0</v>
      </c>
      <c r="K36" s="62">
        <f>SUM(K37:K38)</f>
        <v>116412</v>
      </c>
      <c r="L36" s="62">
        <f>SUM(L37:L38)</f>
        <v>112049</v>
      </c>
      <c r="M36" s="61">
        <f>ROUND(L36/B36,3)*100</f>
        <v>89</v>
      </c>
      <c r="N36" s="60">
        <v>3</v>
      </c>
      <c r="O36" s="60">
        <v>159</v>
      </c>
      <c r="P36" s="182">
        <f>ROUND((L36+O36)/B36,3)*100</f>
        <v>89.1</v>
      </c>
    </row>
    <row r="37" spans="1:16" s="46" customFormat="1" ht="15.95" customHeight="1">
      <c r="A37" s="192" t="s">
        <v>66</v>
      </c>
      <c r="B37" s="56">
        <v>118270</v>
      </c>
      <c r="C37" s="59">
        <v>8</v>
      </c>
      <c r="D37" s="57">
        <v>2</v>
      </c>
      <c r="E37" s="58">
        <v>1</v>
      </c>
      <c r="F37" s="57">
        <v>1</v>
      </c>
      <c r="G37" s="58">
        <v>0</v>
      </c>
      <c r="H37" s="57">
        <v>1</v>
      </c>
      <c r="I37" s="58">
        <v>7</v>
      </c>
      <c r="J37" s="57">
        <v>0</v>
      </c>
      <c r="K37" s="56">
        <v>107124</v>
      </c>
      <c r="L37" s="56">
        <v>104610</v>
      </c>
      <c r="M37" s="68">
        <f>ROUND(L37/B37,3)*100</f>
        <v>88.5</v>
      </c>
      <c r="N37" s="54">
        <v>3</v>
      </c>
      <c r="O37" s="53">
        <v>159</v>
      </c>
      <c r="P37" s="196">
        <f>ROUND((L37+O37)/B37,3)*100</f>
        <v>88.6</v>
      </c>
    </row>
    <row r="38" spans="1:16" s="46" customFormat="1" ht="15.95" customHeight="1">
      <c r="A38" s="197" t="s">
        <v>67</v>
      </c>
      <c r="B38" s="49">
        <v>7693</v>
      </c>
      <c r="C38" s="52">
        <v>4</v>
      </c>
      <c r="D38" s="50">
        <v>1</v>
      </c>
      <c r="E38" s="51">
        <v>1</v>
      </c>
      <c r="F38" s="50">
        <v>1</v>
      </c>
      <c r="G38" s="51">
        <v>2</v>
      </c>
      <c r="H38" s="50">
        <v>0</v>
      </c>
      <c r="I38" s="51">
        <v>1</v>
      </c>
      <c r="J38" s="50">
        <v>0</v>
      </c>
      <c r="K38" s="49">
        <v>9288</v>
      </c>
      <c r="L38" s="49">
        <v>7439</v>
      </c>
      <c r="M38" s="143">
        <f>ROUND(L38/B38,3)*100</f>
        <v>96.7</v>
      </c>
      <c r="N38" s="48">
        <v>0</v>
      </c>
      <c r="O38" s="47">
        <v>0</v>
      </c>
      <c r="P38" s="194">
        <f>ROUND((L38+O38)/B38,3)*100</f>
        <v>96.7</v>
      </c>
    </row>
    <row r="39" spans="1:16" s="46" customFormat="1" ht="15.95" customHeight="1">
      <c r="A39" s="198" t="s">
        <v>9</v>
      </c>
      <c r="B39" s="24">
        <v>60759</v>
      </c>
      <c r="C39" s="22">
        <v>23</v>
      </c>
      <c r="D39" s="26">
        <v>1</v>
      </c>
      <c r="E39" s="27">
        <v>2</v>
      </c>
      <c r="F39" s="26">
        <v>0</v>
      </c>
      <c r="G39" s="27">
        <v>11</v>
      </c>
      <c r="H39" s="26">
        <v>1</v>
      </c>
      <c r="I39" s="27">
        <v>10</v>
      </c>
      <c r="J39" s="26">
        <v>0</v>
      </c>
      <c r="K39" s="25">
        <v>75139</v>
      </c>
      <c r="L39" s="24">
        <v>55413</v>
      </c>
      <c r="M39" s="23">
        <f>ROUND(L39/B39,3)*100</f>
        <v>91.2</v>
      </c>
      <c r="N39" s="22">
        <v>0</v>
      </c>
      <c r="O39" s="21">
        <v>0</v>
      </c>
      <c r="P39" s="199">
        <f>ROUND((L39+O39)/B39,3)*100</f>
        <v>91.2</v>
      </c>
    </row>
    <row r="40" spans="1:16" s="46" customFormat="1" ht="8.1" customHeight="1">
      <c r="A40" s="200"/>
      <c r="B40" s="30"/>
      <c r="C40" s="20"/>
      <c r="D40" s="18"/>
      <c r="E40" s="19"/>
      <c r="F40" s="18"/>
      <c r="G40" s="19"/>
      <c r="H40" s="18"/>
      <c r="I40" s="19"/>
      <c r="J40" s="18"/>
      <c r="K40" s="31"/>
      <c r="L40" s="30"/>
      <c r="M40" s="29"/>
      <c r="N40" s="20"/>
      <c r="O40" s="28"/>
      <c r="P40" s="201"/>
    </row>
    <row r="41" spans="1:16" s="46" customFormat="1" ht="15.95" customHeight="1">
      <c r="A41" s="202" t="s">
        <v>8</v>
      </c>
      <c r="B41" s="24">
        <f>SUM(B42:B44)</f>
        <v>60759</v>
      </c>
      <c r="C41" s="22">
        <f>SUM(C42:C44)</f>
        <v>23</v>
      </c>
      <c r="D41" s="26">
        <f>SUM(D42:D44)</f>
        <v>1</v>
      </c>
      <c r="E41" s="27">
        <f>SUM(E42:E44)</f>
        <v>2</v>
      </c>
      <c r="F41" s="26">
        <v>0</v>
      </c>
      <c r="G41" s="27">
        <f>SUM(G42:G44)</f>
        <v>11</v>
      </c>
      <c r="H41" s="26">
        <f>SUM(H42:H44)</f>
        <v>1</v>
      </c>
      <c r="I41" s="27">
        <f>SUM(I42:I44)</f>
        <v>10</v>
      </c>
      <c r="J41" s="26">
        <v>0</v>
      </c>
      <c r="K41" s="25">
        <f>SUM(K42:K44)</f>
        <v>75139</v>
      </c>
      <c r="L41" s="24">
        <f>SUM(L42:L44)</f>
        <v>55413</v>
      </c>
      <c r="M41" s="23">
        <f>ROUND(L41/B41,3)*100</f>
        <v>91.2</v>
      </c>
      <c r="N41" s="22">
        <v>0</v>
      </c>
      <c r="O41" s="21">
        <v>0</v>
      </c>
      <c r="P41" s="199">
        <f>ROUND((L41+O41)/B41,3)*100</f>
        <v>91.2</v>
      </c>
    </row>
    <row r="42" spans="1:16" s="46" customFormat="1" ht="15.95" customHeight="1">
      <c r="A42" s="203" t="s">
        <v>68</v>
      </c>
      <c r="B42" s="17">
        <v>36465</v>
      </c>
      <c r="C42" s="20">
        <v>14</v>
      </c>
      <c r="D42" s="18">
        <v>0</v>
      </c>
      <c r="E42" s="19">
        <v>1</v>
      </c>
      <c r="F42" s="18">
        <v>0</v>
      </c>
      <c r="G42" s="19">
        <v>7</v>
      </c>
      <c r="H42" s="18">
        <v>0</v>
      </c>
      <c r="I42" s="19">
        <v>6</v>
      </c>
      <c r="J42" s="18">
        <v>0</v>
      </c>
      <c r="K42" s="17">
        <v>45214</v>
      </c>
      <c r="L42" s="17">
        <v>34598</v>
      </c>
      <c r="M42" s="29">
        <f>ROUND(L42/B42,3)*100</f>
        <v>94.899999999999991</v>
      </c>
      <c r="N42" s="15">
        <v>0</v>
      </c>
      <c r="O42" s="14">
        <v>0</v>
      </c>
      <c r="P42" s="204">
        <f>ROUND((L42+O42)/B42,3)*100</f>
        <v>94.899999999999991</v>
      </c>
    </row>
    <row r="43" spans="1:16" s="46" customFormat="1" ht="15.95" customHeight="1">
      <c r="A43" s="205" t="s">
        <v>69</v>
      </c>
      <c r="B43" s="17">
        <v>18911</v>
      </c>
      <c r="C43" s="20">
        <v>6</v>
      </c>
      <c r="D43" s="18">
        <v>0</v>
      </c>
      <c r="E43" s="19">
        <v>1</v>
      </c>
      <c r="F43" s="18">
        <v>0</v>
      </c>
      <c r="G43" s="19">
        <v>3</v>
      </c>
      <c r="H43" s="18">
        <v>0</v>
      </c>
      <c r="I43" s="19">
        <v>2</v>
      </c>
      <c r="J43" s="18">
        <v>0</v>
      </c>
      <c r="K43" s="17">
        <v>24906</v>
      </c>
      <c r="L43" s="17">
        <v>17463</v>
      </c>
      <c r="M43" s="29">
        <f t="shared" ref="M43:M44" si="8">ROUND(L43/B43,3)*100</f>
        <v>92.300000000000011</v>
      </c>
      <c r="N43" s="15">
        <v>0</v>
      </c>
      <c r="O43" s="14">
        <v>0</v>
      </c>
      <c r="P43" s="204">
        <f t="shared" ref="P43:P44" si="9">ROUND((L43+O43)/B43,3)*100</f>
        <v>92.300000000000011</v>
      </c>
    </row>
    <row r="44" spans="1:16" s="46" customFormat="1" ht="15.95" customHeight="1">
      <c r="A44" s="206" t="s">
        <v>70</v>
      </c>
      <c r="B44" s="45">
        <v>5383</v>
      </c>
      <c r="C44" s="37">
        <v>3</v>
      </c>
      <c r="D44" s="35">
        <v>1</v>
      </c>
      <c r="E44" s="36">
        <v>0</v>
      </c>
      <c r="F44" s="35">
        <v>0</v>
      </c>
      <c r="G44" s="36">
        <v>1</v>
      </c>
      <c r="H44" s="35">
        <v>1</v>
      </c>
      <c r="I44" s="36">
        <v>2</v>
      </c>
      <c r="J44" s="35">
        <v>0</v>
      </c>
      <c r="K44" s="45">
        <v>5019</v>
      </c>
      <c r="L44" s="45">
        <v>3352</v>
      </c>
      <c r="M44" s="144">
        <f t="shared" si="8"/>
        <v>62.3</v>
      </c>
      <c r="N44" s="33">
        <v>0</v>
      </c>
      <c r="O44" s="32">
        <v>0</v>
      </c>
      <c r="P44" s="207">
        <f t="shared" si="9"/>
        <v>62.3</v>
      </c>
    </row>
    <row r="45" spans="1:16" s="46" customFormat="1" ht="15.95" customHeight="1">
      <c r="A45" s="208" t="s">
        <v>7</v>
      </c>
      <c r="B45" s="41">
        <v>46286</v>
      </c>
      <c r="C45" s="22">
        <v>7</v>
      </c>
      <c r="D45" s="26">
        <v>0</v>
      </c>
      <c r="E45" s="22">
        <v>2</v>
      </c>
      <c r="F45" s="26">
        <v>0</v>
      </c>
      <c r="G45" s="22">
        <v>0</v>
      </c>
      <c r="H45" s="26">
        <v>0</v>
      </c>
      <c r="I45" s="22">
        <v>5</v>
      </c>
      <c r="J45" s="26">
        <v>0</v>
      </c>
      <c r="K45" s="41">
        <v>47177</v>
      </c>
      <c r="L45" s="41">
        <v>43581</v>
      </c>
      <c r="M45" s="23">
        <f>ROUND(L45/B45,3)*100</f>
        <v>94.199999999999989</v>
      </c>
      <c r="N45" s="41">
        <v>5</v>
      </c>
      <c r="O45" s="41">
        <v>111</v>
      </c>
      <c r="P45" s="199">
        <f>ROUND((L45+O45)/B45,3)*100</f>
        <v>94.399999999999991</v>
      </c>
    </row>
    <row r="46" spans="1:16" s="46" customFormat="1" ht="8.1" customHeight="1">
      <c r="A46" s="209"/>
      <c r="B46" s="30"/>
      <c r="C46" s="20"/>
      <c r="D46" s="18"/>
      <c r="E46" s="19"/>
      <c r="F46" s="18"/>
      <c r="G46" s="19"/>
      <c r="H46" s="18"/>
      <c r="I46" s="19"/>
      <c r="J46" s="18"/>
      <c r="K46" s="31"/>
      <c r="L46" s="30"/>
      <c r="M46" s="29"/>
      <c r="N46" s="13"/>
      <c r="O46" s="28"/>
      <c r="P46" s="201"/>
    </row>
    <row r="47" spans="1:16" s="46" customFormat="1" ht="15.95" customHeight="1">
      <c r="A47" s="210" t="s">
        <v>6</v>
      </c>
      <c r="B47" s="24">
        <f>SUM(B48:B49)</f>
        <v>46286</v>
      </c>
      <c r="C47" s="22">
        <f>SUM(C48:C49)</f>
        <v>7</v>
      </c>
      <c r="D47" s="26">
        <v>0</v>
      </c>
      <c r="E47" s="27">
        <f>SUM(E48:E49)</f>
        <v>2</v>
      </c>
      <c r="F47" s="26">
        <v>0</v>
      </c>
      <c r="G47" s="27">
        <v>0</v>
      </c>
      <c r="H47" s="26">
        <v>0</v>
      </c>
      <c r="I47" s="27">
        <f>SUM(I48:I49)</f>
        <v>5</v>
      </c>
      <c r="J47" s="26">
        <v>0</v>
      </c>
      <c r="K47" s="25">
        <f>SUM(K48:K49)</f>
        <v>47177</v>
      </c>
      <c r="L47" s="24">
        <f>SUM(L48:L49)</f>
        <v>43581</v>
      </c>
      <c r="M47" s="23">
        <f>ROUND(L47/B47,3)*100</f>
        <v>94.199999999999989</v>
      </c>
      <c r="N47" s="22">
        <f>SUM(N48:N49)</f>
        <v>5</v>
      </c>
      <c r="O47" s="21">
        <f>SUM(O48:O49)</f>
        <v>111</v>
      </c>
      <c r="P47" s="199">
        <f>ROUND((L47+O47)/B47,3)*100</f>
        <v>94.399999999999991</v>
      </c>
    </row>
    <row r="48" spans="1:16" s="46" customFormat="1" ht="15.95" customHeight="1">
      <c r="A48" s="205" t="s">
        <v>71</v>
      </c>
      <c r="B48" s="17">
        <v>34240</v>
      </c>
      <c r="C48" s="20">
        <v>5</v>
      </c>
      <c r="D48" s="18">
        <v>0</v>
      </c>
      <c r="E48" s="19">
        <v>1</v>
      </c>
      <c r="F48" s="18">
        <v>0</v>
      </c>
      <c r="G48" s="19">
        <v>0</v>
      </c>
      <c r="H48" s="18">
        <v>0</v>
      </c>
      <c r="I48" s="19">
        <v>4</v>
      </c>
      <c r="J48" s="18">
        <v>0</v>
      </c>
      <c r="K48" s="17">
        <v>36520</v>
      </c>
      <c r="L48" s="17">
        <v>34233</v>
      </c>
      <c r="M48" s="29">
        <f>ROUND(L48/B48,3)*100</f>
        <v>100</v>
      </c>
      <c r="N48" s="15">
        <v>5</v>
      </c>
      <c r="O48" s="14">
        <v>111</v>
      </c>
      <c r="P48" s="201">
        <v>100</v>
      </c>
    </row>
    <row r="49" spans="1:16" s="46" customFormat="1" ht="15.95" customHeight="1">
      <c r="A49" s="206" t="s">
        <v>72</v>
      </c>
      <c r="B49" s="45">
        <v>12046</v>
      </c>
      <c r="C49" s="37">
        <v>2</v>
      </c>
      <c r="D49" s="35">
        <v>0</v>
      </c>
      <c r="E49" s="36">
        <v>1</v>
      </c>
      <c r="F49" s="35">
        <v>0</v>
      </c>
      <c r="G49" s="36">
        <v>0</v>
      </c>
      <c r="H49" s="35">
        <v>0</v>
      </c>
      <c r="I49" s="36">
        <v>1</v>
      </c>
      <c r="J49" s="35">
        <v>0</v>
      </c>
      <c r="K49" s="45">
        <v>10657</v>
      </c>
      <c r="L49" s="45">
        <v>9348</v>
      </c>
      <c r="M49" s="144">
        <f>ROUND(L49/B49,3)*100</f>
        <v>77.600000000000009</v>
      </c>
      <c r="N49" s="33">
        <v>0</v>
      </c>
      <c r="O49" s="32">
        <v>0</v>
      </c>
      <c r="P49" s="211">
        <f>ROUND((L49+O49)/B49,3)*100</f>
        <v>77.600000000000009</v>
      </c>
    </row>
    <row r="50" spans="1:16" s="46" customFormat="1" ht="15.95" customHeight="1">
      <c r="A50" s="208" t="s">
        <v>5</v>
      </c>
      <c r="B50" s="24">
        <v>82768</v>
      </c>
      <c r="C50" s="22">
        <v>31</v>
      </c>
      <c r="D50" s="26">
        <v>0</v>
      </c>
      <c r="E50" s="27">
        <v>2</v>
      </c>
      <c r="F50" s="26">
        <v>0</v>
      </c>
      <c r="G50" s="27">
        <v>24</v>
      </c>
      <c r="H50" s="26">
        <v>0</v>
      </c>
      <c r="I50" s="27">
        <v>5</v>
      </c>
      <c r="J50" s="26">
        <v>0</v>
      </c>
      <c r="K50" s="25">
        <v>95835</v>
      </c>
      <c r="L50" s="24">
        <v>77283</v>
      </c>
      <c r="M50" s="23">
        <f>ROUND(L50/B50,3)*100</f>
        <v>93.4</v>
      </c>
      <c r="N50" s="22">
        <v>15</v>
      </c>
      <c r="O50" s="21">
        <v>583</v>
      </c>
      <c r="P50" s="199">
        <f>ROUND((L50+O50)/B50,3)*100</f>
        <v>94.1</v>
      </c>
    </row>
    <row r="51" spans="1:16" s="46" customFormat="1" ht="8.1" customHeight="1">
      <c r="A51" s="171"/>
      <c r="B51" s="30"/>
      <c r="C51" s="20"/>
      <c r="D51" s="18"/>
      <c r="E51" s="19"/>
      <c r="F51" s="18"/>
      <c r="G51" s="19"/>
      <c r="H51" s="18"/>
      <c r="I51" s="19"/>
      <c r="J51" s="18"/>
      <c r="K51" s="31"/>
      <c r="L51" s="30"/>
      <c r="M51" s="29"/>
      <c r="N51" s="20"/>
      <c r="O51" s="28"/>
      <c r="P51" s="201"/>
    </row>
    <row r="52" spans="1:16" s="46" customFormat="1" ht="15.95" customHeight="1">
      <c r="A52" s="210" t="s">
        <v>4</v>
      </c>
      <c r="B52" s="24">
        <f>SUM(B53:B56)</f>
        <v>82768</v>
      </c>
      <c r="C52" s="22">
        <f>SUM(C53:C56)</f>
        <v>31</v>
      </c>
      <c r="D52" s="26">
        <v>0</v>
      </c>
      <c r="E52" s="27">
        <f>SUM(E53:E56)</f>
        <v>2</v>
      </c>
      <c r="F52" s="26">
        <v>0</v>
      </c>
      <c r="G52" s="27">
        <f>SUM(G53:G56)</f>
        <v>24</v>
      </c>
      <c r="H52" s="26">
        <v>0</v>
      </c>
      <c r="I52" s="27">
        <f>SUM(I53:I56)</f>
        <v>5</v>
      </c>
      <c r="J52" s="26">
        <v>0</v>
      </c>
      <c r="K52" s="25">
        <f>SUM(K53:K56)</f>
        <v>95835</v>
      </c>
      <c r="L52" s="24">
        <f>SUM(L53:L56)</f>
        <v>77283</v>
      </c>
      <c r="M52" s="23">
        <f>ROUND(L52/B52,3)*100</f>
        <v>93.4</v>
      </c>
      <c r="N52" s="22">
        <f>SUM(N53:N56)</f>
        <v>15</v>
      </c>
      <c r="O52" s="21">
        <f>SUM(O53:O56)</f>
        <v>583</v>
      </c>
      <c r="P52" s="199">
        <f>ROUND((L52+O52)/B52,3)*100</f>
        <v>94.1</v>
      </c>
    </row>
    <row r="53" spans="1:16" s="46" customFormat="1" ht="15.95" customHeight="1">
      <c r="A53" s="205" t="s">
        <v>73</v>
      </c>
      <c r="B53" s="17">
        <v>54109</v>
      </c>
      <c r="C53" s="20">
        <v>14</v>
      </c>
      <c r="D53" s="18">
        <v>0</v>
      </c>
      <c r="E53" s="19">
        <v>1</v>
      </c>
      <c r="F53" s="18">
        <v>0</v>
      </c>
      <c r="G53" s="19">
        <v>12</v>
      </c>
      <c r="H53" s="18">
        <v>0</v>
      </c>
      <c r="I53" s="19">
        <v>1</v>
      </c>
      <c r="J53" s="18">
        <v>0</v>
      </c>
      <c r="K53" s="17">
        <v>63189</v>
      </c>
      <c r="L53" s="17">
        <v>52740</v>
      </c>
      <c r="M53" s="29">
        <f>ROUND(L53/B53,3)*100</f>
        <v>97.5</v>
      </c>
      <c r="N53" s="15">
        <v>10</v>
      </c>
      <c r="O53" s="14">
        <v>416</v>
      </c>
      <c r="P53" s="204">
        <f>ROUND((L53+O53)/B53,3)*100</f>
        <v>98.2</v>
      </c>
    </row>
    <row r="54" spans="1:16" s="46" customFormat="1" ht="15.95" customHeight="1">
      <c r="A54" s="205" t="s">
        <v>74</v>
      </c>
      <c r="B54" s="17">
        <v>15846</v>
      </c>
      <c r="C54" s="20">
        <v>2</v>
      </c>
      <c r="D54" s="18">
        <v>0</v>
      </c>
      <c r="E54" s="19">
        <v>1</v>
      </c>
      <c r="F54" s="18">
        <v>0</v>
      </c>
      <c r="G54" s="19">
        <v>0</v>
      </c>
      <c r="H54" s="18">
        <v>0</v>
      </c>
      <c r="I54" s="19">
        <v>1</v>
      </c>
      <c r="J54" s="18">
        <v>0</v>
      </c>
      <c r="K54" s="17">
        <v>15270</v>
      </c>
      <c r="L54" s="17">
        <v>14926</v>
      </c>
      <c r="M54" s="29">
        <f t="shared" ref="M54:M56" si="10">ROUND(L54/B54,3)*100</f>
        <v>94.199999999999989</v>
      </c>
      <c r="N54" s="15">
        <v>2</v>
      </c>
      <c r="O54" s="14">
        <v>53</v>
      </c>
      <c r="P54" s="204">
        <f t="shared" ref="P54:P56" si="11">ROUND((L54+O54)/B54,3)*100</f>
        <v>94.5</v>
      </c>
    </row>
    <row r="55" spans="1:16" ht="15.95" customHeight="1">
      <c r="A55" s="212" t="s">
        <v>75</v>
      </c>
      <c r="B55" s="38">
        <v>9496</v>
      </c>
      <c r="C55" s="20">
        <v>12</v>
      </c>
      <c r="D55" s="18">
        <v>0</v>
      </c>
      <c r="E55" s="19">
        <v>0</v>
      </c>
      <c r="F55" s="18">
        <v>0</v>
      </c>
      <c r="G55" s="19">
        <v>11</v>
      </c>
      <c r="H55" s="18">
        <v>0</v>
      </c>
      <c r="I55" s="19">
        <v>1</v>
      </c>
      <c r="J55" s="18">
        <v>0</v>
      </c>
      <c r="K55" s="38">
        <v>13764</v>
      </c>
      <c r="L55" s="38">
        <v>6424</v>
      </c>
      <c r="M55" s="29">
        <f t="shared" si="10"/>
        <v>67.600000000000009</v>
      </c>
      <c r="N55" s="15">
        <v>3</v>
      </c>
      <c r="O55" s="14">
        <v>114</v>
      </c>
      <c r="P55" s="204">
        <f t="shared" si="11"/>
        <v>68.899999999999991</v>
      </c>
    </row>
    <row r="56" spans="1:16" ht="15.95" customHeight="1">
      <c r="A56" s="206" t="s">
        <v>76</v>
      </c>
      <c r="B56" s="45">
        <v>3317</v>
      </c>
      <c r="C56" s="37">
        <v>3</v>
      </c>
      <c r="D56" s="35">
        <v>0</v>
      </c>
      <c r="E56" s="36">
        <v>0</v>
      </c>
      <c r="F56" s="35">
        <v>0</v>
      </c>
      <c r="G56" s="36">
        <v>1</v>
      </c>
      <c r="H56" s="35">
        <v>0</v>
      </c>
      <c r="I56" s="36">
        <v>2</v>
      </c>
      <c r="J56" s="35">
        <v>0</v>
      </c>
      <c r="K56" s="45">
        <v>3612</v>
      </c>
      <c r="L56" s="45">
        <v>3193</v>
      </c>
      <c r="M56" s="144">
        <f t="shared" si="10"/>
        <v>96.3</v>
      </c>
      <c r="N56" s="33">
        <v>0</v>
      </c>
      <c r="O56" s="32">
        <v>0</v>
      </c>
      <c r="P56" s="207">
        <f t="shared" si="11"/>
        <v>96.3</v>
      </c>
    </row>
    <row r="57" spans="1:16" ht="15.95" customHeight="1">
      <c r="A57" s="208" t="s">
        <v>3</v>
      </c>
      <c r="B57" s="41">
        <v>57061</v>
      </c>
      <c r="C57" s="22">
        <v>19</v>
      </c>
      <c r="D57" s="43">
        <v>3</v>
      </c>
      <c r="E57" s="44">
        <v>2</v>
      </c>
      <c r="F57" s="43">
        <v>1</v>
      </c>
      <c r="G57" s="44">
        <v>17</v>
      </c>
      <c r="H57" s="43">
        <v>2</v>
      </c>
      <c r="I57" s="44">
        <v>0</v>
      </c>
      <c r="J57" s="43">
        <v>0</v>
      </c>
      <c r="K57" s="42">
        <v>62190</v>
      </c>
      <c r="L57" s="41">
        <v>53502</v>
      </c>
      <c r="M57" s="23">
        <f>ROUND(L57/B57,3)*100</f>
        <v>93.8</v>
      </c>
      <c r="N57" s="40">
        <v>3</v>
      </c>
      <c r="O57" s="39">
        <v>71</v>
      </c>
      <c r="P57" s="199">
        <f>ROUND((L57+O57)/B57,3)*100</f>
        <v>93.899999999999991</v>
      </c>
    </row>
    <row r="58" spans="1:16" ht="8.1" customHeight="1">
      <c r="A58" s="171"/>
      <c r="B58" s="30"/>
      <c r="C58" s="20"/>
      <c r="D58" s="18"/>
      <c r="E58" s="19"/>
      <c r="F58" s="18"/>
      <c r="G58" s="19"/>
      <c r="H58" s="18"/>
      <c r="I58" s="19"/>
      <c r="J58" s="18"/>
      <c r="K58" s="31"/>
      <c r="L58" s="30"/>
      <c r="M58" s="29"/>
      <c r="N58" s="20"/>
      <c r="O58" s="28"/>
      <c r="P58" s="201"/>
    </row>
    <row r="59" spans="1:16" ht="15.95" customHeight="1">
      <c r="A59" s="210" t="s">
        <v>2</v>
      </c>
      <c r="B59" s="24">
        <f t="shared" ref="B59:H59" si="12">SUM(B60:B63)</f>
        <v>57061</v>
      </c>
      <c r="C59" s="22">
        <f t="shared" si="12"/>
        <v>19</v>
      </c>
      <c r="D59" s="26">
        <f t="shared" si="12"/>
        <v>3</v>
      </c>
      <c r="E59" s="27">
        <f t="shared" si="12"/>
        <v>2</v>
      </c>
      <c r="F59" s="26">
        <f t="shared" si="12"/>
        <v>1</v>
      </c>
      <c r="G59" s="27">
        <f t="shared" si="12"/>
        <v>17</v>
      </c>
      <c r="H59" s="26">
        <f t="shared" si="12"/>
        <v>2</v>
      </c>
      <c r="I59" s="27">
        <v>0</v>
      </c>
      <c r="J59" s="26">
        <v>0</v>
      </c>
      <c r="K59" s="25">
        <f>SUM(K60:K63)</f>
        <v>62190</v>
      </c>
      <c r="L59" s="24">
        <f>SUM(L60:L63)</f>
        <v>53502</v>
      </c>
      <c r="M59" s="23">
        <f>ROUND(L59/B59,3)*100</f>
        <v>93.8</v>
      </c>
      <c r="N59" s="22">
        <f>SUM(N60:N63)</f>
        <v>3</v>
      </c>
      <c r="O59" s="21">
        <f>SUM(O60:O63)</f>
        <v>71</v>
      </c>
      <c r="P59" s="199">
        <f>ROUND((L59+O59)/B59,3)*100</f>
        <v>93.899999999999991</v>
      </c>
    </row>
    <row r="60" spans="1:16" ht="15.95" customHeight="1">
      <c r="A60" s="212" t="s">
        <v>77</v>
      </c>
      <c r="B60" s="38">
        <v>34238</v>
      </c>
      <c r="C60" s="20">
        <v>6</v>
      </c>
      <c r="D60" s="18">
        <v>1</v>
      </c>
      <c r="E60" s="19">
        <v>1</v>
      </c>
      <c r="F60" s="18">
        <v>0</v>
      </c>
      <c r="G60" s="19">
        <v>5</v>
      </c>
      <c r="H60" s="18">
        <v>1</v>
      </c>
      <c r="I60" s="19">
        <v>0</v>
      </c>
      <c r="J60" s="18">
        <v>0</v>
      </c>
      <c r="K60" s="38">
        <v>38937</v>
      </c>
      <c r="L60" s="38">
        <v>33552</v>
      </c>
      <c r="M60" s="16">
        <f>ROUND(L60/B60,3)*100</f>
        <v>98</v>
      </c>
      <c r="N60" s="15">
        <v>1</v>
      </c>
      <c r="O60" s="14">
        <v>33</v>
      </c>
      <c r="P60" s="204">
        <f>ROUND((L60+O60)/B60,3)*100</f>
        <v>98.1</v>
      </c>
    </row>
    <row r="61" spans="1:16" ht="15.95" customHeight="1">
      <c r="A61" s="212" t="s">
        <v>78</v>
      </c>
      <c r="B61" s="38">
        <v>2763</v>
      </c>
      <c r="C61" s="20">
        <v>8</v>
      </c>
      <c r="D61" s="18">
        <v>0</v>
      </c>
      <c r="E61" s="19">
        <v>0</v>
      </c>
      <c r="F61" s="18">
        <v>0</v>
      </c>
      <c r="G61" s="19">
        <v>8</v>
      </c>
      <c r="H61" s="18">
        <v>0</v>
      </c>
      <c r="I61" s="19">
        <v>0</v>
      </c>
      <c r="J61" s="18">
        <v>0</v>
      </c>
      <c r="K61" s="38">
        <v>4641</v>
      </c>
      <c r="L61" s="38">
        <v>2680</v>
      </c>
      <c r="M61" s="16">
        <f t="shared" ref="M61:M63" si="13">ROUND(L61/B61,3)*100</f>
        <v>97</v>
      </c>
      <c r="N61" s="15">
        <v>1</v>
      </c>
      <c r="O61" s="14">
        <v>8</v>
      </c>
      <c r="P61" s="204">
        <f t="shared" ref="P61:P63" si="14">ROUND((L61+O61)/B61,3)*100</f>
        <v>97.3</v>
      </c>
    </row>
    <row r="62" spans="1:16" ht="15.95" customHeight="1">
      <c r="A62" s="212" t="s">
        <v>79</v>
      </c>
      <c r="B62" s="38">
        <v>4285</v>
      </c>
      <c r="C62" s="20">
        <v>4</v>
      </c>
      <c r="D62" s="18">
        <v>2</v>
      </c>
      <c r="E62" s="19">
        <v>0</v>
      </c>
      <c r="F62" s="18">
        <v>1</v>
      </c>
      <c r="G62" s="19">
        <v>4</v>
      </c>
      <c r="H62" s="18">
        <v>1</v>
      </c>
      <c r="I62" s="19">
        <v>0</v>
      </c>
      <c r="J62" s="18">
        <v>0</v>
      </c>
      <c r="K62" s="38">
        <v>4412</v>
      </c>
      <c r="L62" s="38">
        <v>4062</v>
      </c>
      <c r="M62" s="16">
        <f t="shared" si="13"/>
        <v>94.8</v>
      </c>
      <c r="N62" s="15">
        <v>1</v>
      </c>
      <c r="O62" s="14">
        <v>30</v>
      </c>
      <c r="P62" s="204">
        <f t="shared" si="14"/>
        <v>95.5</v>
      </c>
    </row>
    <row r="63" spans="1:16" ht="15.95" customHeight="1">
      <c r="A63" s="213" t="s">
        <v>80</v>
      </c>
      <c r="B63" s="34">
        <v>15775</v>
      </c>
      <c r="C63" s="37">
        <v>1</v>
      </c>
      <c r="D63" s="35">
        <v>0</v>
      </c>
      <c r="E63" s="36">
        <v>1</v>
      </c>
      <c r="F63" s="35">
        <v>0</v>
      </c>
      <c r="G63" s="36">
        <v>0</v>
      </c>
      <c r="H63" s="35">
        <v>0</v>
      </c>
      <c r="I63" s="36">
        <v>0</v>
      </c>
      <c r="J63" s="35">
        <v>0</v>
      </c>
      <c r="K63" s="34">
        <v>14200</v>
      </c>
      <c r="L63" s="34">
        <v>13208</v>
      </c>
      <c r="M63" s="144">
        <f t="shared" si="13"/>
        <v>83.7</v>
      </c>
      <c r="N63" s="33">
        <v>0</v>
      </c>
      <c r="O63" s="32">
        <v>0</v>
      </c>
      <c r="P63" s="207">
        <f t="shared" si="14"/>
        <v>83.7</v>
      </c>
    </row>
    <row r="64" spans="1:16" ht="15.95" customHeight="1">
      <c r="A64" s="208" t="s">
        <v>1</v>
      </c>
      <c r="B64" s="24">
        <v>54200</v>
      </c>
      <c r="C64" s="22">
        <v>13</v>
      </c>
      <c r="D64" s="26">
        <v>1</v>
      </c>
      <c r="E64" s="27">
        <v>5</v>
      </c>
      <c r="F64" s="26">
        <v>1</v>
      </c>
      <c r="G64" s="27">
        <v>4</v>
      </c>
      <c r="H64" s="26">
        <v>0</v>
      </c>
      <c r="I64" s="27">
        <v>4</v>
      </c>
      <c r="J64" s="26">
        <v>0</v>
      </c>
      <c r="K64" s="25">
        <v>57908</v>
      </c>
      <c r="L64" s="24">
        <v>46694</v>
      </c>
      <c r="M64" s="23">
        <f>ROUND(L64/B64,3)*100</f>
        <v>86.2</v>
      </c>
      <c r="N64" s="22">
        <v>10</v>
      </c>
      <c r="O64" s="21">
        <v>517</v>
      </c>
      <c r="P64" s="199">
        <f>ROUND((L64+O64)/B64,3)*100</f>
        <v>87.1</v>
      </c>
    </row>
    <row r="65" spans="1:16" ht="8.1" customHeight="1">
      <c r="A65" s="171"/>
      <c r="B65" s="30"/>
      <c r="C65" s="20"/>
      <c r="D65" s="18"/>
      <c r="E65" s="19"/>
      <c r="F65" s="18"/>
      <c r="G65" s="19"/>
      <c r="H65" s="18"/>
      <c r="I65" s="19"/>
      <c r="J65" s="18"/>
      <c r="K65" s="31"/>
      <c r="L65" s="30"/>
      <c r="M65" s="29"/>
      <c r="N65" s="20"/>
      <c r="O65" s="28"/>
      <c r="P65" s="201"/>
    </row>
    <row r="66" spans="1:16" ht="15.95" customHeight="1">
      <c r="A66" s="210" t="s">
        <v>0</v>
      </c>
      <c r="B66" s="24">
        <f t="shared" ref="B66:G66" si="15">SUM(B67:B70)</f>
        <v>54200</v>
      </c>
      <c r="C66" s="22">
        <f t="shared" si="15"/>
        <v>13</v>
      </c>
      <c r="D66" s="26">
        <f t="shared" si="15"/>
        <v>1</v>
      </c>
      <c r="E66" s="27">
        <f t="shared" si="15"/>
        <v>5</v>
      </c>
      <c r="F66" s="26">
        <f t="shared" si="15"/>
        <v>1</v>
      </c>
      <c r="G66" s="27">
        <f t="shared" si="15"/>
        <v>4</v>
      </c>
      <c r="H66" s="26">
        <v>0</v>
      </c>
      <c r="I66" s="27">
        <f>SUM(I67:I70)</f>
        <v>4</v>
      </c>
      <c r="J66" s="26">
        <v>0</v>
      </c>
      <c r="K66" s="25">
        <f>SUM(K67:K70)</f>
        <v>57908</v>
      </c>
      <c r="L66" s="24">
        <f>SUM(L67:L70)</f>
        <v>46694</v>
      </c>
      <c r="M66" s="23">
        <f>ROUND(L66/B66,3)*100</f>
        <v>86.2</v>
      </c>
      <c r="N66" s="22">
        <f>SUM(N67:N70)</f>
        <v>10</v>
      </c>
      <c r="O66" s="21">
        <f>SUM(O67:O70)</f>
        <v>517</v>
      </c>
      <c r="P66" s="199">
        <f>ROUND((L66+O66)/B66,3)*100</f>
        <v>87.1</v>
      </c>
    </row>
    <row r="67" spans="1:16" ht="15.95" customHeight="1">
      <c r="A67" s="205" t="s">
        <v>81</v>
      </c>
      <c r="B67" s="17">
        <v>26396</v>
      </c>
      <c r="C67" s="20">
        <v>7</v>
      </c>
      <c r="D67" s="18">
        <v>0</v>
      </c>
      <c r="E67" s="19">
        <v>1</v>
      </c>
      <c r="F67" s="18">
        <v>0</v>
      </c>
      <c r="G67" s="19">
        <v>4</v>
      </c>
      <c r="H67" s="18">
        <v>0</v>
      </c>
      <c r="I67" s="19">
        <v>2</v>
      </c>
      <c r="J67" s="18">
        <v>0</v>
      </c>
      <c r="K67" s="17">
        <v>28422</v>
      </c>
      <c r="L67" s="17">
        <v>24032</v>
      </c>
      <c r="M67" s="29">
        <f>ROUND(L67/B67,3)*100</f>
        <v>91</v>
      </c>
      <c r="N67" s="15">
        <v>9</v>
      </c>
      <c r="O67" s="14">
        <v>467</v>
      </c>
      <c r="P67" s="204">
        <f>ROUND((L67+O67)/B67,3)*100</f>
        <v>92.800000000000011</v>
      </c>
    </row>
    <row r="68" spans="1:16" ht="15.95" customHeight="1">
      <c r="A68" s="205" t="s">
        <v>82</v>
      </c>
      <c r="B68" s="17">
        <v>9235</v>
      </c>
      <c r="C68" s="20">
        <v>2</v>
      </c>
      <c r="D68" s="18">
        <v>1</v>
      </c>
      <c r="E68" s="19">
        <v>1</v>
      </c>
      <c r="F68" s="18">
        <v>1</v>
      </c>
      <c r="G68" s="19">
        <v>0</v>
      </c>
      <c r="H68" s="18">
        <v>0</v>
      </c>
      <c r="I68" s="19">
        <v>1</v>
      </c>
      <c r="J68" s="18">
        <v>0</v>
      </c>
      <c r="K68" s="17">
        <v>7064</v>
      </c>
      <c r="L68" s="17">
        <v>6871</v>
      </c>
      <c r="M68" s="29">
        <f t="shared" ref="M68:M70" si="16">ROUND(L68/B68,3)*100</f>
        <v>74.400000000000006</v>
      </c>
      <c r="N68" s="15">
        <v>0</v>
      </c>
      <c r="O68" s="14">
        <v>0</v>
      </c>
      <c r="P68" s="204">
        <f t="shared" ref="P68:P70" si="17">ROUND((L68+O68)/B68,3)*100</f>
        <v>74.400000000000006</v>
      </c>
    </row>
    <row r="69" spans="1:16" ht="15.95" customHeight="1">
      <c r="A69" s="205" t="s">
        <v>83</v>
      </c>
      <c r="B69" s="17">
        <v>5878</v>
      </c>
      <c r="C69" s="20">
        <v>1</v>
      </c>
      <c r="D69" s="18">
        <v>0</v>
      </c>
      <c r="E69" s="19">
        <v>1</v>
      </c>
      <c r="F69" s="18">
        <v>0</v>
      </c>
      <c r="G69" s="19">
        <v>0</v>
      </c>
      <c r="H69" s="18">
        <v>0</v>
      </c>
      <c r="I69" s="19">
        <v>0</v>
      </c>
      <c r="J69" s="18">
        <v>0</v>
      </c>
      <c r="K69" s="17">
        <v>6356</v>
      </c>
      <c r="L69" s="17">
        <v>5408</v>
      </c>
      <c r="M69" s="29">
        <f t="shared" si="16"/>
        <v>92</v>
      </c>
      <c r="N69" s="15">
        <v>0</v>
      </c>
      <c r="O69" s="14">
        <v>0</v>
      </c>
      <c r="P69" s="204">
        <f t="shared" si="17"/>
        <v>92</v>
      </c>
    </row>
    <row r="70" spans="1:16" ht="15.95" customHeight="1" thickBot="1">
      <c r="A70" s="214" t="s">
        <v>84</v>
      </c>
      <c r="B70" s="9">
        <v>12691</v>
      </c>
      <c r="C70" s="12">
        <v>3</v>
      </c>
      <c r="D70" s="10">
        <v>0</v>
      </c>
      <c r="E70" s="11">
        <v>2</v>
      </c>
      <c r="F70" s="10">
        <v>0</v>
      </c>
      <c r="G70" s="11">
        <v>0</v>
      </c>
      <c r="H70" s="10">
        <v>0</v>
      </c>
      <c r="I70" s="11">
        <v>1</v>
      </c>
      <c r="J70" s="10">
        <v>0</v>
      </c>
      <c r="K70" s="9">
        <v>16066</v>
      </c>
      <c r="L70" s="9">
        <v>10383</v>
      </c>
      <c r="M70" s="145">
        <f t="shared" si="16"/>
        <v>81.8</v>
      </c>
      <c r="N70" s="8">
        <v>1</v>
      </c>
      <c r="O70" s="7">
        <v>50</v>
      </c>
      <c r="P70" s="215">
        <f t="shared" si="17"/>
        <v>82.199999999999989</v>
      </c>
    </row>
    <row r="71" spans="1:16" ht="15" customHeight="1">
      <c r="A71" s="164" t="s">
        <v>85</v>
      </c>
      <c r="B71" s="162"/>
      <c r="C71" s="162"/>
      <c r="D71" s="162"/>
      <c r="E71" s="162"/>
      <c r="F71" s="162"/>
      <c r="G71" s="162"/>
      <c r="H71" s="162"/>
      <c r="I71" s="162"/>
      <c r="J71" s="162"/>
      <c r="K71" s="162"/>
      <c r="L71" s="162"/>
      <c r="M71" s="152"/>
      <c r="N71" s="153"/>
      <c r="O71" s="154"/>
      <c r="P71" s="155"/>
    </row>
    <row r="72" spans="1:16" ht="15" customHeight="1">
      <c r="A72" s="165" t="s">
        <v>86</v>
      </c>
      <c r="B72" s="163"/>
      <c r="C72" s="163"/>
      <c r="D72" s="163"/>
      <c r="E72" s="163"/>
      <c r="F72" s="163"/>
      <c r="G72" s="163"/>
      <c r="H72" s="163"/>
      <c r="I72" s="163"/>
      <c r="J72" s="163"/>
      <c r="K72" s="163"/>
      <c r="L72" s="163"/>
      <c r="M72" s="163"/>
      <c r="N72" s="163"/>
      <c r="O72" s="163"/>
      <c r="P72" s="163"/>
    </row>
    <row r="73" spans="1:16" ht="15" customHeight="1">
      <c r="A73" s="119" t="s">
        <v>87</v>
      </c>
      <c r="B73" s="150"/>
      <c r="C73" s="147"/>
      <c r="D73" s="151"/>
      <c r="E73" s="147"/>
      <c r="F73" s="151"/>
      <c r="G73" s="147"/>
      <c r="H73" s="151"/>
      <c r="I73" s="147"/>
      <c r="J73" s="151"/>
      <c r="K73" s="150"/>
      <c r="L73" s="150"/>
      <c r="M73" s="146"/>
      <c r="N73" s="147"/>
      <c r="O73" s="148"/>
      <c r="P73" s="149"/>
    </row>
  </sheetData>
  <mergeCells count="11">
    <mergeCell ref="C7:D7"/>
    <mergeCell ref="E7:F7"/>
    <mergeCell ref="G7:H7"/>
    <mergeCell ref="I7:J7"/>
    <mergeCell ref="A1:P1"/>
    <mergeCell ref="C3:J3"/>
    <mergeCell ref="N3:P3"/>
    <mergeCell ref="C4:D6"/>
    <mergeCell ref="E4:F6"/>
    <mergeCell ref="G4:H6"/>
    <mergeCell ref="I4:J6"/>
  </mergeCells>
  <phoneticPr fontId="3"/>
  <printOptions horizontalCentered="1"/>
  <pageMargins left="0.70866141732283472" right="0.70866141732283472" top="0.78740157480314965" bottom="0.43307086614173229" header="0.43307086614173229" footer="0.43307086614173229"/>
  <pageSetup paperSize="9" scale="75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4</vt:lpstr>
      <vt:lpstr>'4'!Print_Area</vt:lpstr>
      <vt:lpstr>'4'!Print_Titles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2018-06-28T06:21:43Z</dcterms:created>
  <dcterms:modified xsi:type="dcterms:W3CDTF">2019-07-03T06:54:37Z</dcterms:modified>
</cp:coreProperties>
</file>