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E6325602-C151-41BD-805D-51625AE93D92}" xr6:coauthVersionLast="47" xr6:coauthVersionMax="47" xr10:uidLastSave="{00000000-0000-0000-0000-000000000000}"/>
  <bookViews>
    <workbookView xWindow="24684" yWindow="588" windowWidth="17280" windowHeight="8880" xr2:uid="{00000000-000D-0000-FFFF-FFFF00000000}"/>
  </bookViews>
  <sheets>
    <sheet name="目次" sheetId="5" r:id="rId1"/>
    <sheet name="利用上の注意" sheetId="6" r:id="rId2"/>
    <sheet name="用語の解説" sheetId="195" r:id="rId3"/>
    <sheet name="第1表-1（県計）" sheetId="178" r:id="rId4"/>
    <sheet name="第1表-1（県央）" sheetId="179" r:id="rId5"/>
    <sheet name="第1表-1（県南）" sheetId="180" r:id="rId6"/>
    <sheet name="第1表-1（沿岸）" sheetId="181" r:id="rId7"/>
    <sheet name="第1表-1（県北）" sheetId="182" r:id="rId8"/>
    <sheet name="第1表-2" sheetId="192" r:id="rId9"/>
    <sheet name="第１表-3" sheetId="193" r:id="rId10"/>
    <sheet name="第１表-４" sheetId="194" r:id="rId11"/>
    <sheet name="第2表" sheetId="78" r:id="rId12"/>
    <sheet name="第3表" sheetId="79" r:id="rId13"/>
    <sheet name="第4表" sheetId="80" r:id="rId14"/>
    <sheet name="第5表" sheetId="132" r:id="rId15"/>
    <sheet name="第6表" sheetId="176" r:id="rId16"/>
    <sheet name="第7表" sheetId="83" r:id="rId17"/>
    <sheet name="第8表" sheetId="84" r:id="rId18"/>
    <sheet name="第9表" sheetId="85" r:id="rId19"/>
    <sheet name="第10表" sheetId="86" r:id="rId20"/>
    <sheet name="第11表" sheetId="87" r:id="rId21"/>
    <sheet name="第12表（県計）" sheetId="183" r:id="rId22"/>
    <sheet name="第12表（県央）" sheetId="184" r:id="rId23"/>
    <sheet name="第12表（県南）" sheetId="185" r:id="rId24"/>
    <sheet name="第12表（沿岸）" sheetId="186" r:id="rId25"/>
    <sheet name="第12表（県北）" sheetId="187" r:id="rId26"/>
    <sheet name="第12表（盛岡市）" sheetId="143" r:id="rId27"/>
    <sheet name="第12表（宮古市）" sheetId="144" r:id="rId28"/>
    <sheet name="第12表（大船渡市）" sheetId="145" r:id="rId29"/>
    <sheet name="第12表（花巻市）" sheetId="146" r:id="rId30"/>
    <sheet name="第12表（北上市）" sheetId="147" r:id="rId31"/>
    <sheet name="第12表（久慈市）" sheetId="148" r:id="rId32"/>
    <sheet name="第12表（遠野市）" sheetId="149" r:id="rId33"/>
    <sheet name="第12表（一関市）" sheetId="177" r:id="rId34"/>
    <sheet name="第12表（陸前高田市）" sheetId="151" r:id="rId35"/>
    <sheet name="第12表（釜石市）" sheetId="152" r:id="rId36"/>
    <sheet name="第12表（二戸市）" sheetId="153" r:id="rId37"/>
    <sheet name="第12表（八幡平市）" sheetId="154" r:id="rId38"/>
    <sheet name="第12表（奥州市）" sheetId="155" r:id="rId39"/>
    <sheet name="第12表（滝沢市）" sheetId="156" r:id="rId40"/>
    <sheet name="第12表（雫石町）" sheetId="157" r:id="rId41"/>
    <sheet name="第12表（葛巻町）" sheetId="158" r:id="rId42"/>
    <sheet name="第12表（岩手町）" sheetId="159" r:id="rId43"/>
    <sheet name="第12表（紫波町）" sheetId="160" r:id="rId44"/>
    <sheet name="第12表（矢巾町）" sheetId="161" r:id="rId45"/>
    <sheet name="第12表（西和賀町）" sheetId="162" r:id="rId46"/>
    <sheet name="第12表（金ケ崎町）" sheetId="163" r:id="rId47"/>
    <sheet name="第12表（平泉町）" sheetId="164" r:id="rId48"/>
    <sheet name="第12表（住田町）" sheetId="165" r:id="rId49"/>
    <sheet name="第12表（大槌町）" sheetId="166" r:id="rId50"/>
    <sheet name="第12表（山田町）" sheetId="167" r:id="rId51"/>
    <sheet name="第12表（岩泉町）" sheetId="168" r:id="rId52"/>
    <sheet name="第12表（田野畑村）" sheetId="169" r:id="rId53"/>
    <sheet name="第12表（普代村）" sheetId="170" r:id="rId54"/>
    <sheet name="第12表（軽米町）" sheetId="171" r:id="rId55"/>
    <sheet name="第12表（野田村）" sheetId="172" r:id="rId56"/>
    <sheet name="第12表（九戸村）" sheetId="189" r:id="rId57"/>
    <sheet name="第12表（洋野町）" sheetId="174" r:id="rId58"/>
    <sheet name="第12表（一戸町）" sheetId="190" r:id="rId59"/>
    <sheet name="第13表（市町村別、敷地、水）" sheetId="126" r:id="rId60"/>
  </sheets>
  <definedNames>
    <definedName name="_xlnm._FilterDatabase" localSheetId="8" hidden="1">'第1表-2'!$B$7:$N$7</definedName>
    <definedName name="_xlnm._FilterDatabase" localSheetId="9" hidden="1">'第１表-3'!$A$6:$J$6</definedName>
    <definedName name="_xlnm._FilterDatabase" localSheetId="10" hidden="1">'第１表-４'!#REF!</definedName>
    <definedName name="_xlnm._FilterDatabase" localSheetId="11" hidden="1">第2表!$A$6:$M$281</definedName>
    <definedName name="_xlnm.Print_Area" localSheetId="19">第10表!$B$1:$M$35</definedName>
    <definedName name="_xlnm.Print_Area" localSheetId="20">第11表!$B$1:$I$34</definedName>
    <definedName name="_xlnm.Print_Area" localSheetId="33">'第12表（一関市）'!$B$1:$K$42</definedName>
    <definedName name="_xlnm.Print_Area" localSheetId="58">'第12表（一戸町）'!$B$1:$K$42</definedName>
    <definedName name="_xlnm.Print_Area" localSheetId="24">'第12表（沿岸）'!$B$1:$K$42</definedName>
    <definedName name="_xlnm.Print_Area" localSheetId="32">'第12表（遠野市）'!$B$1:$K$42</definedName>
    <definedName name="_xlnm.Print_Area" localSheetId="38">'第12表（奥州市）'!$B$1:$K$42</definedName>
    <definedName name="_xlnm.Print_Area" localSheetId="29">'第12表（花巻市）'!$B$1:$K$42</definedName>
    <definedName name="_xlnm.Print_Area" localSheetId="41">'第12表（葛巻町）'!$B$1:$K$42</definedName>
    <definedName name="_xlnm.Print_Area" localSheetId="35">'第12表（釜石市）'!$B$1:$K$42</definedName>
    <definedName name="_xlnm.Print_Area" localSheetId="42">'第12表（岩手町）'!$B$1:$K$42</definedName>
    <definedName name="_xlnm.Print_Area" localSheetId="51">'第12表（岩泉町）'!$B$1:$K$42</definedName>
    <definedName name="_xlnm.Print_Area" localSheetId="31">'第12表（久慈市）'!$B$1:$K$42</definedName>
    <definedName name="_xlnm.Print_Area" localSheetId="27">'第12表（宮古市）'!$B$1:$K$42</definedName>
    <definedName name="_xlnm.Print_Area" localSheetId="46">'第12表（金ケ崎町）'!$B$1:$K$42</definedName>
    <definedName name="_xlnm.Print_Area" localSheetId="56">'第12表（九戸村）'!$B$1:$K$42</definedName>
    <definedName name="_xlnm.Print_Area" localSheetId="54">'第12表（軽米町）'!$B$1:$K$42</definedName>
    <definedName name="_xlnm.Print_Area" localSheetId="22">'第12表（県央）'!$B$1:$K$42</definedName>
    <definedName name="_xlnm.Print_Area" localSheetId="21">'第12表（県計）'!$B$1:$K$44</definedName>
    <definedName name="_xlnm.Print_Area" localSheetId="23">'第12表（県南）'!$B$1:$K$42</definedName>
    <definedName name="_xlnm.Print_Area" localSheetId="25">'第12表（県北）'!$B$1:$K$42</definedName>
    <definedName name="_xlnm.Print_Area" localSheetId="50">'第12表（山田町）'!$B$1:$K$42</definedName>
    <definedName name="_xlnm.Print_Area" localSheetId="43">'第12表（紫波町）'!$B$1:$K$42</definedName>
    <definedName name="_xlnm.Print_Area" localSheetId="40">'第12表（雫石町）'!$B$1:$K$42</definedName>
    <definedName name="_xlnm.Print_Area" localSheetId="48">'第12表（住田町）'!$B$1:$K$42</definedName>
    <definedName name="_xlnm.Print_Area" localSheetId="26">'第12表（盛岡市）'!$B$1:$K$42</definedName>
    <definedName name="_xlnm.Print_Area" localSheetId="45">'第12表（西和賀町）'!$B$1:$K$42</definedName>
    <definedName name="_xlnm.Print_Area" localSheetId="28">'第12表（大船渡市）'!$B$1:$K$42</definedName>
    <definedName name="_xlnm.Print_Area" localSheetId="49">'第12表（大槌町）'!$B$1:$K$42</definedName>
    <definedName name="_xlnm.Print_Area" localSheetId="39">'第12表（滝沢市）'!$B$1:$K$42</definedName>
    <definedName name="_xlnm.Print_Area" localSheetId="52">'第12表（田野畑村）'!$B$1:$K$42</definedName>
    <definedName name="_xlnm.Print_Area" localSheetId="36">'第12表（二戸市）'!$B$1:$K$42</definedName>
    <definedName name="_xlnm.Print_Area" localSheetId="37">'第12表（八幡平市）'!$B$1:$K$42</definedName>
    <definedName name="_xlnm.Print_Area" localSheetId="53">'第12表（普代村）'!$B$1:$K$42</definedName>
    <definedName name="_xlnm.Print_Area" localSheetId="47">'第12表（平泉町）'!$B$1:$K$42</definedName>
    <definedName name="_xlnm.Print_Area" localSheetId="30">'第12表（北上市）'!$B$1:$K$42</definedName>
    <definedName name="_xlnm.Print_Area" localSheetId="55">'第12表（野田村）'!$B$1:$K$42</definedName>
    <definedName name="_xlnm.Print_Area" localSheetId="44">'第12表（矢巾町）'!$B$1:$K$42</definedName>
    <definedName name="_xlnm.Print_Area" localSheetId="57">'第12表（洋野町）'!$B$1:$K$42</definedName>
    <definedName name="_xlnm.Print_Area" localSheetId="34">'第12表（陸前高田市）'!$B$1:$K$42</definedName>
    <definedName name="_xlnm.Print_Area" localSheetId="59">'第13表（市町村別、敷地、水）'!$B$1:$J$41</definedName>
    <definedName name="_xlnm.Print_Area" localSheetId="6">'第1表-1（沿岸）'!$B$1:$W$35</definedName>
    <definedName name="_xlnm.Print_Area" localSheetId="4">'第1表-1（県央）'!$B$1:$W$35</definedName>
    <definedName name="_xlnm.Print_Area" localSheetId="3">'第1表-1（県計）'!$B$1:$AA$35</definedName>
    <definedName name="_xlnm.Print_Area" localSheetId="5">'第1表-1（県南）'!$B$1:$W$35</definedName>
    <definedName name="_xlnm.Print_Area" localSheetId="7">'第1表-1（県北）'!$B$1:$W$35</definedName>
    <definedName name="_xlnm.Print_Area" localSheetId="8">'第1表-2'!$B$1:$K$457</definedName>
    <definedName name="_xlnm.Print_Area" localSheetId="9">'第１表-3'!$B$1:$F$645</definedName>
    <definedName name="_xlnm.Print_Area" localSheetId="10">'第１表-４'!$A$1:$F$262</definedName>
    <definedName name="_xlnm.Print_Area" localSheetId="11">第2表!$B$1:$J$281</definedName>
    <definedName name="_xlnm.Print_Area" localSheetId="12">第3表!$B$1:$S$35</definedName>
    <definedName name="_xlnm.Print_Area" localSheetId="13">第4表!$B$1:$N$35</definedName>
    <definedName name="_xlnm.Print_Area" localSheetId="14">第5表!$B$1:$R$35</definedName>
    <definedName name="_xlnm.Print_Area" localSheetId="15">第6表!$B$1:$Q$35</definedName>
    <definedName name="_xlnm.Print_Area" localSheetId="16">第7表!$B$1:$N$35</definedName>
    <definedName name="_xlnm.Print_Area" localSheetId="17">第8表!$B$1:$AA$35</definedName>
    <definedName name="_xlnm.Print_Area" localSheetId="18">第9表!$B$1:$K$35</definedName>
    <definedName name="_xlnm.Print_Area" localSheetId="0">目次!$A$2:$D$89</definedName>
    <definedName name="_xlnm.Print_Area" localSheetId="2">用語の解説!$A$1:$B$192</definedName>
    <definedName name="_xlnm.Print_Area" localSheetId="1">利用上の注意!$A$1:$B$145</definedName>
    <definedName name="_xlnm.Print_Titles" localSheetId="8">'第1表-2'!$5:$6</definedName>
    <definedName name="_xlnm.Print_Titles" localSheetId="11">第2表!$5:$6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C89" i="5" l="1"/>
  <c r="C42" i="5" l="1"/>
  <c r="C39" i="5" l="1"/>
  <c r="C35" i="5"/>
  <c r="D86" i="5" l="1"/>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2" i="5"/>
  <c r="D51" i="5"/>
  <c r="D50" i="5"/>
  <c r="D49" i="5"/>
  <c r="C47" i="5"/>
  <c r="C43" i="5"/>
  <c r="C38" i="5"/>
  <c r="C34" i="5"/>
  <c r="C33" i="5"/>
  <c r="C32" i="5"/>
  <c r="C31" i="5"/>
  <c r="C28" i="5"/>
  <c r="C27" i="5"/>
  <c r="C26" i="5"/>
  <c r="C25" i="5"/>
  <c r="D24" i="5"/>
  <c r="D22" i="5"/>
  <c r="D23" i="5"/>
  <c r="D21" i="5"/>
  <c r="C19" i="5"/>
</calcChain>
</file>

<file path=xl/sharedStrings.xml><?xml version="1.0" encoding="utf-8"?>
<sst xmlns="http://schemas.openxmlformats.org/spreadsheetml/2006/main" count="14281" uniqueCount="2776">
  <si>
    <t>食料品</t>
  </si>
  <si>
    <t>鉄鋼</t>
  </si>
  <si>
    <t>花巻市</t>
    <rPh sb="0" eb="3">
      <t>ハナマキシ</t>
    </rPh>
    <phoneticPr fontId="3"/>
  </si>
  <si>
    <t>遠野市</t>
    <rPh sb="0" eb="3">
      <t>トオノシ</t>
    </rPh>
    <phoneticPr fontId="3"/>
  </si>
  <si>
    <t>一関市</t>
    <rPh sb="0" eb="3">
      <t>イチノセキシ</t>
    </rPh>
    <phoneticPr fontId="3"/>
  </si>
  <si>
    <t>奥州市</t>
    <rPh sb="0" eb="3">
      <t>オウシュウシ</t>
    </rPh>
    <phoneticPr fontId="3"/>
  </si>
  <si>
    <t>宮古市</t>
    <rPh sb="0" eb="3">
      <t>ミヤコシ</t>
    </rPh>
    <phoneticPr fontId="3"/>
  </si>
  <si>
    <t>大船渡市</t>
    <rPh sb="0" eb="4">
      <t>オオフナトシ</t>
    </rPh>
    <phoneticPr fontId="3"/>
  </si>
  <si>
    <t>陸前高田市</t>
    <rPh sb="0" eb="5">
      <t>リクゼンタカタシ</t>
    </rPh>
    <phoneticPr fontId="3"/>
  </si>
  <si>
    <t>釜石市</t>
    <rPh sb="0" eb="3">
      <t>カマイシシ</t>
    </rPh>
    <phoneticPr fontId="3"/>
  </si>
  <si>
    <t>久慈市</t>
    <rPh sb="0" eb="3">
      <t>クジシ</t>
    </rPh>
    <phoneticPr fontId="3"/>
  </si>
  <si>
    <t>二戸市</t>
    <rPh sb="0" eb="3">
      <t>ニノヘシ</t>
    </rPh>
    <phoneticPr fontId="3"/>
  </si>
  <si>
    <t>洋野町</t>
    <rPh sb="0" eb="3">
      <t>ヒロノチョウ</t>
    </rPh>
    <phoneticPr fontId="3"/>
  </si>
  <si>
    <t>県　　計</t>
    <rPh sb="0" eb="1">
      <t>ケン</t>
    </rPh>
    <rPh sb="3" eb="4">
      <t>ケイ</t>
    </rPh>
    <phoneticPr fontId="2"/>
  </si>
  <si>
    <t>岩手県の工業</t>
    <rPh sb="0" eb="3">
      <t>イワテケン</t>
    </rPh>
    <rPh sb="4" eb="6">
      <t>コウギョウ</t>
    </rPh>
    <phoneticPr fontId="2"/>
  </si>
  <si>
    <t>区分</t>
    <rPh sb="0" eb="2">
      <t>クブン</t>
    </rPh>
    <phoneticPr fontId="3"/>
  </si>
  <si>
    <t>区分</t>
    <rPh sb="0" eb="2">
      <t>クブン</t>
    </rPh>
    <phoneticPr fontId="2"/>
  </si>
  <si>
    <t>事業
所数</t>
    <rPh sb="0" eb="2">
      <t>ジギョウ</t>
    </rPh>
    <rPh sb="3" eb="4">
      <t>ショ</t>
    </rPh>
    <rPh sb="4" eb="5">
      <t>スウ</t>
    </rPh>
    <phoneticPr fontId="2"/>
  </si>
  <si>
    <t>従 業 者
合　　計
（Ａ－Ｂ）</t>
    <rPh sb="0" eb="1">
      <t>ジュウ</t>
    </rPh>
    <rPh sb="2" eb="3">
      <t>ギョウ</t>
    </rPh>
    <rPh sb="4" eb="5">
      <t>シャ</t>
    </rPh>
    <rPh sb="5" eb="6">
      <t>ゴウ</t>
    </rPh>
    <rPh sb="8" eb="9">
      <t>ケイ</t>
    </rPh>
    <phoneticPr fontId="3"/>
  </si>
  <si>
    <t xml:space="preserve">常　　　用　　　労　　　働　　　者　　　（Ａ）　　 </t>
    <rPh sb="0" eb="1">
      <t>ツネ</t>
    </rPh>
    <rPh sb="4" eb="5">
      <t>ヨウ</t>
    </rPh>
    <rPh sb="8" eb="9">
      <t>ロウ</t>
    </rPh>
    <rPh sb="12" eb="13">
      <t>ドウ</t>
    </rPh>
    <rPh sb="16" eb="17">
      <t>モノ</t>
    </rPh>
    <phoneticPr fontId="3"/>
  </si>
  <si>
    <t>臨時雇用者（有期雇用者（１か月未満、日々雇用））</t>
    <rPh sb="0" eb="1">
      <t>リンジ</t>
    </rPh>
    <rPh sb="1" eb="4">
      <t>コヨウシャ</t>
    </rPh>
    <rPh sb="5" eb="7">
      <t>ユウキ</t>
    </rPh>
    <rPh sb="7" eb="10">
      <t>コヨウシャ</t>
    </rPh>
    <rPh sb="17" eb="19">
      <t>ヒビ</t>
    </rPh>
    <rPh sb="19" eb="21">
      <t>コヨウ</t>
    </rPh>
    <phoneticPr fontId="3"/>
  </si>
  <si>
    <t>別経営の事業所へ出向または派遣している人（送出者）（Ｂ）</t>
    <rPh sb="0" eb="1">
      <t>ケイエイ</t>
    </rPh>
    <rPh sb="2" eb="5">
      <t>ジギョウショ</t>
    </rPh>
    <rPh sb="6" eb="8">
      <t>シュッコウ</t>
    </rPh>
    <rPh sb="11" eb="13">
      <t>ハケン</t>
    </rPh>
    <rPh sb="17" eb="18">
      <t>ヒト</t>
    </rPh>
    <rPh sb="19" eb="21">
      <t>ソウシュツ</t>
    </rPh>
    <rPh sb="21" eb="22">
      <t>シャ</t>
    </rPh>
    <phoneticPr fontId="3"/>
  </si>
  <si>
    <t>事業に従事する者の人件費及び派遣受入者に係る人材派遣会社への支払額</t>
    <phoneticPr fontId="13"/>
  </si>
  <si>
    <t>製　造　品　出　荷　額　等</t>
    <rPh sb="0" eb="1">
      <t>セイ</t>
    </rPh>
    <rPh sb="2" eb="3">
      <t>ヅクリ</t>
    </rPh>
    <rPh sb="4" eb="5">
      <t>ヒン</t>
    </rPh>
    <rPh sb="6" eb="7">
      <t>デ</t>
    </rPh>
    <rPh sb="8" eb="9">
      <t>ニ</t>
    </rPh>
    <rPh sb="10" eb="11">
      <t>ガク</t>
    </rPh>
    <rPh sb="12" eb="13">
      <t>ナド</t>
    </rPh>
    <phoneticPr fontId="3"/>
  </si>
  <si>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2"/>
  </si>
  <si>
    <t>有給役員</t>
    <rPh sb="0" eb="2">
      <t>ユウキュウ</t>
    </rPh>
    <rPh sb="2" eb="4">
      <t>ヤクイン</t>
    </rPh>
    <phoneticPr fontId="3"/>
  </si>
  <si>
    <t>常　　用　　雇　　用　　者</t>
    <rPh sb="0" eb="1">
      <t>ツネ</t>
    </rPh>
    <rPh sb="3" eb="4">
      <t>ヨウ</t>
    </rPh>
    <rPh sb="6" eb="7">
      <t>ヤトイ</t>
    </rPh>
    <rPh sb="9" eb="10">
      <t>ヨウ</t>
    </rPh>
    <rPh sb="12" eb="13">
      <t>モノ</t>
    </rPh>
    <phoneticPr fontId="3"/>
  </si>
  <si>
    <t>合 計</t>
    <rPh sb="0" eb="1">
      <t>ゴウ</t>
    </rPh>
    <rPh sb="2" eb="3">
      <t>ケイ</t>
    </rPh>
    <phoneticPr fontId="3"/>
  </si>
  <si>
    <t>製造品
出荷額</t>
    <rPh sb="0" eb="3">
      <t>セイゾウヒン</t>
    </rPh>
    <rPh sb="4" eb="7">
      <t>シュッカガク</t>
    </rPh>
    <phoneticPr fontId="3"/>
  </si>
  <si>
    <t>加工賃
収入額</t>
    <rPh sb="0" eb="3">
      <t>カコウチン</t>
    </rPh>
    <rPh sb="4" eb="7">
      <t>シュウニュウガク</t>
    </rPh>
    <phoneticPr fontId="3"/>
  </si>
  <si>
    <t>くず廃物の
出  荷  額</t>
    <rPh sb="2" eb="3">
      <t>ハイ</t>
    </rPh>
    <rPh sb="3" eb="4">
      <t>ブツ</t>
    </rPh>
    <rPh sb="6" eb="7">
      <t>デ</t>
    </rPh>
    <rPh sb="9" eb="10">
      <t>ニ</t>
    </rPh>
    <rPh sb="12" eb="13">
      <t>ガク</t>
    </rPh>
    <phoneticPr fontId="3"/>
  </si>
  <si>
    <t>その他
収入額</t>
    <rPh sb="1" eb="2">
      <t>タ</t>
    </rPh>
    <rPh sb="3" eb="6">
      <t>シュウニュウガク</t>
    </rPh>
    <phoneticPr fontId="3"/>
  </si>
  <si>
    <t>無期雇用者</t>
    <rPh sb="0" eb="2">
      <t>ムキ</t>
    </rPh>
    <rPh sb="2" eb="5">
      <t>コヨウシャ</t>
    </rPh>
    <phoneticPr fontId="13"/>
  </si>
  <si>
    <t>計</t>
    <rPh sb="0" eb="1">
      <t>ケイ</t>
    </rPh>
    <phoneticPr fontId="3"/>
  </si>
  <si>
    <t>男</t>
    <rPh sb="0" eb="1">
      <t>オトコ</t>
    </rPh>
    <phoneticPr fontId="13"/>
  </si>
  <si>
    <t>女</t>
    <rPh sb="0" eb="1">
      <t>オンナ</t>
    </rPh>
    <phoneticPr fontId="13"/>
  </si>
  <si>
    <t>（人）</t>
  </si>
  <si>
    <t>（人）</t>
    <rPh sb="1" eb="2">
      <t>ニン</t>
    </rPh>
    <phoneticPr fontId="13"/>
  </si>
  <si>
    <t>（万円）</t>
  </si>
  <si>
    <t>（万円）</t>
    <phoneticPr fontId="13"/>
  </si>
  <si>
    <t>09</t>
    <phoneticPr fontId="2"/>
  </si>
  <si>
    <t>食料品</t>
    <rPh sb="0" eb="3">
      <t>ショクリョウヒン</t>
    </rPh>
    <phoneticPr fontId="2"/>
  </si>
  <si>
    <t>飲料・飼料</t>
    <rPh sb="0" eb="2">
      <t>インリョウ</t>
    </rPh>
    <rPh sb="3" eb="5">
      <t>シリョウ</t>
    </rPh>
    <phoneticPr fontId="2"/>
  </si>
  <si>
    <t>繊維</t>
    <rPh sb="0" eb="2">
      <t>センイ</t>
    </rPh>
    <phoneticPr fontId="2"/>
  </si>
  <si>
    <t>木材</t>
    <rPh sb="0" eb="2">
      <t>モクザイ</t>
    </rPh>
    <phoneticPr fontId="2"/>
  </si>
  <si>
    <t>家具</t>
    <rPh sb="0" eb="2">
      <t>カグ</t>
    </rPh>
    <phoneticPr fontId="2"/>
  </si>
  <si>
    <t>パルプ・紙</t>
    <rPh sb="4" eb="5">
      <t>カミ</t>
    </rPh>
    <phoneticPr fontId="2"/>
  </si>
  <si>
    <t>印刷</t>
    <rPh sb="0" eb="2">
      <t>インサツ</t>
    </rPh>
    <phoneticPr fontId="2"/>
  </si>
  <si>
    <t>化学</t>
    <rPh sb="0" eb="2">
      <t>カガク</t>
    </rPh>
    <phoneticPr fontId="2"/>
  </si>
  <si>
    <t>石油</t>
    <rPh sb="0" eb="2">
      <t>セキユ</t>
    </rPh>
    <phoneticPr fontId="2"/>
  </si>
  <si>
    <t>プラスチック</t>
    <phoneticPr fontId="2"/>
  </si>
  <si>
    <t>ゴム</t>
    <phoneticPr fontId="2"/>
  </si>
  <si>
    <t>皮革</t>
    <rPh sb="0" eb="2">
      <t>ヒカク</t>
    </rPh>
    <phoneticPr fontId="2"/>
  </si>
  <si>
    <t>窯業</t>
    <rPh sb="0" eb="2">
      <t>ヨウギョウ</t>
    </rPh>
    <phoneticPr fontId="2"/>
  </si>
  <si>
    <t>鉄鋼</t>
    <rPh sb="0" eb="2">
      <t>テッコウ</t>
    </rPh>
    <phoneticPr fontId="2"/>
  </si>
  <si>
    <t>非鉄</t>
    <rPh sb="0" eb="2">
      <t>ヒテツ</t>
    </rPh>
    <phoneticPr fontId="2"/>
  </si>
  <si>
    <t>金属</t>
    <rPh sb="0" eb="2">
      <t>キンゾク</t>
    </rPh>
    <phoneticPr fontId="2"/>
  </si>
  <si>
    <t>はん用</t>
    <rPh sb="2" eb="3">
      <t>ヨウ</t>
    </rPh>
    <phoneticPr fontId="2"/>
  </si>
  <si>
    <t>生産用</t>
    <rPh sb="0" eb="3">
      <t>セイサンヨウ</t>
    </rPh>
    <phoneticPr fontId="2"/>
  </si>
  <si>
    <t>業務用</t>
    <rPh sb="0" eb="3">
      <t>ギョウムヨウ</t>
    </rPh>
    <phoneticPr fontId="2"/>
  </si>
  <si>
    <t>電子</t>
    <rPh sb="0" eb="2">
      <t>デンシ</t>
    </rPh>
    <phoneticPr fontId="2"/>
  </si>
  <si>
    <t>電気</t>
    <rPh sb="0" eb="2">
      <t>デンキ</t>
    </rPh>
    <phoneticPr fontId="2"/>
  </si>
  <si>
    <t>情報</t>
    <rPh sb="0" eb="2">
      <t>ジョウホウ</t>
    </rPh>
    <phoneticPr fontId="2"/>
  </si>
  <si>
    <t>輸送</t>
    <rPh sb="0" eb="2">
      <t>ユソウ</t>
    </rPh>
    <phoneticPr fontId="2"/>
  </si>
  <si>
    <t>その他</t>
    <rPh sb="2" eb="3">
      <t>タ</t>
    </rPh>
    <phoneticPr fontId="2"/>
  </si>
  <si>
    <t>県央</t>
    <rPh sb="0" eb="2">
      <t>ケンオウ</t>
    </rPh>
    <phoneticPr fontId="3"/>
  </si>
  <si>
    <t xml:space="preserve">常　　　用　　　労　　　働　　　者　　　（Ａ）　　 </t>
    <rPh sb="0" eb="1">
      <t>ツネ</t>
    </rPh>
    <rPh sb="4" eb="5">
      <t>ヨウ</t>
    </rPh>
    <rPh sb="8" eb="9">
      <t>ロウ</t>
    </rPh>
    <rPh sb="12" eb="13">
      <t>ドウ</t>
    </rPh>
    <rPh sb="16" eb="17">
      <t>シャ</t>
    </rPh>
    <phoneticPr fontId="3"/>
  </si>
  <si>
    <t>事業に従事する者の人件費及び派遣受入者に係る人材派遣会社への支払額</t>
    <phoneticPr fontId="2"/>
  </si>
  <si>
    <t>県南</t>
    <rPh sb="0" eb="2">
      <t>ケンナン</t>
    </rPh>
    <phoneticPr fontId="3"/>
  </si>
  <si>
    <t>沿岸</t>
    <rPh sb="0" eb="2">
      <t>エンガン</t>
    </rPh>
    <phoneticPr fontId="3"/>
  </si>
  <si>
    <t>県北</t>
    <rPh sb="0" eb="2">
      <t>ケンポク</t>
    </rPh>
    <phoneticPr fontId="3"/>
  </si>
  <si>
    <t>従業者数</t>
    <rPh sb="0" eb="3">
      <t>ジュウギョウシャ</t>
    </rPh>
    <rPh sb="3" eb="4">
      <t>スウ</t>
    </rPh>
    <phoneticPr fontId="2"/>
  </si>
  <si>
    <t xml:space="preserve">製造品
出荷額等
</t>
    <phoneticPr fontId="1"/>
  </si>
  <si>
    <t>（人）</t>
    <rPh sb="1" eb="2">
      <t>ニン</t>
    </rPh>
    <phoneticPr fontId="2"/>
  </si>
  <si>
    <t>（万円）</t>
    <rPh sb="1" eb="3">
      <t>マンエン</t>
    </rPh>
    <phoneticPr fontId="3"/>
  </si>
  <si>
    <t>（万円）</t>
    <rPh sb="1" eb="3">
      <t>マンエン</t>
    </rPh>
    <phoneticPr fontId="2"/>
  </si>
  <si>
    <t>091</t>
    <phoneticPr fontId="2"/>
  </si>
  <si>
    <t>畜産食料品</t>
    <rPh sb="0" eb="2">
      <t>チクサン</t>
    </rPh>
    <rPh sb="2" eb="5">
      <t>ショクリョウヒン</t>
    </rPh>
    <phoneticPr fontId="2"/>
  </si>
  <si>
    <t>部分肉・冷凍肉</t>
  </si>
  <si>
    <t>0912</t>
  </si>
  <si>
    <t>0913</t>
  </si>
  <si>
    <t>処理牛乳・乳飲料</t>
  </si>
  <si>
    <t>0914</t>
  </si>
  <si>
    <t>その他の畜産食料品</t>
  </si>
  <si>
    <t>092</t>
    <phoneticPr fontId="2"/>
  </si>
  <si>
    <t>水産食料品</t>
    <rPh sb="0" eb="2">
      <t>スイサン</t>
    </rPh>
    <rPh sb="2" eb="5">
      <t>ショクリョウヒン</t>
    </rPh>
    <phoneticPr fontId="2"/>
  </si>
  <si>
    <t>水産缶詰・瓶詰</t>
  </si>
  <si>
    <t>0924</t>
  </si>
  <si>
    <t>塩干・塩蔵品</t>
  </si>
  <si>
    <t>0925</t>
  </si>
  <si>
    <t>0926</t>
  </si>
  <si>
    <t>冷凍水産食品</t>
  </si>
  <si>
    <t>093</t>
    <phoneticPr fontId="2"/>
  </si>
  <si>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2"/>
  </si>
  <si>
    <t>094</t>
    <phoneticPr fontId="2"/>
  </si>
  <si>
    <t>調味料</t>
    <rPh sb="0" eb="3">
      <t>チョウミリョウ</t>
    </rPh>
    <phoneticPr fontId="2"/>
  </si>
  <si>
    <t>しょう油・食用アミノ酸</t>
  </si>
  <si>
    <t>0943</t>
  </si>
  <si>
    <t>ソース</t>
  </si>
  <si>
    <t>0944</t>
  </si>
  <si>
    <t>食酢</t>
  </si>
  <si>
    <t>その他の調味料</t>
  </si>
  <si>
    <t>096</t>
    <phoneticPr fontId="2"/>
  </si>
  <si>
    <t>精穀・製粉</t>
    <rPh sb="0" eb="1">
      <t>セイ</t>
    </rPh>
    <rPh sb="1" eb="2">
      <t>コク</t>
    </rPh>
    <rPh sb="3" eb="5">
      <t>セイフン</t>
    </rPh>
    <phoneticPr fontId="2"/>
  </si>
  <si>
    <t>097</t>
    <phoneticPr fontId="2"/>
  </si>
  <si>
    <t>パン・菓子</t>
    <rPh sb="3" eb="5">
      <t>カシ</t>
    </rPh>
    <phoneticPr fontId="2"/>
  </si>
  <si>
    <t>パン</t>
  </si>
  <si>
    <t>ビスケット類・干菓子</t>
  </si>
  <si>
    <t>その他のパン・菓子</t>
  </si>
  <si>
    <t>098</t>
    <phoneticPr fontId="2"/>
  </si>
  <si>
    <t>動植物油脂</t>
    <rPh sb="0" eb="3">
      <t>ドウショクブツ</t>
    </rPh>
    <rPh sb="3" eb="5">
      <t>ユシ</t>
    </rPh>
    <phoneticPr fontId="2"/>
  </si>
  <si>
    <t>099</t>
    <phoneticPr fontId="2"/>
  </si>
  <si>
    <t>その他の食料品</t>
    <rPh sb="2" eb="3">
      <t>タ</t>
    </rPh>
    <rPh sb="4" eb="7">
      <t>ショクリョウヒン</t>
    </rPh>
    <phoneticPr fontId="2"/>
  </si>
  <si>
    <t>めん類</t>
  </si>
  <si>
    <t>豆腐・油揚</t>
  </si>
  <si>
    <t>あん類</t>
  </si>
  <si>
    <t>冷凍調理食品</t>
  </si>
  <si>
    <t>そう（惣）菜</t>
  </si>
  <si>
    <t>すし・弁当・調理パン</t>
  </si>
  <si>
    <t>レトルト食品</t>
  </si>
  <si>
    <t>他に分類されない食料品</t>
  </si>
  <si>
    <t>清涼飲料</t>
    <rPh sb="0" eb="2">
      <t>セイリョウ</t>
    </rPh>
    <rPh sb="2" eb="4">
      <t>インリョウ</t>
    </rPh>
    <phoneticPr fontId="2"/>
  </si>
  <si>
    <t>清涼飲料</t>
  </si>
  <si>
    <t>酒類</t>
    <rPh sb="0" eb="2">
      <t>シュルイ</t>
    </rPh>
    <phoneticPr fontId="2"/>
  </si>
  <si>
    <t>果実酒</t>
  </si>
  <si>
    <t>清酒</t>
  </si>
  <si>
    <t>茶・コーヒー（清涼飲料を除く）</t>
    <rPh sb="0" eb="1">
      <t>チャ</t>
    </rPh>
    <rPh sb="7" eb="11">
      <t>セイリョウインリョウ</t>
    </rPh>
    <rPh sb="12" eb="13">
      <t>ノゾ</t>
    </rPh>
    <phoneticPr fontId="2"/>
  </si>
  <si>
    <t>製氷</t>
    <rPh sb="0" eb="2">
      <t>セイヒョウ</t>
    </rPh>
    <phoneticPr fontId="2"/>
  </si>
  <si>
    <t>飼料・有機質肥料</t>
    <rPh sb="0" eb="2">
      <t>シリョウ</t>
    </rPh>
    <rPh sb="3" eb="6">
      <t>ユウキシツ</t>
    </rPh>
    <rPh sb="6" eb="8">
      <t>ヒリョウ</t>
    </rPh>
    <phoneticPr fontId="2"/>
  </si>
  <si>
    <t>有機質肥料</t>
  </si>
  <si>
    <t>製糸、紡績、化学繊維・ねん糸等</t>
    <rPh sb="0" eb="2">
      <t>セイシ</t>
    </rPh>
    <rPh sb="3" eb="5">
      <t>ボウセキ</t>
    </rPh>
    <rPh sb="6" eb="8">
      <t>カガク</t>
    </rPh>
    <rPh sb="8" eb="10">
      <t>センイ</t>
    </rPh>
    <rPh sb="13" eb="14">
      <t>イト</t>
    </rPh>
    <rPh sb="14" eb="15">
      <t>トウ</t>
    </rPh>
    <phoneticPr fontId="2"/>
  </si>
  <si>
    <t>織物</t>
    <rPh sb="0" eb="2">
      <t>オリモノ</t>
    </rPh>
    <phoneticPr fontId="2"/>
  </si>
  <si>
    <t>染色整理</t>
    <rPh sb="0" eb="2">
      <t>センショク</t>
    </rPh>
    <rPh sb="2" eb="4">
      <t>セイリ</t>
    </rPh>
    <phoneticPr fontId="2"/>
  </si>
  <si>
    <t>綱・網・レース・繊維粗製品</t>
    <rPh sb="0" eb="1">
      <t>ツナ</t>
    </rPh>
    <rPh sb="2" eb="3">
      <t>アミ</t>
    </rPh>
    <rPh sb="8" eb="10">
      <t>センイ</t>
    </rPh>
    <rPh sb="10" eb="11">
      <t>ソ</t>
    </rPh>
    <rPh sb="11" eb="13">
      <t>セイヒン</t>
    </rPh>
    <phoneticPr fontId="2"/>
  </si>
  <si>
    <t>フェルト・不織布</t>
  </si>
  <si>
    <t>外衣・シャツ（和式を除く）</t>
    <rPh sb="0" eb="1">
      <t>ソト</t>
    </rPh>
    <rPh sb="1" eb="2">
      <t>コロモ</t>
    </rPh>
    <rPh sb="7" eb="9">
      <t>ワシキ</t>
    </rPh>
    <rPh sb="10" eb="11">
      <t>ノゾ</t>
    </rPh>
    <phoneticPr fontId="2"/>
  </si>
  <si>
    <t>織物製成人女子・少女服（不織布製及びレース製を含む）</t>
  </si>
  <si>
    <t>ニット製アウターシャツ類</t>
  </si>
  <si>
    <t>その他の外衣・シャツ</t>
  </si>
  <si>
    <t>下着類</t>
    <rPh sb="0" eb="2">
      <t>シタギ</t>
    </rPh>
    <rPh sb="2" eb="3">
      <t>ルイ</t>
    </rPh>
    <phoneticPr fontId="2"/>
  </si>
  <si>
    <t>織物製下着</t>
  </si>
  <si>
    <t>ニット製下着</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</si>
  <si>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</si>
  <si>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2"/>
  </si>
  <si>
    <t>和装製品（足袋を含む）</t>
  </si>
  <si>
    <t>その他の繊維製品</t>
    <rPh sb="2" eb="3">
      <t>タ</t>
    </rPh>
    <rPh sb="4" eb="6">
      <t>センイ</t>
    </rPh>
    <rPh sb="6" eb="8">
      <t>セイヒン</t>
    </rPh>
    <phoneticPr fontId="2"/>
  </si>
  <si>
    <t>寝具</t>
  </si>
  <si>
    <t>繊維製袋</t>
  </si>
  <si>
    <t>他に分類されない繊維製品</t>
  </si>
  <si>
    <t>木材</t>
    <rPh sb="0" eb="2">
      <t>モクザイ</t>
    </rPh>
    <phoneticPr fontId="1"/>
  </si>
  <si>
    <t>製材、木製品</t>
    <rPh sb="0" eb="2">
      <t>セイザイ</t>
    </rPh>
    <rPh sb="3" eb="6">
      <t>モクセイヒン</t>
    </rPh>
    <phoneticPr fontId="2"/>
  </si>
  <si>
    <t>木材チップ</t>
  </si>
  <si>
    <t>造作材・合板・建築用組立材料</t>
    <rPh sb="0" eb="2">
      <t>ゾウサク</t>
    </rPh>
    <rPh sb="2" eb="3">
      <t>ザイ</t>
    </rPh>
    <rPh sb="4" eb="5">
      <t>ゴウ</t>
    </rPh>
    <rPh sb="5" eb="6">
      <t>イタ</t>
    </rPh>
    <rPh sb="7" eb="10">
      <t>ケンチクヨウ</t>
    </rPh>
    <rPh sb="10" eb="12">
      <t>クミタテ</t>
    </rPh>
    <rPh sb="12" eb="14">
      <t>ザイリョウ</t>
    </rPh>
    <phoneticPr fontId="2"/>
  </si>
  <si>
    <t>造作材（建具を除く）</t>
  </si>
  <si>
    <t>合板</t>
  </si>
  <si>
    <t>集成材</t>
  </si>
  <si>
    <t>建築用木製組立材料</t>
  </si>
  <si>
    <t>木箱</t>
  </si>
  <si>
    <t>その他の木製品（竹、とうを含む）</t>
    <rPh sb="2" eb="3">
      <t>タ</t>
    </rPh>
    <rPh sb="4" eb="5">
      <t>キ</t>
    </rPh>
    <rPh sb="5" eb="7">
      <t>セイヒン</t>
    </rPh>
    <phoneticPr fontId="2"/>
  </si>
  <si>
    <t>家具</t>
    <rPh sb="0" eb="2">
      <t>カグ</t>
    </rPh>
    <phoneticPr fontId="1"/>
  </si>
  <si>
    <t>金属製家具</t>
  </si>
  <si>
    <t>建具</t>
    <rPh sb="0" eb="2">
      <t>タテグ</t>
    </rPh>
    <phoneticPr fontId="2"/>
  </si>
  <si>
    <t>建具</t>
  </si>
  <si>
    <t>その他の家具・装備品</t>
    <rPh sb="2" eb="3">
      <t>タ</t>
    </rPh>
    <rPh sb="4" eb="6">
      <t>カグ</t>
    </rPh>
    <rPh sb="7" eb="10">
      <t>ソウビヒン</t>
    </rPh>
    <phoneticPr fontId="2"/>
  </si>
  <si>
    <t>事務所用・店舗用装備品</t>
  </si>
  <si>
    <t>パルプ・紙</t>
    <rPh sb="4" eb="5">
      <t>カミ</t>
    </rPh>
    <phoneticPr fontId="1"/>
  </si>
  <si>
    <t>パルプ</t>
    <phoneticPr fontId="2"/>
  </si>
  <si>
    <t>紙</t>
    <rPh sb="0" eb="1">
      <t>カミ</t>
    </rPh>
    <phoneticPr fontId="1"/>
  </si>
  <si>
    <t>洋紙・機械すき和紙</t>
  </si>
  <si>
    <t>加工紙</t>
    <rPh sb="0" eb="2">
      <t>カコウ</t>
    </rPh>
    <rPh sb="2" eb="3">
      <t>カミ</t>
    </rPh>
    <phoneticPr fontId="1"/>
  </si>
  <si>
    <t>紙製品</t>
    <rPh sb="0" eb="1">
      <t>カミ</t>
    </rPh>
    <rPh sb="1" eb="3">
      <t>セイヒン</t>
    </rPh>
    <phoneticPr fontId="1"/>
  </si>
  <si>
    <t>その他の紙製品</t>
  </si>
  <si>
    <t>紙製容器</t>
    <rPh sb="0" eb="2">
      <t>カミセイ</t>
    </rPh>
    <rPh sb="2" eb="4">
      <t>ヨウキ</t>
    </rPh>
    <phoneticPr fontId="1"/>
  </si>
  <si>
    <t>重包装紙袋</t>
  </si>
  <si>
    <t>角底紙袋</t>
  </si>
  <si>
    <t>段ボール箱</t>
  </si>
  <si>
    <t>紙器</t>
  </si>
  <si>
    <t>製版</t>
    <rPh sb="0" eb="2">
      <t>セイハン</t>
    </rPh>
    <phoneticPr fontId="2"/>
  </si>
  <si>
    <t>化学肥料</t>
    <rPh sb="0" eb="2">
      <t>カガク</t>
    </rPh>
    <rPh sb="2" eb="4">
      <t>ヒリョウ</t>
    </rPh>
    <phoneticPr fontId="2"/>
  </si>
  <si>
    <t>その他の化学肥料</t>
  </si>
  <si>
    <t>無機化学工業製品</t>
    <rPh sb="0" eb="2">
      <t>ムキ</t>
    </rPh>
    <rPh sb="2" eb="4">
      <t>カガク</t>
    </rPh>
    <rPh sb="4" eb="6">
      <t>コウギョウ</t>
    </rPh>
    <rPh sb="6" eb="8">
      <t>セイヒン</t>
    </rPh>
    <phoneticPr fontId="2"/>
  </si>
  <si>
    <t>圧縮ガス・液化ガス</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</si>
  <si>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2"/>
  </si>
  <si>
    <t>塗料</t>
  </si>
  <si>
    <t>医薬品</t>
    <rPh sb="0" eb="3">
      <t>イヤクヒン</t>
    </rPh>
    <phoneticPr fontId="2"/>
  </si>
  <si>
    <t>医薬品原薬</t>
  </si>
  <si>
    <t>医薬品製剤</t>
  </si>
  <si>
    <t>その他の化学工業</t>
    <rPh sb="2" eb="3">
      <t>タ</t>
    </rPh>
    <rPh sb="4" eb="6">
      <t>カガク</t>
    </rPh>
    <rPh sb="6" eb="8">
      <t>コウギョウ</t>
    </rPh>
    <phoneticPr fontId="2"/>
  </si>
  <si>
    <t>試薬</t>
  </si>
  <si>
    <t>他に分類されない化学工業製品</t>
  </si>
  <si>
    <t>舗装材料</t>
    <rPh sb="0" eb="2">
      <t>ホソウ</t>
    </rPh>
    <rPh sb="2" eb="4">
      <t>ザイリョウ</t>
    </rPh>
    <phoneticPr fontId="2"/>
  </si>
  <si>
    <t>舗装材料</t>
  </si>
  <si>
    <t>その他の石油製品・石炭製品</t>
    <rPh sb="2" eb="3">
      <t>タ</t>
    </rPh>
    <rPh sb="4" eb="6">
      <t>セキユ</t>
    </rPh>
    <rPh sb="6" eb="8">
      <t>セイヒン</t>
    </rPh>
    <rPh sb="9" eb="11">
      <t>セキタン</t>
    </rPh>
    <rPh sb="11" eb="13">
      <t>セイヒン</t>
    </rPh>
    <phoneticPr fontId="2"/>
  </si>
  <si>
    <t>その他の石油製品・石炭製品</t>
  </si>
  <si>
    <t>プラスチック</t>
    <phoneticPr fontId="1"/>
  </si>
  <si>
    <t>プラスチック板・棒・管・継手・異形押出製品</t>
    <rPh sb="10" eb="11">
      <t>カン</t>
    </rPh>
    <rPh sb="12" eb="13">
      <t>ツギ</t>
    </rPh>
    <rPh sb="13" eb="14">
      <t>テ</t>
    </rPh>
    <rPh sb="15" eb="17">
      <t>イケイ</t>
    </rPh>
    <rPh sb="17" eb="19">
      <t>オシダシ</t>
    </rPh>
    <rPh sb="19" eb="21">
      <t>セイヒン</t>
    </rPh>
    <phoneticPr fontId="2"/>
  </si>
  <si>
    <t>プラスチック異形押出製品</t>
  </si>
  <si>
    <t>プラスチックフィルム・シート・床材・合成皮革</t>
    <rPh sb="15" eb="17">
      <t>ユカザイ</t>
    </rPh>
    <rPh sb="18" eb="20">
      <t>ゴウセイ</t>
    </rPh>
    <rPh sb="20" eb="22">
      <t>ヒカク</t>
    </rPh>
    <phoneticPr fontId="2"/>
  </si>
  <si>
    <t>プラスチックフィルム</t>
  </si>
  <si>
    <t>工業用プラスチック製品</t>
    <rPh sb="0" eb="2">
      <t>コウギョウ</t>
    </rPh>
    <rPh sb="2" eb="3">
      <t>ヨウ</t>
    </rPh>
    <rPh sb="9" eb="11">
      <t>セイヒン</t>
    </rPh>
    <phoneticPr fontId="2"/>
  </si>
  <si>
    <t>発泡・強化プラスチック製品</t>
    <rPh sb="0" eb="2">
      <t>ハッポウ</t>
    </rPh>
    <rPh sb="3" eb="5">
      <t>キョウカ</t>
    </rPh>
    <rPh sb="11" eb="13">
      <t>セイヒン</t>
    </rPh>
    <phoneticPr fontId="2"/>
  </si>
  <si>
    <t>硬質プラスチック発泡製品</t>
  </si>
  <si>
    <t>強化プラスチック製板・棒・管・継手</t>
  </si>
  <si>
    <t>強化プラスチック製容器・浴槽等</t>
  </si>
  <si>
    <t>プラスチック成形材料</t>
  </si>
  <si>
    <t>その他のプラスチック製品</t>
    <rPh sb="2" eb="3">
      <t>タ</t>
    </rPh>
    <rPh sb="10" eb="12">
      <t>セイヒン</t>
    </rPh>
    <phoneticPr fontId="2"/>
  </si>
  <si>
    <t>プラスチック製容器</t>
  </si>
  <si>
    <t>他に分類されないプラスチック製品</t>
  </si>
  <si>
    <t>ゴム製・プラスチック製履物・同附属品</t>
    <rPh sb="2" eb="3">
      <t>セイ</t>
    </rPh>
    <rPh sb="10" eb="11">
      <t>セイ</t>
    </rPh>
    <rPh sb="11" eb="13">
      <t>ハキモノ</t>
    </rPh>
    <rPh sb="14" eb="15">
      <t>ドウ</t>
    </rPh>
    <rPh sb="15" eb="17">
      <t>フゾク</t>
    </rPh>
    <rPh sb="17" eb="18">
      <t>ヒン</t>
    </rPh>
    <phoneticPr fontId="2"/>
  </si>
  <si>
    <t>ゴムベルト・ゴムホース・工業用ゴム製品</t>
    <rPh sb="12" eb="15">
      <t>コウギョウヨウ</t>
    </rPh>
    <rPh sb="17" eb="19">
      <t>セイヒン</t>
    </rPh>
    <phoneticPr fontId="2"/>
  </si>
  <si>
    <t>ゴムベルト</t>
  </si>
  <si>
    <t>工業用ゴム製品</t>
  </si>
  <si>
    <t>革製履物用材料・同附属品</t>
  </si>
  <si>
    <t>革製履物</t>
    <phoneticPr fontId="2"/>
  </si>
  <si>
    <t>革製履物</t>
  </si>
  <si>
    <t>ガラス・同製品</t>
    <rPh sb="4" eb="5">
      <t>ドウ</t>
    </rPh>
    <rPh sb="5" eb="7">
      <t>セイヒン</t>
    </rPh>
    <phoneticPr fontId="2"/>
  </si>
  <si>
    <t>ガラス繊維・同製品</t>
  </si>
  <si>
    <t>その他のガラス・同製品</t>
  </si>
  <si>
    <t>セメント・同製品</t>
    <rPh sb="5" eb="6">
      <t>ドウ</t>
    </rPh>
    <rPh sb="6" eb="8">
      <t>セイヒン</t>
    </rPh>
    <phoneticPr fontId="2"/>
  </si>
  <si>
    <t>生コンクリート</t>
  </si>
  <si>
    <t>コンクリート製品</t>
  </si>
  <si>
    <t>陶磁器・同関連製品</t>
    <rPh sb="0" eb="3">
      <t>トウジキ</t>
    </rPh>
    <rPh sb="4" eb="5">
      <t>ドウ</t>
    </rPh>
    <rPh sb="5" eb="7">
      <t>カンレン</t>
    </rPh>
    <rPh sb="7" eb="9">
      <t>セイヒン</t>
    </rPh>
    <phoneticPr fontId="2"/>
  </si>
  <si>
    <t>電気用陶磁器</t>
  </si>
  <si>
    <t>理化学用・工業用陶磁器</t>
  </si>
  <si>
    <t>耐火物</t>
    <rPh sb="0" eb="3">
      <t>タイカブツ</t>
    </rPh>
    <phoneticPr fontId="2"/>
  </si>
  <si>
    <t>その他の耐火物</t>
  </si>
  <si>
    <t>骨材・石工品等</t>
    <rPh sb="0" eb="2">
      <t>コツザイ</t>
    </rPh>
    <rPh sb="3" eb="4">
      <t>イシ</t>
    </rPh>
    <rPh sb="5" eb="6">
      <t>ヒン</t>
    </rPh>
    <rPh sb="6" eb="7">
      <t>トウ</t>
    </rPh>
    <phoneticPr fontId="2"/>
  </si>
  <si>
    <t>砕石</t>
  </si>
  <si>
    <t>石工品</t>
  </si>
  <si>
    <t>その他の窯業・土石製品</t>
    <rPh sb="2" eb="3">
      <t>タ</t>
    </rPh>
    <rPh sb="4" eb="6">
      <t>ヨウギョウ</t>
    </rPh>
    <rPh sb="7" eb="9">
      <t>ドセキ</t>
    </rPh>
    <rPh sb="9" eb="11">
      <t>セイヒン</t>
    </rPh>
    <phoneticPr fontId="2"/>
  </si>
  <si>
    <t>石こう（膏）製品</t>
  </si>
  <si>
    <t>鋳型（中子を含む）</t>
  </si>
  <si>
    <t>他に分類されない窯業・土石製品</t>
  </si>
  <si>
    <t>鉄鋼</t>
    <rPh sb="0" eb="2">
      <t>テッコウ</t>
    </rPh>
    <phoneticPr fontId="1"/>
  </si>
  <si>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2"/>
  </si>
  <si>
    <t>表面処理鋼材</t>
    <rPh sb="0" eb="2">
      <t>ヒョウメン</t>
    </rPh>
    <rPh sb="2" eb="4">
      <t>ショリ</t>
    </rPh>
    <rPh sb="4" eb="6">
      <t>コウザイ</t>
    </rPh>
    <phoneticPr fontId="2"/>
  </si>
  <si>
    <t>鉄素形材</t>
    <rPh sb="0" eb="1">
      <t>テツ</t>
    </rPh>
    <rPh sb="1" eb="2">
      <t>モト</t>
    </rPh>
    <rPh sb="2" eb="3">
      <t>カタチ</t>
    </rPh>
    <rPh sb="3" eb="4">
      <t>ザイ</t>
    </rPh>
    <phoneticPr fontId="2"/>
  </si>
  <si>
    <t>鍛工品</t>
  </si>
  <si>
    <t>その他の鉄鋼</t>
    <rPh sb="2" eb="3">
      <t>タ</t>
    </rPh>
    <rPh sb="4" eb="6">
      <t>テッコウ</t>
    </rPh>
    <phoneticPr fontId="2"/>
  </si>
  <si>
    <t>非鉄金属第２次製錬・精製（非鉄金属合金を含む）</t>
    <rPh sb="0" eb="2">
      <t>ヒテツ</t>
    </rPh>
    <rPh sb="2" eb="4">
      <t>キンゾク</t>
    </rPh>
    <rPh sb="4" eb="5">
      <t>ダイ</t>
    </rPh>
    <rPh sb="6" eb="7">
      <t>ジ</t>
    </rPh>
    <rPh sb="7" eb="9">
      <t>セイレン</t>
    </rPh>
    <rPh sb="10" eb="12">
      <t>セイセイ</t>
    </rPh>
    <phoneticPr fontId="2"/>
  </si>
  <si>
    <t>非鉄金属・同合金圧延（抽伸、押出しを含む）</t>
    <rPh sb="0" eb="2">
      <t>ヒテツ</t>
    </rPh>
    <rPh sb="2" eb="4">
      <t>キンゾク</t>
    </rPh>
    <rPh sb="5" eb="6">
      <t>ドウ</t>
    </rPh>
    <rPh sb="6" eb="8">
      <t>ゴウキン</t>
    </rPh>
    <rPh sb="8" eb="10">
      <t>アツエン</t>
    </rPh>
    <phoneticPr fontId="2"/>
  </si>
  <si>
    <t>電線・ケーブル</t>
    <rPh sb="0" eb="2">
      <t>デンセン</t>
    </rPh>
    <phoneticPr fontId="2"/>
  </si>
  <si>
    <t>非鉄金属素形材</t>
    <rPh sb="0" eb="2">
      <t>ヒテツ</t>
    </rPh>
    <rPh sb="2" eb="4">
      <t>キンゾク</t>
    </rPh>
    <rPh sb="4" eb="5">
      <t>モト</t>
    </rPh>
    <rPh sb="5" eb="6">
      <t>カタチ</t>
    </rPh>
    <rPh sb="6" eb="7">
      <t>ザイ</t>
    </rPh>
    <phoneticPr fontId="2"/>
  </si>
  <si>
    <t>アルミニウム・同合金ダイカスト</t>
  </si>
  <si>
    <t>その他の非鉄金属</t>
    <rPh sb="2" eb="3">
      <t>タ</t>
    </rPh>
    <rPh sb="4" eb="6">
      <t>ヒテツ</t>
    </rPh>
    <rPh sb="6" eb="8">
      <t>キンゾク</t>
    </rPh>
    <phoneticPr fontId="2"/>
  </si>
  <si>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</si>
  <si>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2"/>
  </si>
  <si>
    <t>機械刃物</t>
  </si>
  <si>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</si>
  <si>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2"/>
  </si>
  <si>
    <t>ガス機器・石油機器</t>
  </si>
  <si>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2"/>
  </si>
  <si>
    <t>鉄骨</t>
  </si>
  <si>
    <t>金属製サッシ・ドア</t>
  </si>
  <si>
    <t>鉄骨系プレハブ住宅</t>
  </si>
  <si>
    <t>金属素形材製品</t>
    <rPh sb="0" eb="2">
      <t>キンゾク</t>
    </rPh>
    <rPh sb="2" eb="3">
      <t>モト</t>
    </rPh>
    <rPh sb="3" eb="4">
      <t>カタチ</t>
    </rPh>
    <rPh sb="4" eb="5">
      <t>ザイ</t>
    </rPh>
    <rPh sb="5" eb="7">
      <t>セイヒン</t>
    </rPh>
    <phoneticPr fontId="2"/>
  </si>
  <si>
    <t>アルミニウム・同合金プレス製品</t>
  </si>
  <si>
    <t>粉末や金製品</t>
  </si>
  <si>
    <t>金属被膜・彫刻、熱処理</t>
    <rPh sb="0" eb="2">
      <t>キンゾク</t>
    </rPh>
    <rPh sb="2" eb="4">
      <t>ヒマク</t>
    </rPh>
    <rPh sb="5" eb="7">
      <t>チョウコク</t>
    </rPh>
    <rPh sb="8" eb="9">
      <t>ネツ</t>
    </rPh>
    <rPh sb="9" eb="11">
      <t>ショリ</t>
    </rPh>
    <phoneticPr fontId="2"/>
  </si>
  <si>
    <t>その他の金属表面処理</t>
  </si>
  <si>
    <t>金属線製品（ねじ類を除く）</t>
    <rPh sb="0" eb="2">
      <t>キンゾク</t>
    </rPh>
    <rPh sb="2" eb="3">
      <t>セン</t>
    </rPh>
    <rPh sb="3" eb="5">
      <t>セイヒン</t>
    </rPh>
    <rPh sb="8" eb="9">
      <t>ルイ</t>
    </rPh>
    <rPh sb="10" eb="11">
      <t>ノゾ</t>
    </rPh>
    <phoneticPr fontId="2"/>
  </si>
  <si>
    <t>その他の金属線製品</t>
  </si>
  <si>
    <t>ボルト・ナット・リベット・小ねじ・木ねじ等</t>
    <phoneticPr fontId="2"/>
  </si>
  <si>
    <t>その他の金属製品</t>
    <rPh sb="2" eb="3">
      <t>タ</t>
    </rPh>
    <rPh sb="4" eb="6">
      <t>キンゾク</t>
    </rPh>
    <rPh sb="6" eb="8">
      <t>セイヒン</t>
    </rPh>
    <phoneticPr fontId="2"/>
  </si>
  <si>
    <t>金属製スプリング</t>
  </si>
  <si>
    <t>他に分類されない金属製品</t>
  </si>
  <si>
    <t>ボイラ・原動機</t>
    <rPh sb="4" eb="7">
      <t>ゲンドウキ</t>
    </rPh>
    <phoneticPr fontId="2"/>
  </si>
  <si>
    <t>はん用内燃機関</t>
  </si>
  <si>
    <t>ポンプ・圧縮機器</t>
    <rPh sb="4" eb="6">
      <t>アッシュク</t>
    </rPh>
    <rPh sb="6" eb="8">
      <t>キキ</t>
    </rPh>
    <phoneticPr fontId="2"/>
  </si>
  <si>
    <t>油圧・空圧機器</t>
  </si>
  <si>
    <t>一般産業用機械・装置</t>
    <rPh sb="0" eb="2">
      <t>イッパン</t>
    </rPh>
    <rPh sb="2" eb="5">
      <t>サンギョウヨウ</t>
    </rPh>
    <rPh sb="5" eb="7">
      <t>キカイ</t>
    </rPh>
    <rPh sb="8" eb="10">
      <t>ソウチ</t>
    </rPh>
    <phoneticPr fontId="2"/>
  </si>
  <si>
    <t>冷凍機・温湿調整装置</t>
  </si>
  <si>
    <t>その他のはん用機械・同部分品</t>
    <rPh sb="2" eb="3">
      <t>タ</t>
    </rPh>
    <rPh sb="6" eb="7">
      <t>ヨウ</t>
    </rPh>
    <rPh sb="7" eb="9">
      <t>キカイ</t>
    </rPh>
    <rPh sb="10" eb="11">
      <t>ドウ</t>
    </rPh>
    <rPh sb="11" eb="14">
      <t>ブブンヒン</t>
    </rPh>
    <phoneticPr fontId="2"/>
  </si>
  <si>
    <t>消火器具・消火装置</t>
  </si>
  <si>
    <t>弁・同附属品</t>
  </si>
  <si>
    <t>他に分類されないはん用機械・装置</t>
  </si>
  <si>
    <t>建設機械・鉱山機械</t>
  </si>
  <si>
    <t>印刷・製本・紙工機械</t>
  </si>
  <si>
    <t>包装・荷造機械</t>
  </si>
  <si>
    <t>化学機械・同装置</t>
  </si>
  <si>
    <t>金属工作機械</t>
  </si>
  <si>
    <t>半導体製造装置</t>
  </si>
  <si>
    <t>フラットパネルディスプレイ製造装置</t>
  </si>
  <si>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</si>
  <si>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</si>
  <si>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</si>
  <si>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</si>
  <si>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</si>
  <si>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2"/>
  </si>
  <si>
    <t>サービス用・娯楽用機械器具</t>
    <rPh sb="4" eb="5">
      <t>ヨウ</t>
    </rPh>
    <rPh sb="6" eb="9">
      <t>ゴラクヨウ</t>
    </rPh>
    <rPh sb="9" eb="11">
      <t>キカイ</t>
    </rPh>
    <rPh sb="11" eb="13">
      <t>キグ</t>
    </rPh>
    <phoneticPr fontId="2"/>
  </si>
  <si>
    <t>自動販売機</t>
  </si>
  <si>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2"/>
  </si>
  <si>
    <t>はかり</t>
  </si>
  <si>
    <t>圧力計・流量計・液面計等</t>
  </si>
  <si>
    <t>精密測定器</t>
  </si>
  <si>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</si>
  <si>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</si>
  <si>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2"/>
  </si>
  <si>
    <t>医療用機械器具</t>
  </si>
  <si>
    <t>光学機械器具・レンズ</t>
    <rPh sb="0" eb="2">
      <t>コウガク</t>
    </rPh>
    <rPh sb="2" eb="4">
      <t>キカイ</t>
    </rPh>
    <rPh sb="4" eb="6">
      <t>キグ</t>
    </rPh>
    <phoneticPr fontId="2"/>
  </si>
  <si>
    <t>顕微鏡・望遠鏡等</t>
  </si>
  <si>
    <t>写真機・映画用機械・同附属品</t>
  </si>
  <si>
    <t>光学機械用レンズ・プリズム</t>
  </si>
  <si>
    <t>電子デバイス</t>
    <rPh sb="0" eb="2">
      <t>デンシ</t>
    </rPh>
    <phoneticPr fontId="2"/>
  </si>
  <si>
    <t>集積回路</t>
  </si>
  <si>
    <t>電子部品</t>
    <rPh sb="0" eb="2">
      <t>デンシ</t>
    </rPh>
    <rPh sb="2" eb="4">
      <t>ブヒン</t>
    </rPh>
    <phoneticPr fontId="2"/>
  </si>
  <si>
    <t>抵抗器・コンデンサ・変成器・複合部品</t>
  </si>
  <si>
    <t>コネクタ・スイッチ・リレー</t>
  </si>
  <si>
    <t>記録メディア</t>
    <rPh sb="0" eb="2">
      <t>キロク</t>
    </rPh>
    <phoneticPr fontId="2"/>
  </si>
  <si>
    <t>電子回路</t>
    <rPh sb="0" eb="2">
      <t>デンシ</t>
    </rPh>
    <rPh sb="2" eb="4">
      <t>カイロ</t>
    </rPh>
    <phoneticPr fontId="2"/>
  </si>
  <si>
    <t>電子回路基板</t>
  </si>
  <si>
    <t>電子回路実装基板</t>
  </si>
  <si>
    <t>ユニット部品</t>
    <rPh sb="4" eb="6">
      <t>ブヒン</t>
    </rPh>
    <phoneticPr fontId="2"/>
  </si>
  <si>
    <t>その他の電子部品・デバイス・電子回路</t>
    <rPh sb="2" eb="3">
      <t>タ</t>
    </rPh>
    <rPh sb="4" eb="6">
      <t>デンシ</t>
    </rPh>
    <rPh sb="6" eb="8">
      <t>ブヒン</t>
    </rPh>
    <rPh sb="14" eb="16">
      <t>デンシ</t>
    </rPh>
    <rPh sb="16" eb="18">
      <t>カイロ</t>
    </rPh>
    <phoneticPr fontId="2"/>
  </si>
  <si>
    <t>その他の電子部品・デバイス・電子回路</t>
  </si>
  <si>
    <t>発電機・電動機・その他の回転電気機械</t>
  </si>
  <si>
    <t>電力開閉装置</t>
  </si>
  <si>
    <t>配電盤・電力制御装置</t>
  </si>
  <si>
    <t>配線器具・配線附属品</t>
  </si>
  <si>
    <t>その他の産業用電気機械器具（車両用、船舶用を含む）</t>
  </si>
  <si>
    <t>ちゅう房機器</t>
  </si>
  <si>
    <t>その他の民生用電気機械器具</t>
  </si>
  <si>
    <t>その他の電子応用装置</t>
  </si>
  <si>
    <t>医療用計測器</t>
  </si>
  <si>
    <t>その他の電気機械器具</t>
  </si>
  <si>
    <t>情報</t>
    <rPh sb="0" eb="2">
      <t>ジョウホウ</t>
    </rPh>
    <phoneticPr fontId="1"/>
  </si>
  <si>
    <t>有線通信機械器具</t>
  </si>
  <si>
    <t>交通信号保安装置</t>
  </si>
  <si>
    <t>その他の通信機械器具・同関連機械器具</t>
  </si>
  <si>
    <t>電気音響機械器具</t>
  </si>
  <si>
    <t>パーソナルコンピュータ</t>
  </si>
  <si>
    <t>輸送</t>
    <rPh sb="0" eb="2">
      <t>ユソウ</t>
    </rPh>
    <phoneticPr fontId="1"/>
  </si>
  <si>
    <t>自動車部分品・附属品</t>
  </si>
  <si>
    <t>鉄道車両用部分品</t>
  </si>
  <si>
    <t>船体ブロック</t>
  </si>
  <si>
    <t>舶用機関</t>
  </si>
  <si>
    <t>その他の航空機部分品・補助装置</t>
  </si>
  <si>
    <t>その他</t>
    <rPh sb="2" eb="3">
      <t>タ</t>
    </rPh>
    <phoneticPr fontId="1"/>
  </si>
  <si>
    <t>貴金属・宝石製品</t>
    <rPh sb="0" eb="3">
      <t>キキンゾク</t>
    </rPh>
    <rPh sb="4" eb="6">
      <t>ホウセキ</t>
    </rPh>
    <rPh sb="6" eb="8">
      <t>セイヒン</t>
    </rPh>
    <phoneticPr fontId="1"/>
  </si>
  <si>
    <t>貴金属・宝石製装身具（ジュエリー）製品</t>
  </si>
  <si>
    <t>時計・同部分品</t>
    <rPh sb="0" eb="2">
      <t>トケイ</t>
    </rPh>
    <rPh sb="3" eb="4">
      <t>ドウ</t>
    </rPh>
    <rPh sb="4" eb="7">
      <t>ブブンヒン</t>
    </rPh>
    <phoneticPr fontId="1"/>
  </si>
  <si>
    <t>がん具・運動用具</t>
    <rPh sb="2" eb="3">
      <t>グ</t>
    </rPh>
    <rPh sb="4" eb="6">
      <t>ウンドウ</t>
    </rPh>
    <rPh sb="6" eb="8">
      <t>ヨウグ</t>
    </rPh>
    <phoneticPr fontId="1"/>
  </si>
  <si>
    <t>娯楽用具・がん具（人形を除く）</t>
  </si>
  <si>
    <t>運動用具</t>
  </si>
  <si>
    <t>漆器</t>
    <rPh sb="0" eb="2">
      <t>シッキ</t>
    </rPh>
    <phoneticPr fontId="1"/>
  </si>
  <si>
    <t>漆器</t>
  </si>
  <si>
    <t>畳等生活雑貨製品</t>
    <rPh sb="0" eb="1">
      <t>タタ</t>
    </rPh>
    <rPh sb="1" eb="2">
      <t>トウ</t>
    </rPh>
    <rPh sb="2" eb="4">
      <t>セイカツ</t>
    </rPh>
    <rPh sb="4" eb="6">
      <t>ザッカ</t>
    </rPh>
    <rPh sb="6" eb="8">
      <t>セイヒン</t>
    </rPh>
    <phoneticPr fontId="1"/>
  </si>
  <si>
    <t>麦わら・パナマ類帽子・わら工品</t>
  </si>
  <si>
    <t>畳</t>
  </si>
  <si>
    <t>ほうき・ブラシ</t>
  </si>
  <si>
    <t>他に分類されない</t>
    <rPh sb="0" eb="1">
      <t>ホカ</t>
    </rPh>
    <rPh sb="2" eb="4">
      <t>ブンルイ</t>
    </rPh>
    <phoneticPr fontId="1"/>
  </si>
  <si>
    <t>看板・標識機</t>
  </si>
  <si>
    <t>工業用模型</t>
  </si>
  <si>
    <t>他に分類されないその他の製品</t>
  </si>
  <si>
    <t>従業
者数</t>
    <rPh sb="0" eb="1">
      <t>ジュウ</t>
    </rPh>
    <rPh sb="3" eb="4">
      <t>シャ</t>
    </rPh>
    <rPh sb="4" eb="5">
      <t>スウ</t>
    </rPh>
    <phoneticPr fontId="2"/>
  </si>
  <si>
    <t>製造品
出荷額等</t>
    <rPh sb="0" eb="3">
      <t>セイゾウヒン</t>
    </rPh>
    <rPh sb="4" eb="6">
      <t>シュッカ</t>
    </rPh>
    <rPh sb="6" eb="7">
      <t>ガク</t>
    </rPh>
    <rPh sb="7" eb="8">
      <t>トウ</t>
    </rPh>
    <phoneticPr fontId="2"/>
  </si>
  <si>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2"/>
  </si>
  <si>
    <t>　１０～　１９人</t>
    <rPh sb="7" eb="8">
      <t>ニン</t>
    </rPh>
    <phoneticPr fontId="2"/>
  </si>
  <si>
    <t>　２０～　２９人</t>
    <rPh sb="7" eb="8">
      <t>ニン</t>
    </rPh>
    <phoneticPr fontId="2"/>
  </si>
  <si>
    <t>　３０～　４９人</t>
    <rPh sb="7" eb="8">
      <t>ニン</t>
    </rPh>
    <phoneticPr fontId="2"/>
  </si>
  <si>
    <t>　５０～　９９人</t>
    <rPh sb="7" eb="8">
      <t>ニン</t>
    </rPh>
    <phoneticPr fontId="2"/>
  </si>
  <si>
    <t>１００～１９９人</t>
    <rPh sb="7" eb="8">
      <t>ニン</t>
    </rPh>
    <phoneticPr fontId="2"/>
  </si>
  <si>
    <t>２００～２９９人</t>
    <rPh sb="7" eb="8">
      <t>ニン</t>
    </rPh>
    <phoneticPr fontId="2"/>
  </si>
  <si>
    <t>３００～４９９人</t>
    <rPh sb="7" eb="8">
      <t>ニン</t>
    </rPh>
    <phoneticPr fontId="2"/>
  </si>
  <si>
    <t>５００～９９９人</t>
    <rPh sb="7" eb="8">
      <t>ニン</t>
    </rPh>
    <phoneticPr fontId="2"/>
  </si>
  <si>
    <t>１，０００人以上</t>
    <rPh sb="5" eb="6">
      <t>ニン</t>
    </rPh>
    <rPh sb="6" eb="8">
      <t>イジョウ</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</si>
  <si>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</si>
  <si>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</si>
  <si>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</si>
  <si>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</si>
  <si>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</si>
  <si>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</si>
  <si>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</si>
  <si>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</si>
  <si>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</si>
  <si>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</si>
  <si>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</si>
  <si>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</si>
  <si>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</si>
  <si>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</si>
  <si>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</si>
  <si>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</si>
  <si>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</si>
  <si>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</si>
  <si>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</si>
  <si>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</si>
  <si>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</si>
  <si>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</si>
  <si>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</si>
  <si>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2"/>
  </si>
  <si>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2"/>
  </si>
  <si>
    <t>合計</t>
    <rPh sb="0" eb="2">
      <t>ゴウケイ</t>
    </rPh>
    <phoneticPr fontId="2"/>
  </si>
  <si>
    <t>常用雇用者及び有給役員に対する基本給、諸手当と特別に支払われた給与（期末賞与等）の額</t>
    <phoneticPr fontId="2"/>
  </si>
  <si>
    <t>原材料
使用額</t>
    <rPh sb="0" eb="3">
      <t>ゲンザイリョウ</t>
    </rPh>
    <rPh sb="4" eb="6">
      <t>シヨウ</t>
    </rPh>
    <rPh sb="6" eb="7">
      <t>ガク</t>
    </rPh>
    <phoneticPr fontId="2"/>
  </si>
  <si>
    <t>燃料
使用額</t>
    <rPh sb="0" eb="2">
      <t>ネンリョウ</t>
    </rPh>
    <rPh sb="3" eb="5">
      <t>シヨウ</t>
    </rPh>
    <rPh sb="5" eb="6">
      <t>ガク</t>
    </rPh>
    <phoneticPr fontId="2"/>
  </si>
  <si>
    <t>電力
使用額</t>
    <rPh sb="0" eb="2">
      <t>デンリョク</t>
    </rPh>
    <rPh sb="3" eb="5">
      <t>シヨウ</t>
    </rPh>
    <rPh sb="5" eb="6">
      <t>ガク</t>
    </rPh>
    <phoneticPr fontId="2"/>
  </si>
  <si>
    <t>製造等に関連する外注費</t>
    <rPh sb="0" eb="3">
      <t>セイゾウトウ</t>
    </rPh>
    <rPh sb="4" eb="6">
      <t>カンレン</t>
    </rPh>
    <rPh sb="8" eb="10">
      <t>ガイチュウ</t>
    </rPh>
    <rPh sb="10" eb="11">
      <t>ヒ</t>
    </rPh>
    <phoneticPr fontId="2"/>
  </si>
  <si>
    <t>転売した
商品の
仕入額</t>
    <rPh sb="0" eb="2">
      <t>テンバイ</t>
    </rPh>
    <rPh sb="5" eb="7">
      <t>ショウヒン</t>
    </rPh>
    <rPh sb="9" eb="11">
      <t>シイレ</t>
    </rPh>
    <rPh sb="11" eb="12">
      <t>ガク</t>
    </rPh>
    <phoneticPr fontId="2"/>
  </si>
  <si>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2"/>
  </si>
  <si>
    <t>製　造　品　出　荷　額　等</t>
    <phoneticPr fontId="2"/>
  </si>
  <si>
    <t>生　産　額</t>
    <rPh sb="0" eb="1">
      <t>セイ</t>
    </rPh>
    <rPh sb="2" eb="3">
      <t>サン</t>
    </rPh>
    <rPh sb="4" eb="5">
      <t>ガク</t>
    </rPh>
    <phoneticPr fontId="2"/>
  </si>
  <si>
    <t>付加価値額</t>
    <rPh sb="0" eb="2">
      <t>フカ</t>
    </rPh>
    <rPh sb="2" eb="4">
      <t>カチ</t>
    </rPh>
    <rPh sb="4" eb="5">
      <t>ガク</t>
    </rPh>
    <phoneticPr fontId="2"/>
  </si>
  <si>
    <t>粗付加価値額</t>
    <rPh sb="0" eb="1">
      <t>ソ</t>
    </rPh>
    <rPh sb="1" eb="3">
      <t>フカ</t>
    </rPh>
    <rPh sb="3" eb="5">
      <t>カチ</t>
    </rPh>
    <rPh sb="5" eb="6">
      <t>ガク</t>
    </rPh>
    <phoneticPr fontId="2"/>
  </si>
  <si>
    <t>在　　庫　　額</t>
    <rPh sb="0" eb="1">
      <t>ザイ</t>
    </rPh>
    <rPh sb="3" eb="4">
      <t>コ</t>
    </rPh>
    <rPh sb="6" eb="7">
      <t>ガク</t>
    </rPh>
    <phoneticPr fontId="2"/>
  </si>
  <si>
    <t>製造品</t>
    <rPh sb="0" eb="3">
      <t>セイゾウヒン</t>
    </rPh>
    <phoneticPr fontId="2"/>
  </si>
  <si>
    <t>半製品及び仕掛品</t>
    <rPh sb="0" eb="3">
      <t>ハンセイヒン</t>
    </rPh>
    <rPh sb="3" eb="4">
      <t>オヨ</t>
    </rPh>
    <rPh sb="5" eb="7">
      <t>シカケ</t>
    </rPh>
    <rPh sb="7" eb="8">
      <t>ヒン</t>
    </rPh>
    <phoneticPr fontId="2"/>
  </si>
  <si>
    <t>原材料及び燃料</t>
    <rPh sb="0" eb="3">
      <t>ゲンザイリョウ</t>
    </rPh>
    <rPh sb="3" eb="4">
      <t>オヨ</t>
    </rPh>
    <rPh sb="5" eb="7">
      <t>ネンリョウ</t>
    </rPh>
    <phoneticPr fontId="2"/>
  </si>
  <si>
    <t>製造品
出荷額</t>
    <rPh sb="0" eb="3">
      <t>セイゾウヒン</t>
    </rPh>
    <rPh sb="4" eb="6">
      <t>シュッカ</t>
    </rPh>
    <rPh sb="6" eb="7">
      <t>ガク</t>
    </rPh>
    <phoneticPr fontId="2"/>
  </si>
  <si>
    <t>加工賃
収入額</t>
    <rPh sb="0" eb="3">
      <t>カコウチン</t>
    </rPh>
    <rPh sb="4" eb="6">
      <t>シュウニュウ</t>
    </rPh>
    <rPh sb="6" eb="7">
      <t>ガク</t>
    </rPh>
    <phoneticPr fontId="2"/>
  </si>
  <si>
    <t>くず廃物の出荷額</t>
    <phoneticPr fontId="2"/>
  </si>
  <si>
    <t>その他
収入額</t>
    <rPh sb="2" eb="3">
      <t>タ</t>
    </rPh>
    <rPh sb="4" eb="6">
      <t>シュウニュウ</t>
    </rPh>
    <rPh sb="6" eb="7">
      <t>ガク</t>
    </rPh>
    <phoneticPr fontId="2"/>
  </si>
  <si>
    <t>年初
在庫額</t>
    <rPh sb="0" eb="2">
      <t>ネンショ</t>
    </rPh>
    <rPh sb="3" eb="5">
      <t>ザイコ</t>
    </rPh>
    <rPh sb="5" eb="6">
      <t>ガク</t>
    </rPh>
    <phoneticPr fontId="2"/>
  </si>
  <si>
    <t>年末
在庫額</t>
    <rPh sb="0" eb="2">
      <t>ネンマツ</t>
    </rPh>
    <rPh sb="3" eb="5">
      <t>ザイコ</t>
    </rPh>
    <rPh sb="5" eb="6">
      <t>ガク</t>
    </rPh>
    <phoneticPr fontId="2"/>
  </si>
  <si>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2"/>
  </si>
  <si>
    <t>有　形　固　定　資　産　額</t>
    <rPh sb="0" eb="1">
      <t>アリ</t>
    </rPh>
    <rPh sb="2" eb="3">
      <t>ケイ</t>
    </rPh>
    <rPh sb="4" eb="5">
      <t>カタ</t>
    </rPh>
    <rPh sb="6" eb="7">
      <t>テイ</t>
    </rPh>
    <rPh sb="8" eb="9">
      <t>シ</t>
    </rPh>
    <rPh sb="10" eb="11">
      <t>サン</t>
    </rPh>
    <rPh sb="12" eb="13">
      <t>ガク</t>
    </rPh>
    <phoneticPr fontId="2"/>
  </si>
  <si>
    <t>Ｂ　取得額</t>
    <rPh sb="2" eb="4">
      <t>シュトク</t>
    </rPh>
    <rPh sb="4" eb="5">
      <t>ガク</t>
    </rPh>
    <phoneticPr fontId="2"/>
  </si>
  <si>
    <t>建設仮勘定</t>
    <rPh sb="0" eb="2">
      <t>ケンセツ</t>
    </rPh>
    <rPh sb="2" eb="3">
      <t>カリ</t>
    </rPh>
    <rPh sb="3" eb="5">
      <t>カンジョウ</t>
    </rPh>
    <phoneticPr fontId="2"/>
  </si>
  <si>
    <t>（Ｂ＋Ｃ－Ｄ）
投資総額</t>
    <rPh sb="8" eb="10">
      <t>トウシ</t>
    </rPh>
    <rPh sb="10" eb="12">
      <t>ソウガク</t>
    </rPh>
    <phoneticPr fontId="2"/>
  </si>
  <si>
    <t>Ｅ　除却・売却
による減少額</t>
    <rPh sb="2" eb="4">
      <t>ジョキャク</t>
    </rPh>
    <rPh sb="5" eb="7">
      <t>バイキャク</t>
    </rPh>
    <rPh sb="11" eb="13">
      <t>ゲンショウ</t>
    </rPh>
    <rPh sb="13" eb="14">
      <t>ガク</t>
    </rPh>
    <phoneticPr fontId="2"/>
  </si>
  <si>
    <t>Ａ　年初現在高</t>
    <rPh sb="2" eb="4">
      <t>ネンショ</t>
    </rPh>
    <rPh sb="4" eb="6">
      <t>ゲンザイ</t>
    </rPh>
    <rPh sb="6" eb="7">
      <t>ダカ</t>
    </rPh>
    <phoneticPr fontId="2"/>
  </si>
  <si>
    <t>（Ａ＋Ｂ－Ｅ－Ｆ）
年末現在高</t>
    <rPh sb="10" eb="12">
      <t>ネンマツ</t>
    </rPh>
    <rPh sb="12" eb="14">
      <t>ゲンザイ</t>
    </rPh>
    <rPh sb="14" eb="15">
      <t>ダカ</t>
    </rPh>
    <phoneticPr fontId="2"/>
  </si>
  <si>
    <t>土地</t>
    <rPh sb="0" eb="2">
      <t>トチ</t>
    </rPh>
    <phoneticPr fontId="2"/>
  </si>
  <si>
    <t>土地以外のもの</t>
    <rPh sb="0" eb="1">
      <t>ツチ</t>
    </rPh>
    <rPh sb="1" eb="2">
      <t>チ</t>
    </rPh>
    <rPh sb="2" eb="3">
      <t>イ</t>
    </rPh>
    <rPh sb="3" eb="4">
      <t>ソト</t>
    </rPh>
    <phoneticPr fontId="13"/>
  </si>
  <si>
    <t>建物及び構築物</t>
    <rPh sb="0" eb="2">
      <t>タテモノ</t>
    </rPh>
    <rPh sb="2" eb="3">
      <t>オヨ</t>
    </rPh>
    <rPh sb="4" eb="5">
      <t>カマエ</t>
    </rPh>
    <rPh sb="5" eb="6">
      <t>チク</t>
    </rPh>
    <rPh sb="6" eb="7">
      <t>モノ</t>
    </rPh>
    <phoneticPr fontId="3"/>
  </si>
  <si>
    <t>機械及び装置</t>
    <rPh sb="0" eb="2">
      <t>キカイ</t>
    </rPh>
    <rPh sb="2" eb="3">
      <t>オヨ</t>
    </rPh>
    <rPh sb="4" eb="5">
      <t>ソウ</t>
    </rPh>
    <rPh sb="5" eb="6">
      <t>オ</t>
    </rPh>
    <phoneticPr fontId="3"/>
  </si>
  <si>
    <t>その他</t>
    <rPh sb="2" eb="3">
      <t>ホカ</t>
    </rPh>
    <phoneticPr fontId="3"/>
  </si>
  <si>
    <t>Ｃ　増加額</t>
    <rPh sb="2" eb="4">
      <t>ゾウカ</t>
    </rPh>
    <rPh sb="4" eb="5">
      <t>ガク</t>
    </rPh>
    <phoneticPr fontId="2"/>
  </si>
  <si>
    <t>Ｄ　減少額</t>
    <rPh sb="2" eb="4">
      <t>ゲンショウ</t>
    </rPh>
    <rPh sb="4" eb="5">
      <t>ガク</t>
    </rPh>
    <phoneticPr fontId="2"/>
  </si>
  <si>
    <t>土地以外のもの</t>
    <rPh sb="0" eb="2">
      <t>トチ</t>
    </rPh>
    <rPh sb="2" eb="4">
      <t>イガイ</t>
    </rPh>
    <phoneticPr fontId="2"/>
  </si>
  <si>
    <t>１事業所当たり</t>
    <rPh sb="1" eb="4">
      <t>ジギョウショ</t>
    </rPh>
    <rPh sb="4" eb="5">
      <t>アタ</t>
    </rPh>
    <phoneticPr fontId="2"/>
  </si>
  <si>
    <t>従業者１人当たり</t>
    <rPh sb="0" eb="3">
      <t>ジュウギョウシャ</t>
    </rPh>
    <rPh sb="4" eb="5">
      <t>ニン</t>
    </rPh>
    <rPh sb="5" eb="6">
      <t>アタ</t>
    </rPh>
    <phoneticPr fontId="2"/>
  </si>
  <si>
    <t>生産額</t>
    <rPh sb="0" eb="3">
      <t>セイサンガク</t>
    </rPh>
    <phoneticPr fontId="2"/>
  </si>
  <si>
    <t>有形固定資産
投資総額</t>
    <rPh sb="0" eb="2">
      <t>ユウケイ</t>
    </rPh>
    <rPh sb="2" eb="4">
      <t>コテイ</t>
    </rPh>
    <rPh sb="4" eb="6">
      <t>シサン</t>
    </rPh>
    <rPh sb="7" eb="9">
      <t>トウシ</t>
    </rPh>
    <rPh sb="9" eb="11">
      <t>ソウガク</t>
    </rPh>
    <phoneticPr fontId="2"/>
  </si>
  <si>
    <t>製造品出荷額等</t>
    <phoneticPr fontId="2"/>
  </si>
  <si>
    <t>事業に従事する者の人件費及び派遣受入者に係る人材派遣会社への支払額</t>
    <phoneticPr fontId="12"/>
  </si>
  <si>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2"/>
  </si>
  <si>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2"/>
  </si>
  <si>
    <t>500㎡</t>
    <phoneticPr fontId="2"/>
  </si>
  <si>
    <t>1,000㎡</t>
    <phoneticPr fontId="2"/>
  </si>
  <si>
    <t>3,000㎡</t>
    <phoneticPr fontId="2"/>
  </si>
  <si>
    <t>5,000㎡</t>
    <phoneticPr fontId="2"/>
  </si>
  <si>
    <t>10,000㎡</t>
    <phoneticPr fontId="2"/>
  </si>
  <si>
    <t>30,000㎡</t>
    <phoneticPr fontId="2"/>
  </si>
  <si>
    <t>以上</t>
    <rPh sb="0" eb="2">
      <t>イジョウ</t>
    </rPh>
    <phoneticPr fontId="2"/>
  </si>
  <si>
    <t>100,000㎡</t>
    <phoneticPr fontId="2"/>
  </si>
  <si>
    <t>未満</t>
    <rPh sb="0" eb="2">
      <t>ミマン</t>
    </rPh>
    <phoneticPr fontId="2"/>
  </si>
  <si>
    <t>（㎡）</t>
    <phoneticPr fontId="2"/>
  </si>
  <si>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2"/>
  </si>
  <si>
    <t>水源別</t>
    <rPh sb="0" eb="3">
      <t>スイゲンベツ</t>
    </rPh>
    <phoneticPr fontId="2"/>
  </si>
  <si>
    <t>公共水道</t>
    <rPh sb="0" eb="2">
      <t>コウキョウ</t>
    </rPh>
    <rPh sb="2" eb="4">
      <t>スイドウ</t>
    </rPh>
    <phoneticPr fontId="2"/>
  </si>
  <si>
    <t>井戸水</t>
    <rPh sb="0" eb="3">
      <t>イドミズ</t>
    </rPh>
    <phoneticPr fontId="2"/>
  </si>
  <si>
    <t>その他
の淡水</t>
    <rPh sb="2" eb="3">
      <t>タ</t>
    </rPh>
    <rPh sb="5" eb="7">
      <t>タンスイ</t>
    </rPh>
    <phoneticPr fontId="2"/>
  </si>
  <si>
    <t>工業用水道</t>
    <rPh sb="0" eb="2">
      <t>コウギョウ</t>
    </rPh>
    <rPh sb="2" eb="3">
      <t>ヨウ</t>
    </rPh>
    <rPh sb="3" eb="5">
      <t>スイドウ</t>
    </rPh>
    <phoneticPr fontId="2"/>
  </si>
  <si>
    <t>上水道</t>
    <rPh sb="0" eb="3">
      <t>ジョウスイドウ</t>
    </rPh>
    <phoneticPr fontId="2"/>
  </si>
  <si>
    <t>（㎥/日）</t>
    <rPh sb="3" eb="4">
      <t>ニチ</t>
    </rPh>
    <phoneticPr fontId="2"/>
  </si>
  <si>
    <t>従業
者数</t>
    <rPh sb="0" eb="2">
      <t>ジュウギョウ</t>
    </rPh>
    <rPh sb="3" eb="4">
      <t>シャ</t>
    </rPh>
    <rPh sb="4" eb="5">
      <t>スウ</t>
    </rPh>
    <phoneticPr fontId="2"/>
  </si>
  <si>
    <t>製造品
出荷額等</t>
    <rPh sb="0" eb="3">
      <t>セイゾウヒン</t>
    </rPh>
    <rPh sb="4" eb="6">
      <t>シュッカ</t>
    </rPh>
    <rPh sb="6" eb="8">
      <t>ガクトウ</t>
    </rPh>
    <phoneticPr fontId="2"/>
  </si>
  <si>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2"/>
  </si>
  <si>
    <t>（人）</t>
    <rPh sb="1" eb="2">
      <t>ヒト</t>
    </rPh>
    <phoneticPr fontId="2"/>
  </si>
  <si>
    <t>第12表（続き）</t>
  </si>
  <si>
    <t>県央</t>
    <rPh sb="0" eb="1">
      <t>ケン</t>
    </rPh>
    <rPh sb="1" eb="2">
      <t>オウ</t>
    </rPh>
    <phoneticPr fontId="2"/>
  </si>
  <si>
    <t>県南</t>
    <rPh sb="0" eb="1">
      <t>ケン</t>
    </rPh>
    <rPh sb="1" eb="2">
      <t>ミナミ</t>
    </rPh>
    <phoneticPr fontId="2"/>
  </si>
  <si>
    <t>沿岸</t>
    <rPh sb="0" eb="2">
      <t>エンガン</t>
    </rPh>
    <phoneticPr fontId="2"/>
  </si>
  <si>
    <t>県北</t>
    <rPh sb="0" eb="1">
      <t>ケン</t>
    </rPh>
    <rPh sb="1" eb="2">
      <t>キタ</t>
    </rPh>
    <phoneticPr fontId="2"/>
  </si>
  <si>
    <t>盛岡市</t>
    <rPh sb="0" eb="3">
      <t>モリオカシ</t>
    </rPh>
    <phoneticPr fontId="3"/>
  </si>
  <si>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</si>
  <si>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</si>
  <si>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</si>
  <si>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</si>
  <si>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3"/>
  </si>
  <si>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</si>
  <si>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</si>
  <si>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</si>
  <si>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</si>
  <si>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</si>
  <si>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</si>
  <si>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</si>
  <si>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4">
      <t>ハチマンタイシ</t>
    </rPh>
    <phoneticPr fontId="3"/>
  </si>
  <si>
    <t>八幡平市</t>
    <rPh sb="0" eb="4">
      <t>ハチマンタイシ</t>
    </rPh>
    <phoneticPr fontId="2"/>
  </si>
  <si>
    <t>奥州市</t>
    <rPh sb="0" eb="3">
      <t>オウシュウシ</t>
    </rPh>
    <phoneticPr fontId="2"/>
  </si>
  <si>
    <t>滝沢市</t>
    <rPh sb="0" eb="3">
      <t>タキザワシ</t>
    </rPh>
    <phoneticPr fontId="3"/>
  </si>
  <si>
    <t>滝沢市</t>
    <rPh sb="0" eb="3">
      <t>タキザワシ</t>
    </rPh>
    <phoneticPr fontId="2"/>
  </si>
  <si>
    <t>雫石町</t>
    <rPh sb="0" eb="3">
      <t>シズクイシチョウ</t>
    </rPh>
    <phoneticPr fontId="3"/>
  </si>
  <si>
    <t>雫石町</t>
    <rPh sb="0" eb="3">
      <t>シズクイシチョウ</t>
    </rPh>
    <phoneticPr fontId="2"/>
  </si>
  <si>
    <t>葛巻町</t>
    <rPh sb="0" eb="3">
      <t>クズマキマチ</t>
    </rPh>
    <phoneticPr fontId="3"/>
  </si>
  <si>
    <t>葛巻町</t>
    <rPh sb="0" eb="3">
      <t>クズマキマチ</t>
    </rPh>
    <phoneticPr fontId="2"/>
  </si>
  <si>
    <t>岩手町</t>
    <rPh sb="0" eb="3">
      <t>イワテマチ</t>
    </rPh>
    <phoneticPr fontId="3"/>
  </si>
  <si>
    <t>岩手町</t>
    <rPh sb="0" eb="3">
      <t>イワテマチ</t>
    </rPh>
    <phoneticPr fontId="2"/>
  </si>
  <si>
    <t>紫波町</t>
    <rPh sb="0" eb="3">
      <t>シワチョウ</t>
    </rPh>
    <phoneticPr fontId="3"/>
  </si>
  <si>
    <t>紫波町</t>
    <rPh sb="0" eb="3">
      <t>シワチョウ</t>
    </rPh>
    <phoneticPr fontId="2"/>
  </si>
  <si>
    <t>矢巾町</t>
    <rPh sb="0" eb="3">
      <t>ヤハバチョウ</t>
    </rPh>
    <phoneticPr fontId="3"/>
  </si>
  <si>
    <t>矢巾町</t>
    <rPh sb="0" eb="3">
      <t>ヤハバチョウ</t>
    </rPh>
    <phoneticPr fontId="2"/>
  </si>
  <si>
    <t>西和賀町</t>
    <rPh sb="0" eb="4">
      <t>ニシワガマチ</t>
    </rPh>
    <phoneticPr fontId="3"/>
  </si>
  <si>
    <t>西和賀町</t>
    <rPh sb="0" eb="4">
      <t>ニシワガマチ</t>
    </rPh>
    <phoneticPr fontId="2"/>
  </si>
  <si>
    <t>金ケ崎町</t>
    <rPh sb="0" eb="4">
      <t>カネガサキチョウ</t>
    </rPh>
    <phoneticPr fontId="3"/>
  </si>
  <si>
    <t>金ケ崎町</t>
    <rPh sb="0" eb="4">
      <t>カネガサキチョウ</t>
    </rPh>
    <phoneticPr fontId="2"/>
  </si>
  <si>
    <t>平泉町</t>
    <rPh sb="0" eb="3">
      <t>ヒライズミチョウ</t>
    </rPh>
    <phoneticPr fontId="3"/>
  </si>
  <si>
    <t>平泉町</t>
    <rPh sb="0" eb="3">
      <t>ヒライズミチョウ</t>
    </rPh>
    <phoneticPr fontId="2"/>
  </si>
  <si>
    <t>住田町</t>
    <rPh sb="0" eb="3">
      <t>スミタチョウ</t>
    </rPh>
    <phoneticPr fontId="3"/>
  </si>
  <si>
    <t>住田町</t>
    <rPh sb="0" eb="3">
      <t>スミタチョウ</t>
    </rPh>
    <phoneticPr fontId="2"/>
  </si>
  <si>
    <t>大槌町</t>
    <rPh sb="0" eb="3">
      <t>オオツチチョウ</t>
    </rPh>
    <phoneticPr fontId="3"/>
  </si>
  <si>
    <t>大槌町</t>
    <rPh sb="0" eb="3">
      <t>オオツチチョウ</t>
    </rPh>
    <phoneticPr fontId="2"/>
  </si>
  <si>
    <t>山田町</t>
    <rPh sb="0" eb="3">
      <t>ヤマダチョウ</t>
    </rPh>
    <phoneticPr fontId="3"/>
  </si>
  <si>
    <t>山田町</t>
    <rPh sb="0" eb="3">
      <t>ヤマダチョウ</t>
    </rPh>
    <phoneticPr fontId="2"/>
  </si>
  <si>
    <t>岩泉町</t>
    <rPh sb="0" eb="3">
      <t>イワイズミチョウ</t>
    </rPh>
    <phoneticPr fontId="3"/>
  </si>
  <si>
    <t>岩泉町</t>
    <rPh sb="0" eb="3">
      <t>イワイズミチョウ</t>
    </rPh>
    <phoneticPr fontId="2"/>
  </si>
  <si>
    <t>田野畑村</t>
    <rPh sb="0" eb="4">
      <t>タノハタムラ</t>
    </rPh>
    <phoneticPr fontId="3"/>
  </si>
  <si>
    <t>田野畑村</t>
    <rPh sb="0" eb="4">
      <t>タノハタムラ</t>
    </rPh>
    <phoneticPr fontId="2"/>
  </si>
  <si>
    <t>普代村</t>
    <rPh sb="0" eb="3">
      <t>フダイムラ</t>
    </rPh>
    <phoneticPr fontId="3"/>
  </si>
  <si>
    <t>普代村</t>
    <rPh sb="0" eb="3">
      <t>フダイムラ</t>
    </rPh>
    <phoneticPr fontId="2"/>
  </si>
  <si>
    <t>軽米町</t>
    <rPh sb="0" eb="3">
      <t>カルマイマチ</t>
    </rPh>
    <phoneticPr fontId="3"/>
  </si>
  <si>
    <t>軽米町</t>
    <rPh sb="0" eb="3">
      <t>カルマイマチ</t>
    </rPh>
    <phoneticPr fontId="2"/>
  </si>
  <si>
    <t>野田村</t>
    <rPh sb="0" eb="3">
      <t>ノダムラ</t>
    </rPh>
    <phoneticPr fontId="3"/>
  </si>
  <si>
    <t>野田村</t>
    <rPh sb="0" eb="3">
      <t>ノダムラ</t>
    </rPh>
    <phoneticPr fontId="2"/>
  </si>
  <si>
    <t>九戸村</t>
    <rPh sb="0" eb="3">
      <t>クノヘムラ</t>
    </rPh>
    <phoneticPr fontId="3"/>
  </si>
  <si>
    <t>九戸村</t>
    <rPh sb="0" eb="3">
      <t>クノヘムラ</t>
    </rPh>
    <phoneticPr fontId="2"/>
  </si>
  <si>
    <t>洋野町</t>
    <rPh sb="0" eb="3">
      <t>ヒロノチョウ</t>
    </rPh>
    <phoneticPr fontId="2"/>
  </si>
  <si>
    <t>一戸町</t>
    <rPh sb="0" eb="3">
      <t>イチノヘマチ</t>
    </rPh>
    <phoneticPr fontId="3"/>
  </si>
  <si>
    <t>一戸町</t>
    <rPh sb="0" eb="3">
      <t>イチノヘマチ</t>
    </rPh>
    <phoneticPr fontId="2"/>
  </si>
  <si>
    <t>滝沢市</t>
    <rPh sb="0" eb="2">
      <t>タキザワ</t>
    </rPh>
    <rPh sb="2" eb="3">
      <t>シ</t>
    </rPh>
    <phoneticPr fontId="2"/>
  </si>
  <si>
    <t>雫石町</t>
    <rPh sb="0" eb="2">
      <t>シズクイシ</t>
    </rPh>
    <rPh sb="2" eb="3">
      <t>チョウ</t>
    </rPh>
    <phoneticPr fontId="2"/>
  </si>
  <si>
    <t>葛巻町</t>
    <rPh sb="0" eb="2">
      <t>クズマキ</t>
    </rPh>
    <rPh sb="2" eb="3">
      <t>マチ</t>
    </rPh>
    <phoneticPr fontId="2"/>
  </si>
  <si>
    <t>岩手町</t>
    <rPh sb="0" eb="2">
      <t>イワテ</t>
    </rPh>
    <rPh sb="2" eb="3">
      <t>マチ</t>
    </rPh>
    <phoneticPr fontId="2"/>
  </si>
  <si>
    <t>紫波町</t>
    <rPh sb="0" eb="2">
      <t>シワ</t>
    </rPh>
    <rPh sb="2" eb="3">
      <t>チョウ</t>
    </rPh>
    <phoneticPr fontId="2"/>
  </si>
  <si>
    <t>矢巾町</t>
    <rPh sb="0" eb="2">
      <t>ヤハバ</t>
    </rPh>
    <rPh sb="2" eb="3">
      <t>チョウ</t>
    </rPh>
    <phoneticPr fontId="2"/>
  </si>
  <si>
    <t>西和賀町</t>
    <rPh sb="0" eb="1">
      <t>ニシ</t>
    </rPh>
    <rPh sb="1" eb="3">
      <t>ワガ</t>
    </rPh>
    <rPh sb="3" eb="4">
      <t>マチ</t>
    </rPh>
    <phoneticPr fontId="2"/>
  </si>
  <si>
    <t>金ケ崎町</t>
    <rPh sb="0" eb="3">
      <t>カネガサキ</t>
    </rPh>
    <rPh sb="3" eb="4">
      <t>マチ</t>
    </rPh>
    <phoneticPr fontId="2"/>
  </si>
  <si>
    <t>平泉町</t>
    <rPh sb="0" eb="2">
      <t>ヒライズミ</t>
    </rPh>
    <rPh sb="2" eb="3">
      <t>チョウ</t>
    </rPh>
    <phoneticPr fontId="2"/>
  </si>
  <si>
    <t>住田町</t>
    <rPh sb="0" eb="2">
      <t>スミタ</t>
    </rPh>
    <rPh sb="2" eb="3">
      <t>チョウ</t>
    </rPh>
    <phoneticPr fontId="2"/>
  </si>
  <si>
    <t>大槌町</t>
    <rPh sb="0" eb="2">
      <t>オオツチ</t>
    </rPh>
    <rPh sb="2" eb="3">
      <t>チョウ</t>
    </rPh>
    <phoneticPr fontId="2"/>
  </si>
  <si>
    <t>山田町</t>
    <rPh sb="0" eb="2">
      <t>ヤマダ</t>
    </rPh>
    <rPh sb="2" eb="3">
      <t>マチ</t>
    </rPh>
    <phoneticPr fontId="2"/>
  </si>
  <si>
    <t>岩泉町</t>
    <rPh sb="0" eb="2">
      <t>イワイズミ</t>
    </rPh>
    <rPh sb="2" eb="3">
      <t>チョウ</t>
    </rPh>
    <phoneticPr fontId="2"/>
  </si>
  <si>
    <t>田野畑村</t>
    <rPh sb="0" eb="3">
      <t>タノハタ</t>
    </rPh>
    <rPh sb="3" eb="4">
      <t>ムラ</t>
    </rPh>
    <phoneticPr fontId="2"/>
  </si>
  <si>
    <t>普代村</t>
    <rPh sb="0" eb="2">
      <t>フダイ</t>
    </rPh>
    <rPh sb="2" eb="3">
      <t>ムラ</t>
    </rPh>
    <phoneticPr fontId="2"/>
  </si>
  <si>
    <t>軽米町</t>
    <rPh sb="0" eb="2">
      <t>カルマイ</t>
    </rPh>
    <rPh sb="2" eb="3">
      <t>マチ</t>
    </rPh>
    <phoneticPr fontId="2"/>
  </si>
  <si>
    <t>野田村</t>
    <rPh sb="0" eb="2">
      <t>ノダ</t>
    </rPh>
    <rPh sb="2" eb="3">
      <t>ムラ</t>
    </rPh>
    <phoneticPr fontId="2"/>
  </si>
  <si>
    <t>九戸村</t>
    <rPh sb="0" eb="2">
      <t>クノヘ</t>
    </rPh>
    <rPh sb="2" eb="3">
      <t>ムラ</t>
    </rPh>
    <phoneticPr fontId="2"/>
  </si>
  <si>
    <t>洋野町</t>
    <rPh sb="0" eb="1">
      <t>ヨウ</t>
    </rPh>
    <rPh sb="1" eb="2">
      <t>ノ</t>
    </rPh>
    <rPh sb="2" eb="3">
      <t>マチ</t>
    </rPh>
    <phoneticPr fontId="2"/>
  </si>
  <si>
    <t>一戸町</t>
    <rPh sb="0" eb="2">
      <t>イチノヘ</t>
    </rPh>
    <rPh sb="2" eb="3">
      <t>マチ</t>
    </rPh>
    <phoneticPr fontId="2"/>
  </si>
  <si>
    <t>製造品出荷額</t>
    <rPh sb="0" eb="3">
      <t>セイゾウヒン</t>
    </rPh>
    <rPh sb="3" eb="5">
      <t>シュッカ</t>
    </rPh>
    <rPh sb="5" eb="6">
      <t>ガク</t>
    </rPh>
    <phoneticPr fontId="3"/>
  </si>
  <si>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</si>
  <si>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</si>
  <si>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</si>
  <si>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</si>
  <si>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</si>
  <si>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</si>
  <si>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</si>
  <si>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</si>
  <si>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</si>
  <si>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</si>
  <si>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</si>
  <si>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</si>
  <si>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</si>
  <si>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</si>
  <si>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</si>
  <si>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</si>
  <si>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</si>
  <si>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</si>
  <si>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</si>
  <si>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</si>
  <si>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</si>
  <si>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</si>
  <si>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</si>
  <si>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</si>
  <si>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</si>
  <si>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</si>
  <si>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</si>
  <si>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</si>
  <si>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</si>
  <si>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</si>
  <si>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</si>
  <si>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</si>
  <si>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</si>
  <si>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</si>
  <si>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</si>
  <si>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</si>
  <si>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</si>
  <si>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</si>
  <si>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</si>
  <si>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</si>
  <si>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</si>
  <si>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</si>
  <si>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</si>
  <si>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</si>
  <si>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</si>
  <si>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</si>
  <si>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</si>
  <si>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</si>
  <si>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</si>
  <si>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</si>
  <si>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</si>
  <si>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</si>
  <si>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</si>
  <si>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</si>
  <si>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</si>
  <si>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</si>
  <si>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</si>
  <si>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</si>
  <si>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</si>
  <si>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</si>
  <si>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</si>
  <si>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</si>
  <si>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</si>
  <si>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</si>
  <si>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</si>
  <si>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</si>
  <si>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</si>
  <si>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</si>
  <si>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</si>
  <si>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</si>
  <si>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</si>
  <si>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</si>
  <si>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</si>
  <si>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</si>
  <si>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</si>
  <si>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</si>
  <si>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</si>
  <si>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</si>
  <si>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</si>
  <si>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</si>
  <si>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</si>
  <si>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</si>
  <si>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</si>
  <si>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</si>
  <si>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</si>
  <si>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</si>
  <si>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</si>
  <si>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</si>
  <si>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</si>
  <si>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</si>
  <si>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</si>
  <si>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</si>
  <si>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</si>
  <si>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</si>
  <si>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</si>
  <si>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</si>
  <si>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</si>
  <si>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</si>
  <si>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</si>
  <si>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</si>
  <si>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</si>
  <si>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</si>
  <si>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</si>
  <si>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</si>
  <si>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</si>
  <si>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</si>
  <si>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</si>
  <si>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</si>
  <si>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</si>
  <si>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</si>
  <si>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</si>
  <si>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</si>
  <si>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</si>
  <si>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</si>
  <si>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</si>
  <si>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</si>
  <si>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</si>
  <si>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099919</t>
  </si>
  <si>
    <t>その他の酵母剤</t>
  </si>
  <si>
    <t>099921</t>
  </si>
  <si>
    <t>こうじ、種こうじ、麦芽</t>
  </si>
  <si>
    <t>099931</t>
  </si>
  <si>
    <t>ふ、焼ふ</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</si>
  <si>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</si>
  <si>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</si>
  <si>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</si>
  <si>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</si>
  <si>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</si>
  <si>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</si>
  <si>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</si>
  <si>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</si>
  <si>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</si>
  <si>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</si>
  <si>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</si>
  <si>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</si>
  <si>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</si>
  <si>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</si>
  <si>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</si>
  <si>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</si>
  <si>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</si>
  <si>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</si>
  <si>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</si>
  <si>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</si>
  <si>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</si>
  <si>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</si>
  <si>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</si>
  <si>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</si>
  <si>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</si>
  <si>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</si>
  <si>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</si>
  <si>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</si>
  <si>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103111</t>
  </si>
  <si>
    <t>荒茶</t>
  </si>
  <si>
    <t>103112</t>
  </si>
  <si>
    <t>緑茶（仕上茶）</t>
  </si>
  <si>
    <t>104111</t>
  </si>
  <si>
    <t>人造氷</t>
  </si>
  <si>
    <t>106111</t>
  </si>
  <si>
    <t>配合飼料</t>
  </si>
  <si>
    <t>106112</t>
  </si>
  <si>
    <t>ペット用飼料</t>
  </si>
  <si>
    <t>106211</t>
  </si>
  <si>
    <t>単体飼料</t>
  </si>
  <si>
    <t>106311</t>
  </si>
  <si>
    <t>繊維工業品</t>
  </si>
  <si>
    <t>111229</t>
  </si>
  <si>
    <t>その他の化学繊維</t>
  </si>
  <si>
    <t>111611</t>
  </si>
  <si>
    <t>純そ毛糸</t>
  </si>
  <si>
    <t>112339</t>
  </si>
  <si>
    <t>その他の毛織物(紡毛を含む）</t>
  </si>
  <si>
    <t>112919</t>
  </si>
  <si>
    <t>他に分類されない織物</t>
  </si>
  <si>
    <t>114511</t>
  </si>
  <si>
    <t>綿織物手加工染色・整理</t>
  </si>
  <si>
    <t>114512</t>
  </si>
  <si>
    <t>絹織物手加工染色・整理</t>
  </si>
  <si>
    <t>114611</t>
  </si>
  <si>
    <t>綿状繊維染色・整理、綿糸染</t>
  </si>
  <si>
    <t>115111</t>
  </si>
  <si>
    <t>合成繊維ロープ・コード・トワイン</t>
  </si>
  <si>
    <t>115311</t>
  </si>
  <si>
    <t>漁網以外の網地</t>
  </si>
  <si>
    <t>115711</t>
  </si>
  <si>
    <t>プレスフェルト生地（ニードルを含む)､不織布（乾式）</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</si>
  <si>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</si>
  <si>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</si>
  <si>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</si>
  <si>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</si>
  <si>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</si>
  <si>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</si>
  <si>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</si>
  <si>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</si>
  <si>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</si>
  <si>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</si>
  <si>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</si>
  <si>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</si>
  <si>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116214</t>
  </si>
  <si>
    <t>織物製成人女子・少女用オーバー・レインコート</t>
  </si>
  <si>
    <t>116411</t>
  </si>
  <si>
    <t>織物製ワイシャツ</t>
  </si>
  <si>
    <t>116511</t>
  </si>
  <si>
    <t>織物製事務用・作業用・衛生用衣服</t>
  </si>
  <si>
    <t>116512</t>
  </si>
  <si>
    <t>織物製スポーツ用衣服</t>
  </si>
  <si>
    <t>116711</t>
  </si>
  <si>
    <t>116911</t>
  </si>
  <si>
    <t>ニット製スポーツ上衣</t>
  </si>
  <si>
    <t>116912</t>
  </si>
  <si>
    <t>ニット製スポーツ用ズボン・スカート</t>
  </si>
  <si>
    <t>118111</t>
  </si>
  <si>
    <t>既製和服・帯（縫製加工されたもの）</t>
  </si>
  <si>
    <t>118311</t>
  </si>
  <si>
    <t>スカーフ・マフラー（ニット製を含む）</t>
  </si>
  <si>
    <t>118611</t>
  </si>
  <si>
    <t>織物製帽子</t>
  </si>
  <si>
    <t>118911</t>
  </si>
  <si>
    <t>毛皮製衣服・身の回り品</t>
  </si>
  <si>
    <t>119111</t>
  </si>
  <si>
    <t>ふとん（羊毛ふとんを含む）</t>
  </si>
  <si>
    <t>119411</t>
  </si>
  <si>
    <t>綿帆布製品</t>
  </si>
  <si>
    <t>119412</t>
  </si>
  <si>
    <t>合成繊維帆布製品</t>
  </si>
  <si>
    <t>119419</t>
  </si>
  <si>
    <t>その他の繊維製帆布製品</t>
  </si>
  <si>
    <t>119511</t>
  </si>
  <si>
    <t>119711</t>
  </si>
  <si>
    <t>タオル（ハンカチーフを除く）</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</si>
  <si>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</si>
  <si>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</si>
  <si>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</si>
  <si>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</si>
  <si>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</si>
  <si>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</si>
  <si>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</si>
  <si>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</si>
  <si>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</si>
  <si>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</si>
  <si>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</si>
  <si>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</si>
  <si>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</si>
  <si>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</si>
  <si>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</si>
  <si>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</si>
  <si>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</si>
  <si>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</si>
  <si>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</si>
  <si>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</si>
  <si>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121911</t>
  </si>
  <si>
    <t>経木、同製品</t>
  </si>
  <si>
    <t>122111</t>
  </si>
  <si>
    <t>122211</t>
  </si>
  <si>
    <t>普通合板</t>
  </si>
  <si>
    <t>122212</t>
  </si>
  <si>
    <t>特殊合板（集成材を除く）</t>
  </si>
  <si>
    <t>122311</t>
  </si>
  <si>
    <t>122411</t>
  </si>
  <si>
    <t>住宅建築用木製組立材料</t>
  </si>
  <si>
    <t>122412</t>
  </si>
  <si>
    <t>その他の建築用木製組立材料</t>
  </si>
  <si>
    <t>122711</t>
  </si>
  <si>
    <t>銘板、銘木、床柱</t>
  </si>
  <si>
    <t>122811</t>
  </si>
  <si>
    <t>床板</t>
  </si>
  <si>
    <t>123211</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</si>
  <si>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</si>
  <si>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</si>
  <si>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</si>
  <si>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</si>
  <si>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</si>
  <si>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</si>
  <si>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</si>
  <si>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</si>
  <si>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</si>
  <si>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</si>
  <si>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</si>
  <si>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</si>
  <si>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</si>
  <si>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</si>
  <si>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</si>
  <si>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</si>
  <si>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</si>
  <si>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131116</t>
  </si>
  <si>
    <t>木製ベッド</t>
  </si>
  <si>
    <t>131119</t>
  </si>
  <si>
    <t>その他の木製家具（漆塗りを除く）</t>
  </si>
  <si>
    <t>131211</t>
  </si>
  <si>
    <t>金属製机・テーブル・いす</t>
  </si>
  <si>
    <t>131215</t>
  </si>
  <si>
    <t>金属製棚・戸棚</t>
  </si>
  <si>
    <t>131219</t>
  </si>
  <si>
    <t>その他の金属製家具</t>
  </si>
  <si>
    <t>133111</t>
  </si>
  <si>
    <t>建具（金属製を除く）</t>
  </si>
  <si>
    <t>139111</t>
  </si>
  <si>
    <t>パルプ・紙・紙加工品</t>
  </si>
  <si>
    <t>141112</t>
  </si>
  <si>
    <t>製紙クラフトパルプ</t>
  </si>
  <si>
    <t>141119</t>
  </si>
  <si>
    <t>その他のパルプ</t>
  </si>
  <si>
    <t>142115</t>
  </si>
  <si>
    <t>情報用紙</t>
  </si>
  <si>
    <t>142121</t>
  </si>
  <si>
    <t>衛生用紙</t>
  </si>
  <si>
    <t>143119</t>
  </si>
  <si>
    <t>その他の塗工紙</t>
  </si>
  <si>
    <t>143211</t>
  </si>
  <si>
    <t>段ボール（シート）</t>
  </si>
  <si>
    <t>144112</t>
  </si>
  <si>
    <t>事務用書式類</t>
  </si>
  <si>
    <t>144919</t>
  </si>
  <si>
    <t>145111</t>
  </si>
  <si>
    <t>145211</t>
  </si>
  <si>
    <t>145311</t>
  </si>
  <si>
    <t>145411</t>
  </si>
  <si>
    <t>印刷箱</t>
  </si>
  <si>
    <t>145412</t>
  </si>
  <si>
    <t>簡易箱</t>
  </si>
  <si>
    <t>145413</t>
  </si>
  <si>
    <t>貼箱</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</si>
  <si>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</si>
  <si>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</si>
  <si>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</si>
  <si>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</si>
  <si>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</si>
  <si>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</si>
  <si>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</si>
  <si>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</si>
  <si>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</si>
  <si>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</si>
  <si>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</si>
  <si>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</si>
  <si>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</si>
  <si>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</si>
  <si>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</si>
  <si>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</si>
  <si>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</si>
  <si>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</si>
  <si>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</si>
  <si>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</si>
  <si>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</si>
  <si>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</si>
  <si>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</si>
  <si>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</si>
  <si>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</si>
  <si>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162313</t>
  </si>
  <si>
    <t>溶解アセチレン</t>
  </si>
  <si>
    <t>162315</t>
  </si>
  <si>
    <t>窒素</t>
  </si>
  <si>
    <t>162319</t>
  </si>
  <si>
    <t>その他の圧縮ガス・液化ガス</t>
  </si>
  <si>
    <t>162413</t>
  </si>
  <si>
    <t>かん水、にがり</t>
  </si>
  <si>
    <t>163511</t>
  </si>
  <si>
    <t>フェノール樹脂</t>
  </si>
  <si>
    <t>163525</t>
  </si>
  <si>
    <t>ふっ素樹脂</t>
  </si>
  <si>
    <t>163911</t>
  </si>
  <si>
    <t>ホルマリン</t>
  </si>
  <si>
    <t>164411</t>
  </si>
  <si>
    <t>油性塗料</t>
  </si>
  <si>
    <t>164414</t>
  </si>
  <si>
    <t>溶剤系合成樹脂塗料</t>
  </si>
  <si>
    <t>165111</t>
  </si>
  <si>
    <t>医薬品原末、原液</t>
  </si>
  <si>
    <t>165211</t>
  </si>
  <si>
    <t>医薬品製剤（医薬部外品製剤を含む）</t>
  </si>
  <si>
    <t>165411</t>
  </si>
  <si>
    <t>生薬・漢方</t>
  </si>
  <si>
    <t>166119</t>
  </si>
  <si>
    <t>その他の仕上用・皮膚用化粧品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</si>
  <si>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</si>
  <si>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</si>
  <si>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</si>
  <si>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</si>
  <si>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</si>
  <si>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</si>
  <si>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</si>
  <si>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</si>
  <si>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</si>
  <si>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</si>
  <si>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</si>
  <si>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</si>
  <si>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</si>
  <si>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</si>
  <si>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</si>
  <si>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</si>
  <si>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182111</t>
  </si>
  <si>
    <t>包装用軟質プラスチックフィルム（厚さ０．２ｍｍ未満で軟質のもの）</t>
  </si>
  <si>
    <t>182113</t>
  </si>
  <si>
    <t>硬質プラスチックフィルム（厚さ０．５ｍｍ未満で硬質のもの）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</si>
  <si>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</si>
  <si>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</si>
  <si>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</si>
  <si>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</si>
  <si>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</si>
  <si>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</si>
  <si>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</si>
  <si>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</si>
  <si>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</si>
  <si>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</si>
  <si>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</si>
  <si>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</si>
  <si>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</si>
  <si>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184219</t>
  </si>
  <si>
    <t>その他の硬質プラスチック発泡製品</t>
  </si>
  <si>
    <t>184311</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</si>
  <si>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</si>
  <si>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</si>
  <si>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</si>
  <si>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</si>
  <si>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</si>
  <si>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</si>
  <si>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</si>
  <si>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</si>
  <si>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</si>
  <si>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</si>
  <si>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</si>
  <si>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</si>
  <si>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</si>
  <si>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</si>
  <si>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</si>
  <si>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</si>
  <si>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</si>
  <si>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</si>
  <si>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</si>
  <si>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</si>
  <si>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</si>
  <si>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</si>
  <si>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</si>
  <si>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</si>
  <si>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</si>
  <si>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</si>
  <si>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</si>
  <si>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</si>
  <si>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192115</t>
  </si>
  <si>
    <t>ゴム製履物用品</t>
  </si>
  <si>
    <t>193111</t>
  </si>
  <si>
    <t>コンベヤゴムベルト</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</si>
  <si>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</si>
  <si>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</si>
  <si>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</si>
  <si>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</si>
  <si>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</si>
  <si>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</si>
  <si>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</si>
  <si>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</si>
  <si>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</si>
  <si>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</si>
  <si>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</si>
  <si>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</si>
  <si>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</si>
  <si>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</si>
  <si>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なめし革・同製品・毛皮</t>
  </si>
  <si>
    <t>203111</t>
  </si>
  <si>
    <t>革製履物用材料、同附属品</t>
  </si>
  <si>
    <t>204111</t>
  </si>
  <si>
    <t>紳士用革靴（２３ｃｍ以上）</t>
  </si>
  <si>
    <t>204112</t>
  </si>
  <si>
    <t>婦人用・子供用革靴</t>
  </si>
  <si>
    <t>204114</t>
  </si>
  <si>
    <t>作業用革靴</t>
  </si>
  <si>
    <t>206119</t>
  </si>
  <si>
    <t>その他のなめし革製かばん類</t>
  </si>
  <si>
    <t>窯業・土石製品</t>
  </si>
  <si>
    <t>211211</t>
  </si>
  <si>
    <t>合わせガラス</t>
  </si>
  <si>
    <t>211219</t>
  </si>
  <si>
    <t>その他の板ガラス</t>
  </si>
  <si>
    <t>211712</t>
  </si>
  <si>
    <t>ガラス長繊維、同製品</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</si>
  <si>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</si>
  <si>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</si>
  <si>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</si>
  <si>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</si>
  <si>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</si>
  <si>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</si>
  <si>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</si>
  <si>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</si>
  <si>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</si>
  <si>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</si>
  <si>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</si>
  <si>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</si>
  <si>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</si>
  <si>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</si>
  <si>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</si>
  <si>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</si>
  <si>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</si>
  <si>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</si>
  <si>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</si>
  <si>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</si>
  <si>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</si>
  <si>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</si>
  <si>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</si>
  <si>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</si>
  <si>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</si>
  <si>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</si>
  <si>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</si>
  <si>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214419</t>
  </si>
  <si>
    <t>その他の電気用陶磁器</t>
  </si>
  <si>
    <t>214512</t>
  </si>
  <si>
    <t>理化学用・工業用ファインセラミックス</t>
  </si>
  <si>
    <t>215219</t>
  </si>
  <si>
    <t>その他の不定形耐火物</t>
  </si>
  <si>
    <t>215919</t>
  </si>
  <si>
    <t>他に分類されない耐火物（粘土質るつぼを含む）</t>
  </si>
  <si>
    <t>217919</t>
  </si>
  <si>
    <t>その他の研磨材、同製品</t>
  </si>
  <si>
    <t>218111</t>
  </si>
  <si>
    <t>218211</t>
  </si>
  <si>
    <t>再生骨材</t>
  </si>
  <si>
    <t>218311</t>
  </si>
  <si>
    <t>人工骨材</t>
  </si>
  <si>
    <t>218411</t>
  </si>
  <si>
    <t>218611</t>
  </si>
  <si>
    <t>鉱物・土石粉砕、その他の処理品</t>
  </si>
  <si>
    <t>219219</t>
  </si>
  <si>
    <t>その他の石こう製品</t>
  </si>
  <si>
    <t>219311</t>
  </si>
  <si>
    <t>生石灰</t>
  </si>
  <si>
    <t>219312</t>
  </si>
  <si>
    <t>消石灰</t>
  </si>
  <si>
    <t>219319</t>
  </si>
  <si>
    <t>その他の石灰製品</t>
  </si>
  <si>
    <t>219411</t>
  </si>
  <si>
    <t>219929</t>
  </si>
  <si>
    <t>その他の窯業・土石製品</t>
  </si>
  <si>
    <t>221122</t>
  </si>
  <si>
    <t>線材、バーインコイル</t>
  </si>
  <si>
    <t>221134</t>
  </si>
  <si>
    <t>普通鋼鋼線</t>
  </si>
  <si>
    <t>221143</t>
  </si>
  <si>
    <t>構造用鋼</t>
  </si>
  <si>
    <t>221144</t>
  </si>
  <si>
    <t>特殊用途鋼</t>
  </si>
  <si>
    <t>221151</t>
  </si>
  <si>
    <t>特殊鋼鋼線</t>
  </si>
  <si>
    <t>221168</t>
  </si>
  <si>
    <t>鉄くず</t>
  </si>
  <si>
    <t>224913</t>
  </si>
  <si>
    <t>針金</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</si>
  <si>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</si>
  <si>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</si>
  <si>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</si>
  <si>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</si>
  <si>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</si>
  <si>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</si>
  <si>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</si>
  <si>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</si>
  <si>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</si>
  <si>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</si>
  <si>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</si>
  <si>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</si>
  <si>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</si>
  <si>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</si>
  <si>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</si>
  <si>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</si>
  <si>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</si>
  <si>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</si>
  <si>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</si>
  <si>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</si>
  <si>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</si>
  <si>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</si>
  <si>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</si>
  <si>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</si>
  <si>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</si>
  <si>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</si>
  <si>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</si>
  <si>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</si>
  <si>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</si>
  <si>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</si>
  <si>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</si>
  <si>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</si>
  <si>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</si>
  <si>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</si>
  <si>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239919</t>
  </si>
  <si>
    <t>その他の非鉄金属・同合金粉</t>
  </si>
  <si>
    <t>239921</t>
  </si>
  <si>
    <t>銅、鉛、亜鉛、ニッケル、すず等粗製品</t>
  </si>
  <si>
    <t>239929</t>
  </si>
  <si>
    <t>その他の非鉄金属製品</t>
  </si>
  <si>
    <t>239931</t>
  </si>
  <si>
    <t>非鉄金属くず</t>
  </si>
  <si>
    <t>金属製品</t>
  </si>
  <si>
    <t>242212</t>
  </si>
  <si>
    <t>合板・木材加工機械用刃物</t>
  </si>
  <si>
    <t>242219</t>
  </si>
  <si>
    <t>その他の機械刃物</t>
  </si>
  <si>
    <t>242311</t>
  </si>
  <si>
    <t>理髪用刃物</t>
  </si>
  <si>
    <t>242319</t>
  </si>
  <si>
    <t>その他の利器工匠具、手道具</t>
  </si>
  <si>
    <t>242611</t>
  </si>
  <si>
    <t>農業用器具</t>
  </si>
  <si>
    <t>242612</t>
  </si>
  <si>
    <t>農業用器具部分品</t>
  </si>
  <si>
    <t>242911</t>
  </si>
  <si>
    <t>錠、かぎ</t>
  </si>
  <si>
    <t>242912</t>
  </si>
  <si>
    <t>建築用金物</t>
  </si>
  <si>
    <t>242919</t>
  </si>
  <si>
    <t>他に分類されない金物類</t>
  </si>
  <si>
    <t>243111</t>
  </si>
  <si>
    <t>金属製管継手</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</si>
  <si>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</si>
  <si>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</si>
  <si>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</si>
  <si>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</si>
  <si>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</si>
  <si>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</si>
  <si>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</si>
  <si>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</si>
  <si>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</si>
  <si>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</si>
  <si>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</si>
  <si>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</si>
  <si>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</si>
  <si>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</si>
  <si>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</si>
  <si>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</si>
  <si>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</si>
  <si>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</si>
  <si>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</si>
  <si>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</si>
  <si>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</si>
  <si>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</si>
  <si>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</si>
  <si>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</si>
  <si>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</si>
  <si>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</si>
  <si>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</si>
  <si>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</si>
  <si>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</si>
  <si>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</si>
  <si>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</si>
  <si>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244614</t>
  </si>
  <si>
    <t>コンテナ</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</si>
  <si>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</si>
  <si>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</si>
  <si>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</si>
  <si>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</si>
  <si>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</si>
  <si>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</si>
  <si>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</si>
  <si>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</si>
  <si>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</si>
  <si>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</si>
  <si>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</si>
  <si>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</si>
  <si>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247911</t>
  </si>
  <si>
    <t>鉄製金網（溶接金網、じゃかごを含む）</t>
  </si>
  <si>
    <t>247913</t>
  </si>
  <si>
    <t>ワイヤロープ（鋼より線を含む）</t>
  </si>
  <si>
    <t>247919</t>
  </si>
  <si>
    <t>他に分類されない線材製品</t>
  </si>
  <si>
    <t>248114</t>
  </si>
  <si>
    <t>木ねじ、小ねじ、押しねじ</t>
  </si>
  <si>
    <t>249112</t>
  </si>
  <si>
    <t>金庫の部分品・取付具・附属品</t>
  </si>
  <si>
    <t>249212</t>
  </si>
  <si>
    <t>つるまきばね</t>
  </si>
  <si>
    <t>249213</t>
  </si>
  <si>
    <t>線ばね</t>
  </si>
  <si>
    <t>249915</t>
  </si>
  <si>
    <t>金属はく（打ちはく）</t>
  </si>
  <si>
    <t>249919</t>
  </si>
  <si>
    <t>その他の金属製品</t>
  </si>
  <si>
    <t>はん用機械器具</t>
  </si>
  <si>
    <t>251121</t>
  </si>
  <si>
    <t>ボイラの部分品・取付具・附属品</t>
  </si>
  <si>
    <t>252121</t>
  </si>
  <si>
    <t>ポンプ、同装置の部分品・取付具・附属品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</si>
  <si>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</si>
  <si>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</si>
  <si>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</si>
  <si>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</si>
  <si>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</si>
  <si>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</si>
  <si>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</si>
  <si>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</si>
  <si>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</si>
  <si>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</si>
  <si>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</si>
  <si>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</si>
  <si>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</si>
  <si>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</si>
  <si>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</si>
  <si>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</si>
  <si>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</si>
  <si>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</si>
  <si>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</si>
  <si>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</si>
  <si>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</si>
  <si>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</si>
  <si>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259511</t>
  </si>
  <si>
    <t>ピストンリング</t>
  </si>
  <si>
    <t>259629</t>
  </si>
  <si>
    <t>他に分類されないはん用機械、同装置の部分品・取付具・附属品</t>
  </si>
  <si>
    <t>259919</t>
  </si>
  <si>
    <t>他に分類されない各種機械部分品</t>
  </si>
  <si>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</si>
  <si>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</si>
  <si>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</si>
  <si>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</si>
  <si>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</si>
  <si>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</si>
  <si>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</si>
  <si>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</si>
  <si>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</si>
  <si>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</si>
  <si>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</si>
  <si>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262134</t>
  </si>
  <si>
    <t>破砕機・摩砕機・選別機の補助機</t>
  </si>
  <si>
    <t>262141</t>
  </si>
  <si>
    <t>建設機械・鉱山機械の部分品・取付具・附属品</t>
  </si>
  <si>
    <t>264115</t>
  </si>
  <si>
    <t>肉製品・水産製品製造機械</t>
  </si>
  <si>
    <t>264121</t>
  </si>
  <si>
    <t>264214</t>
  </si>
  <si>
    <t>製材・木材加工・合板機械の部分品・取付具・附属品</t>
  </si>
  <si>
    <t>264319</t>
  </si>
  <si>
    <t>その他の製紙機械</t>
  </si>
  <si>
    <t>264321</t>
  </si>
  <si>
    <t>パルプ装置・製紙機械の部分品・取付具・附属品</t>
  </si>
  <si>
    <t>264415</t>
  </si>
  <si>
    <t>印刷・製本・紙工機械の部分品・取付具・附属品</t>
  </si>
  <si>
    <t>264511</t>
  </si>
  <si>
    <t>個装・内装機械</t>
  </si>
  <si>
    <t>264512</t>
  </si>
  <si>
    <t>外装・荷造機械</t>
  </si>
  <si>
    <t>264513</t>
  </si>
  <si>
    <t>包装・荷造機械の部分品・取付具・附属品</t>
  </si>
  <si>
    <t>265122</t>
  </si>
  <si>
    <t>鋳造装置の部分品・取付具・附属品</t>
  </si>
  <si>
    <t>265217</t>
  </si>
  <si>
    <t>乾燥機器</t>
  </si>
  <si>
    <t>265218</t>
  </si>
  <si>
    <t>集じん機器</t>
  </si>
  <si>
    <t>265319</t>
  </si>
  <si>
    <t>その他のプラスチック加工機械、同附属装置（手動式を含む）</t>
  </si>
  <si>
    <t>266111</t>
  </si>
  <si>
    <t>数値制御旋盤</t>
  </si>
  <si>
    <t>266119</t>
  </si>
  <si>
    <t>その他の旋盤</t>
  </si>
  <si>
    <t>266129</t>
  </si>
  <si>
    <t>その他の金属工作機械</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</si>
  <si>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</si>
  <si>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</si>
  <si>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</si>
  <si>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</si>
  <si>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</si>
  <si>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</si>
  <si>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</si>
  <si>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</si>
  <si>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</si>
  <si>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</si>
  <si>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</si>
  <si>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</si>
  <si>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</si>
  <si>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</si>
  <si>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</si>
  <si>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</si>
  <si>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</si>
  <si>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</si>
  <si>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</si>
  <si>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</si>
  <si>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</si>
  <si>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</si>
  <si>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</si>
  <si>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</si>
  <si>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</si>
  <si>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</si>
  <si>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</si>
  <si>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</si>
  <si>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267211</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</si>
  <si>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</si>
  <si>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</si>
  <si>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</si>
  <si>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</si>
  <si>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</si>
  <si>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</si>
  <si>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</si>
  <si>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</si>
  <si>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</si>
  <si>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</si>
  <si>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</si>
  <si>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</si>
  <si>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</si>
  <si>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</si>
  <si>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</si>
  <si>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</si>
  <si>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</si>
  <si>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</si>
  <si>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</si>
  <si>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</si>
  <si>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</si>
  <si>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</si>
  <si>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</si>
  <si>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</si>
  <si>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</si>
  <si>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</si>
  <si>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</si>
  <si>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</si>
  <si>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</si>
  <si>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</si>
  <si>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</si>
  <si>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</si>
  <si>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</si>
  <si>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272211</t>
  </si>
  <si>
    <t>パチンコ、スロットマシン</t>
  </si>
  <si>
    <t>272212</t>
  </si>
  <si>
    <t>ゲームセンター用娯楽機器</t>
  </si>
  <si>
    <t>272221</t>
  </si>
  <si>
    <t>娯楽用機械の部分品・取付具・附属品</t>
  </si>
  <si>
    <t>272312</t>
  </si>
  <si>
    <t>自動販売機の部分品・取付具・附属品</t>
  </si>
  <si>
    <t>272919</t>
  </si>
  <si>
    <t>他に分類されないサービス用・娯楽用機械器具</t>
  </si>
  <si>
    <t>272929</t>
  </si>
  <si>
    <t>その他のサービス用・娯楽用機械器具の部分品・取付具・附属品</t>
  </si>
  <si>
    <t>273211</t>
  </si>
  <si>
    <t>273212</t>
  </si>
  <si>
    <t>はかりの部分品・取付具・附属品</t>
  </si>
  <si>
    <t>273311</t>
  </si>
  <si>
    <t>圧力計</t>
  </si>
  <si>
    <t>273312</t>
  </si>
  <si>
    <t>金属温度計</t>
  </si>
  <si>
    <t>273411</t>
  </si>
  <si>
    <t>工業用長さ計</t>
  </si>
  <si>
    <t>273412</t>
  </si>
  <si>
    <t>273413</t>
  </si>
  <si>
    <t>精密測定器の部分品・取付具・附属品</t>
  </si>
  <si>
    <t>273511</t>
  </si>
  <si>
    <t>光分析装置</t>
  </si>
  <si>
    <t>273519</t>
  </si>
  <si>
    <t>その他の分析装置</t>
  </si>
  <si>
    <t>273711</t>
  </si>
  <si>
    <t>ジャイロ計器、磁気コンパス</t>
  </si>
  <si>
    <t>273721</t>
  </si>
  <si>
    <t>測量機械器具の部分品・取付具・附属品</t>
  </si>
  <si>
    <t>273811</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</si>
  <si>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</si>
  <si>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</si>
  <si>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</si>
  <si>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</si>
  <si>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</si>
  <si>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</si>
  <si>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</si>
  <si>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</si>
  <si>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</si>
  <si>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</si>
  <si>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</si>
  <si>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</si>
  <si>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274211</t>
  </si>
  <si>
    <t>歯科用機械器具、同装置</t>
  </si>
  <si>
    <t>274311</t>
  </si>
  <si>
    <t>医療用品</t>
  </si>
  <si>
    <t>275111</t>
  </si>
  <si>
    <t>望遠鏡</t>
  </si>
  <si>
    <t>275212</t>
  </si>
  <si>
    <t>写真装置、同関連器具</t>
  </si>
  <si>
    <t>275311</t>
  </si>
  <si>
    <t>カメラ用レンズ</t>
  </si>
  <si>
    <t>275313</t>
  </si>
  <si>
    <t>光学レンズ</t>
  </si>
  <si>
    <t>電子部品・デバイス・電子回路</t>
  </si>
  <si>
    <t>281313</t>
  </si>
  <si>
    <t>シリコントランジスタ</t>
  </si>
  <si>
    <t>281319</t>
  </si>
  <si>
    <t>その他の半導体素子</t>
  </si>
  <si>
    <t>281413</t>
  </si>
  <si>
    <t>モス型集積回路（論理素子）</t>
  </si>
  <si>
    <t>281429</t>
  </si>
  <si>
    <t>その他の集積回路</t>
  </si>
  <si>
    <t>282112</t>
  </si>
  <si>
    <t>固定コンデンサ</t>
  </si>
  <si>
    <t>282114</t>
  </si>
  <si>
    <t>変成器</t>
  </si>
  <si>
    <t>282311</t>
  </si>
  <si>
    <t>プリント配線板用コネクタ</t>
  </si>
  <si>
    <t>282312</t>
  </si>
  <si>
    <t>コネクタ（プリント配線板用コネクタを除く）</t>
  </si>
  <si>
    <t>283111</t>
  </si>
  <si>
    <t>半導体メモリメディア</t>
  </si>
  <si>
    <t>284111</t>
  </si>
  <si>
    <t>リジッドプリント配線板</t>
  </si>
  <si>
    <t>284211</t>
  </si>
  <si>
    <t>プリント配線実装基板</t>
  </si>
  <si>
    <t>284212</t>
  </si>
  <si>
    <t>モジュール実装基板</t>
  </si>
  <si>
    <t>285119</t>
  </si>
  <si>
    <t>その他の高周波ユニット</t>
  </si>
  <si>
    <t>285121</t>
  </si>
  <si>
    <t>コントロールユニット</t>
  </si>
  <si>
    <t>285919</t>
  </si>
  <si>
    <t>他に分類されないユニット部品</t>
  </si>
  <si>
    <t>289911</t>
  </si>
  <si>
    <t>磁性材部品（粉末や金によるもの）</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</si>
  <si>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</si>
  <si>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</si>
  <si>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</si>
  <si>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</si>
  <si>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</si>
  <si>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</si>
  <si>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</si>
  <si>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</si>
  <si>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</si>
  <si>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</si>
  <si>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</si>
  <si>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</si>
  <si>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</si>
  <si>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</si>
  <si>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</si>
  <si>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</si>
  <si>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</si>
  <si>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</si>
  <si>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</si>
  <si>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</si>
  <si>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</si>
  <si>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</si>
  <si>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</si>
  <si>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</si>
  <si>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</si>
  <si>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</si>
  <si>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</si>
  <si>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292221</t>
  </si>
  <si>
    <t>内燃機関電装品の部分品・取付具・附属品</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</si>
  <si>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</si>
  <si>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</si>
  <si>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</si>
  <si>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</si>
  <si>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</si>
  <si>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</si>
  <si>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</si>
  <si>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</si>
  <si>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293929</t>
  </si>
  <si>
    <t>その他の民生用電気機械器具の部分品・取付具・附属品</t>
  </si>
  <si>
    <t>296113</t>
  </si>
  <si>
    <t>Ｘ線装置の部分品・取付具・附属品</t>
  </si>
  <si>
    <t>296212</t>
  </si>
  <si>
    <t>医療用電子応用装置の部分品・取付具・附属品</t>
  </si>
  <si>
    <t>296929</t>
  </si>
  <si>
    <t>その他の電子応用装置の部分品・取付具・附属品</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</si>
  <si>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</si>
  <si>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</si>
  <si>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</si>
  <si>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</si>
  <si>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</si>
  <si>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</si>
  <si>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</si>
  <si>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</si>
  <si>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</si>
  <si>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</si>
  <si>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</si>
  <si>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</si>
  <si>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301131</t>
  </si>
  <si>
    <t>デジタル伝送装置</t>
  </si>
  <si>
    <t>301132</t>
  </si>
  <si>
    <t>搬送装置（デジタル伝送装置を除く）</t>
  </si>
  <si>
    <t>301211</t>
  </si>
  <si>
    <t>携帯電話機、ＰＨＳ電話機</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</si>
  <si>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</si>
  <si>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</si>
  <si>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</si>
  <si>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</si>
  <si>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</si>
  <si>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</si>
  <si>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</si>
  <si>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</si>
  <si>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</si>
  <si>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</si>
  <si>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</si>
  <si>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</si>
  <si>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</si>
  <si>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</si>
  <si>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</si>
  <si>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</si>
  <si>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</si>
  <si>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</si>
  <si>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</si>
  <si>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</si>
  <si>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303411</t>
  </si>
  <si>
    <t>印刷装置</t>
  </si>
  <si>
    <t>303412</t>
  </si>
  <si>
    <t>印刷装置の部分品・取付具・附属品</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</si>
  <si>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</si>
  <si>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</si>
  <si>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</si>
  <si>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</si>
  <si>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</si>
  <si>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</si>
  <si>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</si>
  <si>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</si>
  <si>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</si>
  <si>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</si>
  <si>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311314</t>
  </si>
  <si>
    <t>自動車用内燃機関の部分品・取付具・附属品</t>
  </si>
  <si>
    <t>311315</t>
  </si>
  <si>
    <t>駆動・伝導・操縦装置部品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</si>
  <si>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</si>
  <si>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</si>
  <si>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</si>
  <si>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</si>
  <si>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</si>
  <si>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</si>
  <si>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</si>
  <si>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</si>
  <si>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</si>
  <si>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</si>
  <si>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</si>
  <si>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</si>
  <si>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</si>
  <si>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313312</t>
  </si>
  <si>
    <t>プラスチック製舟艇の新造</t>
  </si>
  <si>
    <t>313313</t>
  </si>
  <si>
    <t>313421</t>
  </si>
  <si>
    <t>舶用機関の部分品・取付具・附属品</t>
  </si>
  <si>
    <t>314919</t>
  </si>
  <si>
    <t>315112</t>
  </si>
  <si>
    <t>フォークリフトトラックの部分品・取付具・附属品</t>
  </si>
  <si>
    <t>315911</t>
  </si>
  <si>
    <t>構内運搬車（けん引車を含む）</t>
  </si>
  <si>
    <t>その他の製品</t>
  </si>
  <si>
    <t>321111</t>
  </si>
  <si>
    <t>貴金属製装身具（宝石、象牙、亀甲を含む）</t>
  </si>
  <si>
    <t>321211</t>
  </si>
  <si>
    <t>貴金属・宝石製装身具附属品、同材料加工品、同細工品</t>
  </si>
  <si>
    <t>322112</t>
  </si>
  <si>
    <t>装飾品、置物類（すず・アンチモン製品を含む）</t>
  </si>
  <si>
    <t>323111</t>
  </si>
  <si>
    <t>ウォッチ（ムーブメントを含む）</t>
  </si>
  <si>
    <t>323112</t>
  </si>
  <si>
    <t>クロック（ムーブメントを含む）</t>
  </si>
  <si>
    <t>323121</t>
  </si>
  <si>
    <t>時計の部分品</t>
  </si>
  <si>
    <t>325113</t>
  </si>
  <si>
    <t>金属製がん具</t>
  </si>
  <si>
    <t>325119</t>
  </si>
  <si>
    <t>その他のプラスチック製がん具</t>
  </si>
  <si>
    <t>325314</t>
  </si>
  <si>
    <t>ゴルフ・ホッケー用具</t>
  </si>
  <si>
    <t>325317</t>
  </si>
  <si>
    <t>釣道具、同附属品</t>
  </si>
  <si>
    <t>325319</t>
  </si>
  <si>
    <t>その他の運動用具</t>
  </si>
  <si>
    <t>327111</t>
  </si>
  <si>
    <t>漆器製家具</t>
  </si>
  <si>
    <t>327112</t>
  </si>
  <si>
    <t>漆器製台所・食卓用品</t>
  </si>
  <si>
    <t>328119</t>
  </si>
  <si>
    <t>その他のわら工品</t>
  </si>
  <si>
    <t>328211</t>
  </si>
  <si>
    <t>畳、畳床</t>
  </si>
  <si>
    <t>328421</t>
  </si>
  <si>
    <t>清掃用品</t>
  </si>
  <si>
    <t>328929</t>
  </si>
  <si>
    <t>他に分類されない生活雑貨製品</t>
  </si>
  <si>
    <t>329211</t>
  </si>
  <si>
    <t>看板、標識機、展示装置（電気的、機械的でないもの）</t>
  </si>
  <si>
    <t>329212</t>
  </si>
  <si>
    <t>看板、標識機、展示装置（電気的、機械的なもの）</t>
  </si>
  <si>
    <t>329311</t>
  </si>
  <si>
    <t>パレット</t>
  </si>
  <si>
    <t>329511</t>
  </si>
  <si>
    <t>工業用模型（木型を含む）</t>
  </si>
  <si>
    <t>329913</t>
  </si>
  <si>
    <t>人体安全保護具、救命器具</t>
  </si>
  <si>
    <t>329919</t>
  </si>
  <si>
    <t>加工賃収入額</t>
    <rPh sb="0" eb="3">
      <t>カコウチン</t>
    </rPh>
    <rPh sb="3" eb="5">
      <t>シュウニュウ</t>
    </rPh>
    <rPh sb="5" eb="6">
      <t>ガク</t>
    </rPh>
    <phoneticPr fontId="3"/>
  </si>
  <si>
    <t>部分肉・冷凍肉（ブロイラーを除く）（賃加工）</t>
  </si>
  <si>
    <t>肉加工品（賃加工）</t>
  </si>
  <si>
    <t>処理牛乳・乳飲料（賃加工）</t>
  </si>
  <si>
    <t>乳製品（処理牛乳・乳飲料を除く）（賃加工）</t>
  </si>
  <si>
    <t>その他の畜産食料品（賃加工）</t>
  </si>
  <si>
    <t>水産缶詰・瓶詰（賃加工）</t>
  </si>
  <si>
    <t>海藻加工（賃加工）</t>
  </si>
  <si>
    <t>塩干・塩蔵品（賃加工）</t>
  </si>
  <si>
    <t>冷凍水産物（賃加工）</t>
  </si>
  <si>
    <t>冷凍水産食品（賃加工）</t>
  </si>
  <si>
    <t>その他の水産食料品（賃加工）</t>
  </si>
  <si>
    <t>野菜缶詰・果実缶詰・農産保存食料品（賃加工）</t>
  </si>
  <si>
    <t>野菜漬物（賃加工）</t>
  </si>
  <si>
    <t>味そ（賃加工）</t>
  </si>
  <si>
    <t>精米・精麦（賃加工）</t>
  </si>
  <si>
    <t>パン（賃加工）</t>
  </si>
  <si>
    <t>生菓子（賃加工）</t>
  </si>
  <si>
    <t>めん類（賃加工）</t>
  </si>
  <si>
    <t>豆腐・油揚（賃加工）</t>
  </si>
  <si>
    <t>冷凍調理食品（賃加工）</t>
  </si>
  <si>
    <t>すし・弁当・調理パン（賃加工）</t>
  </si>
  <si>
    <t>レトルト食品（賃加工）</t>
  </si>
  <si>
    <t>他に分類されない食料品（賃加工）</t>
  </si>
  <si>
    <t>清涼飲料（賃加工）</t>
  </si>
  <si>
    <t>果実酒（賃加工）</t>
  </si>
  <si>
    <t>清酒（賃加工）</t>
  </si>
  <si>
    <t>配合飼料（賃加工）</t>
  </si>
  <si>
    <t>単体飼料（賃加工）</t>
  </si>
  <si>
    <t>繊維雑品染色・整理（起毛を含む）（賃加工）</t>
  </si>
  <si>
    <t>漁網（賃加工）</t>
  </si>
  <si>
    <t>網地（漁網を除く）（賃加工）</t>
  </si>
  <si>
    <t>フェルト・不織布（賃加工）</t>
  </si>
  <si>
    <t>織物製成人男子・少年服（賃加工）</t>
  </si>
  <si>
    <t>織物製成人女子・少女服（賃加工）</t>
  </si>
  <si>
    <t>織物製乳幼児服（賃加工）</t>
  </si>
  <si>
    <t>織物製シャツ（賃加工）</t>
  </si>
  <si>
    <t>織物製事務用・作業用・衛生用・スポーツ用衣服（賃加工）</t>
  </si>
  <si>
    <t>ニット製アウターシャツ類（賃加工）</t>
  </si>
  <si>
    <t>その他の外衣・シャツ（賃加工）</t>
  </si>
  <si>
    <t>織物製下着（賃加工）</t>
  </si>
  <si>
    <t>ニット製下着（賃加工）</t>
  </si>
  <si>
    <t>補整着（賃加工）</t>
  </si>
  <si>
    <t>帽子（帽体を含む）（賃加工）</t>
  </si>
  <si>
    <t>他に分類されない衣服・繊維製身の回り品（毛皮製を含む）（賃加工）</t>
  </si>
  <si>
    <t>寝具（賃加工）</t>
  </si>
  <si>
    <t>帆布製品（賃加工）</t>
  </si>
  <si>
    <t>刺しゅう製品（賃加工）</t>
  </si>
  <si>
    <t>繊維製衛生材料（賃加工）</t>
  </si>
  <si>
    <t>他に分類されない繊維製品（賃加工）</t>
  </si>
  <si>
    <t>一般製材（賃加工）</t>
  </si>
  <si>
    <t>木材チップ（賃加工）</t>
  </si>
  <si>
    <t>その他の特殊製材（賃加工）</t>
  </si>
  <si>
    <t>造作材（賃加工）</t>
  </si>
  <si>
    <t>合板（賃加工）</t>
  </si>
  <si>
    <t>集成材（賃加工）</t>
  </si>
  <si>
    <t>建築用木製組立材料（賃加工）</t>
  </si>
  <si>
    <t>床板（賃加工）</t>
  </si>
  <si>
    <t>木材薬品処理（賃加工）</t>
  </si>
  <si>
    <t>他に分類されない木製品（塗装を含む）（賃加工）</t>
  </si>
  <si>
    <t>木製家具（塗装を含む）（賃加工）</t>
  </si>
  <si>
    <t>宗教用具（賃加工）</t>
  </si>
  <si>
    <t>事務所用・店舗用装備品（賃加工）</t>
  </si>
  <si>
    <t>溶解・製紙パルプ（賃加工）</t>
  </si>
  <si>
    <t>塗工紙（賃加工）</t>
  </si>
  <si>
    <t>段ボール箱（賃加工）</t>
  </si>
  <si>
    <t>紙器（賃加工）</t>
  </si>
  <si>
    <t>オフセット印刷(紙に対するもの)(賃加工)</t>
  </si>
  <si>
    <t>オフセット印刷以外の印刷（紙に対するもの）(賃加工)</t>
  </si>
  <si>
    <t>紙以外のものに対する印刷（賃加工）</t>
  </si>
  <si>
    <t>写真製版（写真植字を含む）（賃加工）</t>
  </si>
  <si>
    <t>製本（賃加工）</t>
  </si>
  <si>
    <t>印刷物加工（賃加工）</t>
  </si>
  <si>
    <t>その他の化学肥料（賃加工）</t>
  </si>
  <si>
    <t>舗装材料（賃加工）</t>
  </si>
  <si>
    <t>プラスチック異形押出製品（賃加工）</t>
  </si>
  <si>
    <t>プラスチックフィルム・シート・床材・合成皮革加工品（賃加工）</t>
  </si>
  <si>
    <t>電気機械器具用プラスチック製品(賃加工）</t>
  </si>
  <si>
    <t>その他の工業用プラスチック製品（賃加工）</t>
  </si>
  <si>
    <t>工業用プラスチック製品の加工品（賃加工）</t>
  </si>
  <si>
    <t>プラスチック成形材料（賃加工）</t>
  </si>
  <si>
    <t>他に分類されないプラスチック製品（賃加工）</t>
  </si>
  <si>
    <t>他に分類されないプラスチック製品の加工品（賃加工）</t>
  </si>
  <si>
    <t>ゴム製履物・同附属品（賃加工）</t>
  </si>
  <si>
    <t>工業用ゴム製品（賃加工）</t>
  </si>
  <si>
    <t>革製履物用材料・同附属品（賃加工）</t>
  </si>
  <si>
    <t>革製履物（賃加工）</t>
  </si>
  <si>
    <t>その他のガラス・同製品（賃加工）</t>
  </si>
  <si>
    <t>電気用陶磁器（賃加工）</t>
  </si>
  <si>
    <t>石灰（賃加工）</t>
  </si>
  <si>
    <t>その他の表面処理鋼材（賃加工）</t>
  </si>
  <si>
    <t>銑鉄鋳物（賃加工）</t>
  </si>
  <si>
    <t>鉄鋼切断（賃加工）</t>
  </si>
  <si>
    <t>他に分類されない鉄鋼品（賃加工）</t>
  </si>
  <si>
    <t>その他の非鉄金属第２次製錬・精製（賃加工）</t>
  </si>
  <si>
    <t>その他の非鉄金属・同合金圧延（賃加工）</t>
  </si>
  <si>
    <t>電線・ケーブル（賃加工）</t>
  </si>
  <si>
    <t>非鉄金属鋳物（賃加工）</t>
  </si>
  <si>
    <t>アルミニウム・同合金ダイカスト（賃加工）</t>
  </si>
  <si>
    <t>非鉄金属ダイカスト（賃加工）</t>
  </si>
  <si>
    <t>他に分類されない非鉄金属（賃加工）</t>
  </si>
  <si>
    <t>機械刃物（賃加工）</t>
  </si>
  <si>
    <t>農業用器具・同部分品（賃加工）</t>
  </si>
  <si>
    <t>その他の金物類（賃加工）</t>
  </si>
  <si>
    <t>配管工事用附属品（賃加工）</t>
  </si>
  <si>
    <t>ガス機器・石油機器・同部分品・附属品（賃加工）</t>
  </si>
  <si>
    <t>鉄骨（賃加工）</t>
  </si>
  <si>
    <t>建設用金属製品（賃加工）</t>
  </si>
  <si>
    <t>金属製サッシ・ドア（賃加工）</t>
  </si>
  <si>
    <t>建築用金属製品（賃加工）</t>
  </si>
  <si>
    <t>金属板加工（賃加工）</t>
  </si>
  <si>
    <t>打抜・プレス加工アルミニウム・同合金製品（賃加工）</t>
  </si>
  <si>
    <t>打抜・プレス加工金属製品（賃加工）</t>
  </si>
  <si>
    <t>金属製品塗装・エナメル塗装・ラッカー塗装（賃加工）</t>
  </si>
  <si>
    <t>溶融めっき（賃加工）</t>
  </si>
  <si>
    <t>電気めっき（賃加工）</t>
  </si>
  <si>
    <t>金属熱処理（賃加工）</t>
  </si>
  <si>
    <t>金属研磨、電解研磨、シリコン研磨（賃加工）</t>
  </si>
  <si>
    <t>その他の金属表面処理（賃加工）</t>
  </si>
  <si>
    <t>その他の金属線製品（賃加工）</t>
  </si>
  <si>
    <t>ボルト・ナット・リベット・小ねじ・木ねじ等（賃加工）</t>
  </si>
  <si>
    <t>他に分類されない金属製品（賃加工）</t>
  </si>
  <si>
    <t>はん用内燃機関・同部分品・取付具・附属品（賃加工）</t>
  </si>
  <si>
    <t>空気圧縮機・ガス圧縮機・送風機・同部分品・取付具・附属品（賃加工）</t>
  </si>
  <si>
    <t>油圧・空気圧機器・同部分品・取付具・附属品（賃加工）</t>
  </si>
  <si>
    <t>動力伝導装置・同部分品・取付具・附属品（賃加工）</t>
  </si>
  <si>
    <t>工業窯炉・同部分品・取付具・附属品（賃加工）</t>
  </si>
  <si>
    <t>弁・同附属品（賃加工）</t>
  </si>
  <si>
    <t>他に分類されない各種機械部分品（賃加工）</t>
  </si>
  <si>
    <t>農業用機械・同部分品・取付具・附属品（賃加工）</t>
  </si>
  <si>
    <t>建設機械・鉱山機械・同部分品・取付具・附属品（賃加工）</t>
  </si>
  <si>
    <t>印刷・製本・紙工機械・同部分品・取付具・附属品（賃加工）</t>
  </si>
  <si>
    <t>包装・荷造機械・同部分品・取付具・附属品（賃加工）</t>
  </si>
  <si>
    <t>金属工作機械用・金属加工機械用の部分品・取付具・附属品（賃加工）</t>
  </si>
  <si>
    <t>機械工具（賃加工）</t>
  </si>
  <si>
    <t>半導体製造装置・同部分品・取付具・附属品（賃加工）</t>
  </si>
  <si>
    <t>フラットパネルディスプレイ製造装置・同部分品・取付具・附属品（賃加工）</t>
  </si>
  <si>
    <t>金属用金型、同部分品・附属品（賃加工）</t>
  </si>
  <si>
    <t>非金属用金型・同部分品・附属品（賃加工）</t>
  </si>
  <si>
    <t>真空装置・真空機器・同部分品・取付具・附属品（賃加工）</t>
  </si>
  <si>
    <t>ロボット・同装置の部分品・取付具・附属品（賃加工）</t>
  </si>
  <si>
    <t>他に分類されない生産用機械器具・同部分品・取付具・附属品（賃加工）</t>
  </si>
  <si>
    <t>複写機・同部分品・取付具・附属品（賃加工）</t>
  </si>
  <si>
    <t>その他の事務用機械器具・同部分品・取付具・附属品（賃加工）</t>
  </si>
  <si>
    <t>娯楽用機械・同部分品・取付具・附属品（賃加工）</t>
  </si>
  <si>
    <t>自動販売機・同部分品・取付具・附属品（賃加工）</t>
  </si>
  <si>
    <t>その他のサービス用・娯楽用機械器具・同部分品・取付具・附属品（賃加工）</t>
  </si>
  <si>
    <t>はかり・同部分品・取付具・附属品（賃加工）</t>
  </si>
  <si>
    <t>その他の計量器・測定器・分析機器・試験機・測量機械器具・理化学機械器具・同部分品・取付具等（賃加工）</t>
  </si>
  <si>
    <t>医療用機械器具・同部分品・取付具・附属品（賃加工）</t>
  </si>
  <si>
    <t>写真機・映画用機械・同部分品・取付具・附属品（賃加工）</t>
  </si>
  <si>
    <t>光学機械用レンズ・プリズム研磨（賃加工）</t>
  </si>
  <si>
    <t>半導体素子（賃加工）</t>
  </si>
  <si>
    <t>液晶パネル・フラットパネル（賃加工）</t>
  </si>
  <si>
    <t>抵抗器・コンデンサ・変成器・複合部品（賃加工）</t>
  </si>
  <si>
    <t>コネクタ・スイッチ・リレー（賃加工）</t>
  </si>
  <si>
    <t>半導体メモリメディア（賃加工）</t>
  </si>
  <si>
    <t>電子回路基板（賃加工）</t>
  </si>
  <si>
    <t>電子回路実装基板（賃加工）</t>
  </si>
  <si>
    <t>その他のユニット部品（賃加工）</t>
  </si>
  <si>
    <t>その他の電子部品・デバイス・電子回路（賃加工）</t>
  </si>
  <si>
    <t>発電機・電動機・その他の回転電気機械・同部分品・取付具・附属品（賃加工）</t>
  </si>
  <si>
    <t>電力開閉装置・同部分品・取付具・附属品（賃加工）</t>
  </si>
  <si>
    <t>配電盤・電力制御装置・同部分品・取付具・附属品（賃加工）</t>
  </si>
  <si>
    <t>配線器具・配線附属品（賃加工）</t>
  </si>
  <si>
    <t>電気溶接機・同部分品・取付具・附属品（賃加工）</t>
  </si>
  <si>
    <t>内燃機関電装品・同部分品・取付具・附属品（賃加工）</t>
  </si>
  <si>
    <t>その他の産業用電気機械器具・同部分品・取付具・附属品（賃加工）</t>
  </si>
  <si>
    <t>空調・住宅関連機器・同部分品・取付具・附属品（賃加工）</t>
  </si>
  <si>
    <t>その他の民生用電気機械器具・同部分品・取付具・附属品（賃加工）</t>
  </si>
  <si>
    <t>Ｘ線装置・同部分品・取付具・附属品（賃加工）</t>
  </si>
  <si>
    <t>電気計測器・同部分品・取付具・附属品（賃加工）</t>
  </si>
  <si>
    <t>工業計器・同部分品・取付具・附属品（賃加工）</t>
  </si>
  <si>
    <t>その他の電気機械器具（賃加工）</t>
  </si>
  <si>
    <t>有線通信機械器具（賃加工）</t>
  </si>
  <si>
    <t>携帯電話機・PHS電話機(賃加工）</t>
  </si>
  <si>
    <t>無線通信機械器具（賃加工）</t>
  </si>
  <si>
    <t>その他の通信機械器具・同関連機械器具（賃加工）</t>
  </si>
  <si>
    <t>ビデオ機器・同部分品・取付具・附属品(賃加工）</t>
  </si>
  <si>
    <t>電気音響機械器具・同部分品・取付具・付属品（賃加工）</t>
  </si>
  <si>
    <t>電子計算機・同部分品・取付具・附属品（賃加工）</t>
  </si>
  <si>
    <t>パーソナルコンピュータ・同部分品・取付具・附属品（賃加工）</t>
  </si>
  <si>
    <t>印刷装置・同部分品・取付具・附属品（賃加工）</t>
  </si>
  <si>
    <t>表示装置・同部分品・取付具・附属品（賃加工）</t>
  </si>
  <si>
    <t>自動車（二輪自動車を含む）（賃加工）</t>
  </si>
  <si>
    <t>自動車部分品・附属品（二輪自動車を含む）（賃加工）</t>
  </si>
  <si>
    <t>船舶新造・改造・修理（賃加工）</t>
  </si>
  <si>
    <t>船体ブロック（賃加工）</t>
  </si>
  <si>
    <t>舟艇の新造・改造・修理（賃加工）</t>
  </si>
  <si>
    <t>舶用機関・同部分品・取付具・附属品（賃加工）</t>
  </si>
  <si>
    <t>貴金属・宝石製装身具（賃加工）</t>
  </si>
  <si>
    <t>装身具・装飾品（賃加工）</t>
  </si>
  <si>
    <t>有期雇用者
（１か月以上）</t>
    <rPh sb="0" eb="2">
      <t>ユウキ</t>
    </rPh>
    <rPh sb="2" eb="5">
      <t>コヨウシャ</t>
    </rPh>
    <phoneticPr fontId="13"/>
  </si>
  <si>
    <t>出向・派遣
受入者</t>
    <phoneticPr fontId="3"/>
  </si>
  <si>
    <t>製造品
出荷額等</t>
    <rPh sb="0" eb="1">
      <t>セイ</t>
    </rPh>
    <rPh sb="1" eb="2">
      <t>ヅクリ</t>
    </rPh>
    <rPh sb="2" eb="3">
      <t>ヒン</t>
    </rPh>
    <rPh sb="4" eb="5">
      <t>デ</t>
    </rPh>
    <rPh sb="5" eb="6">
      <t>ニ</t>
    </rPh>
    <rPh sb="6" eb="7">
      <t>ガク</t>
    </rPh>
    <rPh sb="7" eb="8">
      <t>ナド</t>
    </rPh>
    <phoneticPr fontId="3"/>
  </si>
  <si>
    <t>出向 ・ 派遣
受入者</t>
    <phoneticPr fontId="3"/>
  </si>
  <si>
    <t>事業に従事する者の人件費及び
派遣受入者に係る人材派遣会社への支払額</t>
    <phoneticPr fontId="2"/>
  </si>
  <si>
    <t>委託生産費
(外注加工費)</t>
    <rPh sb="0" eb="2">
      <t>イタク</t>
    </rPh>
    <rPh sb="2" eb="4">
      <t>セイサン</t>
    </rPh>
    <rPh sb="4" eb="5">
      <t>ヒ</t>
    </rPh>
    <rPh sb="7" eb="12">
      <t>ガイチュウカコウヒ</t>
    </rPh>
    <phoneticPr fontId="2"/>
  </si>
  <si>
    <t>土地以外
のもの</t>
    <rPh sb="0" eb="2">
      <t>トチ</t>
    </rPh>
    <rPh sb="2" eb="4">
      <t>イガイ</t>
    </rPh>
    <phoneticPr fontId="2"/>
  </si>
  <si>
    <t>Ｆ　減価償却額</t>
    <rPh sb="2" eb="4">
      <t>ゲンカ</t>
    </rPh>
    <rPh sb="4" eb="6">
      <t>ショウキャク</t>
    </rPh>
    <rPh sb="6" eb="7">
      <t>ガク</t>
    </rPh>
    <phoneticPr fontId="2"/>
  </si>
  <si>
    <t>粗付加
価値額</t>
    <rPh sb="0" eb="1">
      <t>ソ</t>
    </rPh>
    <rPh sb="1" eb="3">
      <t>フカ</t>
    </rPh>
    <rPh sb="4" eb="6">
      <t>カチ</t>
    </rPh>
    <rPh sb="6" eb="7">
      <t>ガク</t>
    </rPh>
    <phoneticPr fontId="2"/>
  </si>
  <si>
    <t>第１表-１</t>
    <rPh sb="0" eb="1">
      <t>ダイ</t>
    </rPh>
    <rPh sb="2" eb="3">
      <t>ヒョウ</t>
    </rPh>
    <phoneticPr fontId="2"/>
  </si>
  <si>
    <t>第１表-２</t>
    <rPh sb="0" eb="1">
      <t>ダイ</t>
    </rPh>
    <rPh sb="2" eb="3">
      <t>ヒョウ</t>
    </rPh>
    <phoneticPr fontId="2"/>
  </si>
  <si>
    <t>第１表-３</t>
    <rPh sb="0" eb="1">
      <t>ダイ</t>
    </rPh>
    <rPh sb="2" eb="3">
      <t>ヒョウ</t>
    </rPh>
    <phoneticPr fontId="2"/>
  </si>
  <si>
    <t>第１表-４</t>
    <rPh sb="0" eb="1">
      <t>ダイ</t>
    </rPh>
    <rPh sb="2" eb="3">
      <t>ヒョウ</t>
    </rPh>
    <phoneticPr fontId="2"/>
  </si>
  <si>
    <t>第２表</t>
    <rPh sb="0" eb="1">
      <t>ダイ</t>
    </rPh>
    <rPh sb="2" eb="3">
      <t>ヒョウ</t>
    </rPh>
    <phoneticPr fontId="2"/>
  </si>
  <si>
    <t>第３表</t>
    <rPh sb="0" eb="1">
      <t>ダイ</t>
    </rPh>
    <rPh sb="2" eb="3">
      <t>ヒョウ</t>
    </rPh>
    <phoneticPr fontId="2"/>
  </si>
  <si>
    <t>２　従業者30人以上の事業所に関する統計表</t>
    <rPh sb="2" eb="5">
      <t>ジュウギョウシャ</t>
    </rPh>
    <rPh sb="7" eb="10">
      <t>ニンイジョウ</t>
    </rPh>
    <rPh sb="11" eb="14">
      <t>ジギョウショ</t>
    </rPh>
    <rPh sb="15" eb="16">
      <t>カン</t>
    </rPh>
    <rPh sb="18" eb="21">
      <t>トウケイヒョウ</t>
    </rPh>
    <phoneticPr fontId="2"/>
  </si>
  <si>
    <t>第４表</t>
    <rPh sb="0" eb="1">
      <t>ダイ</t>
    </rPh>
    <rPh sb="2" eb="3">
      <t>ヒョウ</t>
    </rPh>
    <phoneticPr fontId="2"/>
  </si>
  <si>
    <t>第５表</t>
    <rPh sb="0" eb="1">
      <t>ダイ</t>
    </rPh>
    <rPh sb="2" eb="3">
      <t>ヒョウ</t>
    </rPh>
    <phoneticPr fontId="2"/>
  </si>
  <si>
    <t>第６表</t>
    <rPh sb="0" eb="1">
      <t>ダイ</t>
    </rPh>
    <rPh sb="2" eb="3">
      <t>ヒョウ</t>
    </rPh>
    <phoneticPr fontId="2"/>
  </si>
  <si>
    <t>第７表</t>
    <rPh sb="0" eb="1">
      <t>ダイ</t>
    </rPh>
    <rPh sb="2" eb="3">
      <t>ヒョウ</t>
    </rPh>
    <phoneticPr fontId="2"/>
  </si>
  <si>
    <t>第８表</t>
    <rPh sb="0" eb="1">
      <t>ダイ</t>
    </rPh>
    <rPh sb="2" eb="3">
      <t>ヒョウ</t>
    </rPh>
    <phoneticPr fontId="2"/>
  </si>
  <si>
    <t>第９表</t>
    <rPh sb="0" eb="1">
      <t>ダイ</t>
    </rPh>
    <rPh sb="2" eb="3">
      <t>ヒョウ</t>
    </rPh>
    <phoneticPr fontId="2"/>
  </si>
  <si>
    <t>４　工業用地・工業用水に関する統計表（従業者30人以上の事業所）</t>
    <rPh sb="2" eb="6">
      <t>コウギョウヨウチ</t>
    </rPh>
    <rPh sb="7" eb="11">
      <t>コウギョウヨウスイ</t>
    </rPh>
    <rPh sb="12" eb="13">
      <t>カン</t>
    </rPh>
    <rPh sb="15" eb="18">
      <t>トウケイヒョウ</t>
    </rPh>
    <rPh sb="19" eb="22">
      <t>ジュウギョウシャ</t>
    </rPh>
    <rPh sb="24" eb="27">
      <t>ニンイジョウ</t>
    </rPh>
    <rPh sb="28" eb="31">
      <t>ジギョウショ</t>
    </rPh>
    <phoneticPr fontId="2"/>
  </si>
  <si>
    <t>第10表</t>
    <rPh sb="0" eb="1">
      <t>ダイ</t>
    </rPh>
    <rPh sb="3" eb="4">
      <t>ヒョウ</t>
    </rPh>
    <phoneticPr fontId="2"/>
  </si>
  <si>
    <t>第12表</t>
    <rPh sb="0" eb="1">
      <t>ダイ</t>
    </rPh>
    <rPh sb="3" eb="4">
      <t>ヒョウ</t>
    </rPh>
    <phoneticPr fontId="2"/>
  </si>
  <si>
    <t>（１）県計</t>
    <rPh sb="3" eb="4">
      <t>ケン</t>
    </rPh>
    <rPh sb="4" eb="5">
      <t>ケイ</t>
    </rPh>
    <phoneticPr fontId="2"/>
  </si>
  <si>
    <t>（２）広域振興圏別</t>
    <rPh sb="3" eb="9">
      <t>コウイキシンコウケンベツ</t>
    </rPh>
    <phoneticPr fontId="2"/>
  </si>
  <si>
    <t>（３）市町村別</t>
    <rPh sb="3" eb="7">
      <t>シチョウソンベツ</t>
    </rPh>
    <phoneticPr fontId="2"/>
  </si>
  <si>
    <t>第13表</t>
    <rPh sb="0" eb="1">
      <t>ダイ</t>
    </rPh>
    <rPh sb="3" eb="4">
      <t>ヒョウ</t>
    </rPh>
    <phoneticPr fontId="2"/>
  </si>
  <si>
    <t>産出
事業
所数</t>
    <rPh sb="3" eb="4">
      <t>コト</t>
    </rPh>
    <rPh sb="4" eb="5">
      <t>ギョウ</t>
    </rPh>
    <rPh sb="6" eb="7">
      <t>ジョ</t>
    </rPh>
    <rPh sb="7" eb="8">
      <t>スウ</t>
    </rPh>
    <phoneticPr fontId="3"/>
  </si>
  <si>
    <t>従業
者数</t>
    <rPh sb="0" eb="1">
      <t>ジュウ</t>
    </rPh>
    <rPh sb="1" eb="2">
      <t>ギョウ</t>
    </rPh>
    <rPh sb="3" eb="4">
      <t>シャ</t>
    </rPh>
    <rPh sb="4" eb="5">
      <t>スウ</t>
    </rPh>
    <phoneticPr fontId="2"/>
  </si>
  <si>
    <t>（２）広域振興圏別</t>
    <rPh sb="3" eb="5">
      <t>コウイキ</t>
    </rPh>
    <rPh sb="5" eb="7">
      <t>シンコウ</t>
    </rPh>
    <rPh sb="7" eb="8">
      <t>ケン</t>
    </rPh>
    <rPh sb="8" eb="9">
      <t>ベツ</t>
    </rPh>
    <phoneticPr fontId="2"/>
  </si>
  <si>
    <t>第１表-１　続き</t>
    <rPh sb="0" eb="1">
      <t>ダイ</t>
    </rPh>
    <rPh sb="2" eb="3">
      <t>ヒョウ</t>
    </rPh>
    <rPh sb="6" eb="7">
      <t>ツヅ</t>
    </rPh>
    <phoneticPr fontId="2"/>
  </si>
  <si>
    <t>第12表（続き）</t>
    <phoneticPr fontId="2"/>
  </si>
  <si>
    <t>第１表-３　品目別産出事業所数、製造品出荷額</t>
    <rPh sb="0" eb="1">
      <t>ダイ</t>
    </rPh>
    <rPh sb="2" eb="3">
      <t>ヒョウ</t>
    </rPh>
    <rPh sb="6" eb="8">
      <t>ヒンモク</t>
    </rPh>
    <rPh sb="8" eb="9">
      <t>ベツ</t>
    </rPh>
    <rPh sb="9" eb="11">
      <t>サンシュツ</t>
    </rPh>
    <rPh sb="11" eb="15">
      <t>ジ</t>
    </rPh>
    <rPh sb="16" eb="19">
      <t>セイゾウヒン</t>
    </rPh>
    <rPh sb="19" eb="21">
      <t>シュッカ</t>
    </rPh>
    <rPh sb="21" eb="22">
      <t>ガク</t>
    </rPh>
    <phoneticPr fontId="3"/>
  </si>
  <si>
    <t>第１表-４　品目別産出事業所数、加工賃収入額</t>
    <rPh sb="0" eb="1">
      <t>ダイ</t>
    </rPh>
    <rPh sb="2" eb="3">
      <t>ヒョウ</t>
    </rPh>
    <rPh sb="6" eb="8">
      <t>ヒンモク</t>
    </rPh>
    <rPh sb="8" eb="9">
      <t>ベツ</t>
    </rPh>
    <rPh sb="9" eb="11">
      <t>サンシュツ</t>
    </rPh>
    <rPh sb="11" eb="15">
      <t>ジ</t>
    </rPh>
    <rPh sb="16" eb="19">
      <t>カコウチン</t>
    </rPh>
    <rPh sb="19" eb="22">
      <t>シュウニュウガク</t>
    </rPh>
    <phoneticPr fontId="3"/>
  </si>
  <si>
    <t>（１）県計　</t>
    <rPh sb="3" eb="4">
      <t>ケン</t>
    </rPh>
    <rPh sb="4" eb="5">
      <t>ケイ</t>
    </rPh>
    <phoneticPr fontId="2"/>
  </si>
  <si>
    <t>（３）市町村別</t>
    <rPh sb="3" eb="6">
      <t>シチョウソン</t>
    </rPh>
    <rPh sb="6" eb="7">
      <t>ベツ</t>
    </rPh>
    <phoneticPr fontId="2"/>
  </si>
  <si>
    <t>第11表</t>
    <rPh sb="0" eb="1">
      <t>ダイ</t>
    </rPh>
    <rPh sb="3" eb="4">
      <t>ヒョウ</t>
    </rPh>
    <phoneticPr fontId="2"/>
  </si>
  <si>
    <t>県　　央</t>
    <rPh sb="0" eb="1">
      <t>ケン</t>
    </rPh>
    <rPh sb="3" eb="4">
      <t>ヒロシ</t>
    </rPh>
    <phoneticPr fontId="2"/>
  </si>
  <si>
    <t>県　　南</t>
    <rPh sb="0" eb="1">
      <t>ケン</t>
    </rPh>
    <rPh sb="3" eb="4">
      <t>ミナミ</t>
    </rPh>
    <phoneticPr fontId="2"/>
  </si>
  <si>
    <t>沿　　岸</t>
    <rPh sb="0" eb="1">
      <t>エン</t>
    </rPh>
    <rPh sb="3" eb="4">
      <t>キシ</t>
    </rPh>
    <phoneticPr fontId="2"/>
  </si>
  <si>
    <t>県　　北</t>
    <rPh sb="0" eb="1">
      <t>ケン</t>
    </rPh>
    <rPh sb="3" eb="4">
      <t>キタ</t>
    </rPh>
    <phoneticPr fontId="2"/>
  </si>
  <si>
    <t>県　　計</t>
    <phoneticPr fontId="3"/>
  </si>
  <si>
    <t>県　　央</t>
    <rPh sb="0" eb="1">
      <t>ケン</t>
    </rPh>
    <rPh sb="3" eb="4">
      <t>ヒロシ</t>
    </rPh>
    <phoneticPr fontId="3"/>
  </si>
  <si>
    <t>県　　南</t>
    <rPh sb="0" eb="1">
      <t>ケン</t>
    </rPh>
    <rPh sb="3" eb="4">
      <t>ミナミ</t>
    </rPh>
    <phoneticPr fontId="3"/>
  </si>
  <si>
    <t>沿　　岸</t>
    <rPh sb="0" eb="1">
      <t>エン</t>
    </rPh>
    <rPh sb="3" eb="4">
      <t>キシ</t>
    </rPh>
    <phoneticPr fontId="3"/>
  </si>
  <si>
    <t>県　　北</t>
    <rPh sb="0" eb="1">
      <t>ケン</t>
    </rPh>
    <rPh sb="3" eb="4">
      <t>キタ</t>
    </rPh>
    <phoneticPr fontId="3"/>
  </si>
  <si>
    <t>産業中分類別事業所数、従業者数、事業に従事する者の人件費及び派遣受入者に係る人材派遣会社への支払額、原材料・燃料・電力の使用額等、製造品出荷額等、付加価値額</t>
    <phoneticPr fontId="2"/>
  </si>
  <si>
    <t>市町村別、産業中分類別、従業者規模別事業所数、従業者数、事業に従事する者の人件費及び派遣受入者に係る人材派遣会社への支払額、原材料・燃料・電力の使用額等、製造品出荷額等、付加価値額、粗付加価値額</t>
    <phoneticPr fontId="2"/>
  </si>
  <si>
    <t>第１表-１　産業中分類別事業所数、従業者数、事業に従事する者の人件費及び派遣受入者に係る人材派遣会社への支払額、原材料・燃料・電力の使用額等、製造品出荷額等、付加価値額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71" eb="74">
      <t>セイゾウヒン</t>
    </rPh>
    <rPh sb="74" eb="76">
      <t>シュッカ</t>
    </rPh>
    <rPh sb="76" eb="77">
      <t>ガク</t>
    </rPh>
    <rPh sb="77" eb="78">
      <t>トウ</t>
    </rPh>
    <rPh sb="79" eb="81">
      <t>フカ</t>
    </rPh>
    <rPh sb="81" eb="83">
      <t>カチ</t>
    </rPh>
    <rPh sb="83" eb="84">
      <t>ガク</t>
    </rPh>
    <phoneticPr fontId="2"/>
  </si>
  <si>
    <t>原材料・燃料・電力の使用額等</t>
  </si>
  <si>
    <t>原材料・燃料・電力の使用額等</t>
    <phoneticPr fontId="3"/>
  </si>
  <si>
    <t>第４表　産業中分類別事業所数、事業に従事する者の人件費及び派遣受入者に係る人材派遣会社への支払額、原材料・燃料・電力の使用額等</t>
    <rPh sb="0" eb="1">
      <t>ダイ</t>
    </rPh>
    <rPh sb="2" eb="3">
      <t>ヒョウ</t>
    </rPh>
    <rPh sb="4" eb="6">
      <t>サンギョウ</t>
    </rPh>
    <rPh sb="6" eb="7">
      <t>チュウ</t>
    </rPh>
    <rPh sb="7" eb="9">
      <t>ブンルイ</t>
    </rPh>
    <rPh sb="9" eb="10">
      <t>ベツ</t>
    </rPh>
    <rPh sb="10" eb="13">
      <t>ジギョウショ</t>
    </rPh>
    <rPh sb="13" eb="14">
      <t>スウ</t>
    </rPh>
    <phoneticPr fontId="2"/>
  </si>
  <si>
    <t>第７表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</si>
  <si>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第８表　産業中分類別事業所数、従業者数、事業に従事する者の人件費及び派遣受入者に係る人材派遣会社への支払額、原材料・燃料・電力の使用額等、製造品出荷額等、粗付加価値額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69" eb="72">
      <t>セイゾウヒン</t>
    </rPh>
    <rPh sb="72" eb="74">
      <t>シュッカ</t>
    </rPh>
    <rPh sb="74" eb="75">
      <t>ガク</t>
    </rPh>
    <rPh sb="75" eb="76">
      <t>トウ</t>
    </rPh>
    <rPh sb="77" eb="78">
      <t>ソ</t>
    </rPh>
    <rPh sb="78" eb="80">
      <t>フカ</t>
    </rPh>
    <rPh sb="80" eb="82">
      <t>カチ</t>
    </rPh>
    <rPh sb="82" eb="83">
      <t>ガク</t>
    </rPh>
    <phoneticPr fontId="2"/>
  </si>
  <si>
    <t>第９表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</si>
  <si>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
  </si>
  <si>
    <t>水産練製品</t>
  </si>
  <si>
    <t>コーヒー</t>
  </si>
  <si>
    <t>絹・人絹織物業</t>
  </si>
  <si>
    <t>ろうそく</t>
  </si>
  <si>
    <t>ゼラチン・接着剤</t>
  </si>
  <si>
    <t>プラスチック製履物・同附属品</t>
  </si>
  <si>
    <t>袋物</t>
  </si>
  <si>
    <t>食卓用・ちゅう房用陶磁器</t>
  </si>
  <si>
    <t>その他の陶磁器・同関連製品</t>
  </si>
  <si>
    <t>鋳造装置</t>
  </si>
  <si>
    <t>自動車車体・附随車</t>
  </si>
  <si>
    <t>他に分類されない輸送用機械器具</t>
  </si>
  <si>
    <t>楽器</t>
  </si>
  <si>
    <t>その他の楽器・楽器部品・同材料</t>
  </si>
  <si>
    <t>煙火</t>
  </si>
  <si>
    <t>寒天</t>
  </si>
  <si>
    <t>その他の綿広幅生地織物</t>
  </si>
  <si>
    <t>その他の絹小幅織物</t>
  </si>
  <si>
    <t>その他の織物手加工染色・整理</t>
  </si>
  <si>
    <t>繊維雑品染色・整理（起毛を含む）</t>
  </si>
  <si>
    <t>衛生衣服附属品</t>
  </si>
  <si>
    <t>祝儀用品</t>
  </si>
  <si>
    <t>その他の紙器</t>
  </si>
  <si>
    <t>セルロース系接着剤、プラスチック系接着剤</t>
  </si>
  <si>
    <t>輸送機械用プラスチック製品（自動車用を除く）</t>
  </si>
  <si>
    <t>プラスチック製靴</t>
  </si>
  <si>
    <t>馬革</t>
  </si>
  <si>
    <t>陶磁器製和飲食器</t>
  </si>
  <si>
    <t>陶磁器製洋飲食器</t>
  </si>
  <si>
    <t>その他の陶磁器</t>
  </si>
  <si>
    <t>鉄粉、純鉄粉</t>
  </si>
  <si>
    <t>アルミニウム圧延製品</t>
  </si>
  <si>
    <t>アルミニウム押出し品（抽伸品を含む）</t>
  </si>
  <si>
    <t>その他の暖房・調理装置部分品</t>
  </si>
  <si>
    <t>その他の食品機械、同装置</t>
  </si>
  <si>
    <t>食品機械、同装置の部分品・取付具・附属品</t>
  </si>
  <si>
    <t>液圧プレス</t>
  </si>
  <si>
    <t>ガラス工業用特殊機械</t>
  </si>
  <si>
    <t>プリズム</t>
  </si>
  <si>
    <t>シリコンウエハ（表面研磨したもの）</t>
  </si>
  <si>
    <t>遮断器</t>
  </si>
  <si>
    <t>プログラマブルコントローラ</t>
  </si>
  <si>
    <t>産業用Ｘ線装置</t>
  </si>
  <si>
    <t>半導体・ＩＣ測定器</t>
  </si>
  <si>
    <t>ラジオ放送装置、テレビジョン放送装置</t>
  </si>
  <si>
    <t>乗用車ボデー</t>
  </si>
  <si>
    <t>トラックボデー</t>
  </si>
  <si>
    <t>特別用途車ボデー</t>
  </si>
  <si>
    <t>舟艇の改造・修理</t>
  </si>
  <si>
    <t>他に分類されない輸送用機械器具、同部分品・取付具・附属品</t>
  </si>
  <si>
    <t>その他の時計側</t>
  </si>
  <si>
    <t>その他の洋楽器、和楽器</t>
  </si>
  <si>
    <t>喫煙用具</t>
  </si>
  <si>
    <t>煙火（がん具用を含む）</t>
  </si>
  <si>
    <t>09</t>
  </si>
  <si>
    <t>092211</t>
  </si>
  <si>
    <t>10</t>
  </si>
  <si>
    <t>11</t>
  </si>
  <si>
    <t>112119</t>
  </si>
  <si>
    <t>112229</t>
  </si>
  <si>
    <t>114519</t>
  </si>
  <si>
    <t>114811</t>
  </si>
  <si>
    <t>118914</t>
  </si>
  <si>
    <t>12</t>
  </si>
  <si>
    <t>13</t>
  </si>
  <si>
    <t>14</t>
  </si>
  <si>
    <t>144211</t>
  </si>
  <si>
    <t>145419</t>
  </si>
  <si>
    <t>15</t>
  </si>
  <si>
    <t>16</t>
  </si>
  <si>
    <t>164711</t>
  </si>
  <si>
    <t>169412</t>
  </si>
  <si>
    <t>17</t>
  </si>
  <si>
    <t>18</t>
  </si>
  <si>
    <t>183212</t>
  </si>
  <si>
    <t>19</t>
  </si>
  <si>
    <t>192211</t>
  </si>
  <si>
    <t>20</t>
  </si>
  <si>
    <t>201121</t>
  </si>
  <si>
    <t>207111</t>
  </si>
  <si>
    <t>21</t>
  </si>
  <si>
    <t>214211</t>
  </si>
  <si>
    <t>214212</t>
  </si>
  <si>
    <t>214919</t>
  </si>
  <si>
    <t>22</t>
  </si>
  <si>
    <t>229911</t>
  </si>
  <si>
    <t>23</t>
  </si>
  <si>
    <t>233211</t>
  </si>
  <si>
    <t>233212</t>
  </si>
  <si>
    <t>24</t>
  </si>
  <si>
    <t>243919</t>
  </si>
  <si>
    <t>25</t>
  </si>
  <si>
    <t>26</t>
  </si>
  <si>
    <t>264119</t>
  </si>
  <si>
    <t>266214</t>
  </si>
  <si>
    <t>269912</t>
  </si>
  <si>
    <t>27</t>
  </si>
  <si>
    <t>275314</t>
  </si>
  <si>
    <t>28</t>
  </si>
  <si>
    <t>289913</t>
  </si>
  <si>
    <t>29</t>
  </si>
  <si>
    <t>291312</t>
  </si>
  <si>
    <t>291314</t>
  </si>
  <si>
    <t>296112</t>
  </si>
  <si>
    <t>297113</t>
  </si>
  <si>
    <t>30</t>
  </si>
  <si>
    <t>301311</t>
  </si>
  <si>
    <t>31</t>
  </si>
  <si>
    <t>311211</t>
  </si>
  <si>
    <t>311213</t>
  </si>
  <si>
    <t>311214</t>
  </si>
  <si>
    <t>319919</t>
  </si>
  <si>
    <t>32</t>
  </si>
  <si>
    <t>323139</t>
  </si>
  <si>
    <t>324919</t>
  </si>
  <si>
    <t>328511</t>
  </si>
  <si>
    <t>329111</t>
  </si>
  <si>
    <t>そう（惣）菜（賃加工）</t>
  </si>
  <si>
    <t>コーヒー（賃加工）</t>
  </si>
  <si>
    <t>有機質肥料（賃加工）</t>
  </si>
  <si>
    <t>合成繊維糸・その他の糸染整理（賃加工）</t>
  </si>
  <si>
    <t>和装製品（足袋を含む）（賃加工）</t>
  </si>
  <si>
    <t>スカーフ・マフラー・ハンカチーフ（賃加工）</t>
  </si>
  <si>
    <t>金属製家具（塗装を含む）（賃加工）</t>
  </si>
  <si>
    <t>その他の紙製品（賃加工）</t>
  </si>
  <si>
    <t>重包装紙袋（賃加工）</t>
  </si>
  <si>
    <t>石工品（賃加工）</t>
  </si>
  <si>
    <t>製缶板金製品（賃加工）</t>
  </si>
  <si>
    <t>消火器具・消火装置・同部分品・取付具・附属品（賃加工）</t>
  </si>
  <si>
    <t>食品機械・同装置・同部分品・取付具・附属品（賃加工）</t>
  </si>
  <si>
    <t>航空機用エンジン・同部分品・取付具・附属品（賃加工）</t>
  </si>
  <si>
    <t>その他の航空機部分品・補助装置（賃加工）</t>
  </si>
  <si>
    <t>事業所敷地面積</t>
    <rPh sb="0" eb="3">
      <t>ジギョウショ</t>
    </rPh>
    <rPh sb="3" eb="5">
      <t>シキチ</t>
    </rPh>
    <rPh sb="5" eb="7">
      <t>メンセキ</t>
    </rPh>
    <phoneticPr fontId="2"/>
  </si>
  <si>
    <t>第10表　産業中分類別事業所数、事業所敷地面積、敷地規模別事業所数</t>
    <rPh sb="0" eb="1">
      <t>ダイ</t>
    </rPh>
    <rPh sb="3" eb="4">
      <t>ヒョウ</t>
    </rPh>
    <rPh sb="5" eb="7">
      <t>サンギョウ</t>
    </rPh>
    <rPh sb="7" eb="8">
      <t>チュウ</t>
    </rPh>
    <rPh sb="8" eb="10">
      <t>ブンルイ</t>
    </rPh>
    <rPh sb="10" eb="11">
      <t>ベツ</t>
    </rPh>
    <rPh sb="11" eb="15">
      <t>ジ</t>
    </rPh>
    <rPh sb="16" eb="19">
      <t>ジギョウショ</t>
    </rPh>
    <rPh sb="19" eb="21">
      <t>シキチ</t>
    </rPh>
    <rPh sb="21" eb="23">
      <t>メンセキ</t>
    </rPh>
    <rPh sb="24" eb="26">
      <t>シキチ</t>
    </rPh>
    <rPh sb="26" eb="28">
      <t>キボ</t>
    </rPh>
    <rPh sb="28" eb="29">
      <t>ベツ</t>
    </rPh>
    <rPh sb="29" eb="32">
      <t>ジギョウショ</t>
    </rPh>
    <rPh sb="32" eb="33">
      <t>スウ</t>
    </rPh>
    <phoneticPr fontId="2"/>
  </si>
  <si>
    <t>常用雇用者及び有給役員に対する退職金又は解雇予告手当、出向・派遣受入者に係る支払額、臨時雇用者に対する給与、送出者に対する負担額など</t>
    <phoneticPr fontId="2"/>
  </si>
  <si>
    <t>５　市町村別統計表（全事業所）</t>
    <rPh sb="2" eb="6">
      <t>シチョウソンベツ</t>
    </rPh>
    <rPh sb="6" eb="9">
      <t>トウケイヒョウ</t>
    </rPh>
    <phoneticPr fontId="2"/>
  </si>
  <si>
    <t>５　市町村別統計表（全事業所）</t>
    <rPh sb="2" eb="5">
      <t>シチョウソン</t>
    </rPh>
    <rPh sb="5" eb="6">
      <t>ベツ</t>
    </rPh>
    <rPh sb="6" eb="9">
      <t>トウケイヒョウ</t>
    </rPh>
    <phoneticPr fontId="2"/>
  </si>
  <si>
    <t>３　従業者１人以上29人以下の事業所に関する統計表</t>
    <phoneticPr fontId="2"/>
  </si>
  <si>
    <t>１　全事業所に関する統計表</t>
  </si>
  <si>
    <t>　　１～　　９人</t>
    <phoneticPr fontId="2"/>
  </si>
  <si>
    <t>時計・同部分品（賃加工）</t>
  </si>
  <si>
    <t>娯楽用具・がん具（賃加工）</t>
  </si>
  <si>
    <t>運動用具（賃加工）</t>
  </si>
  <si>
    <t>万年筆･ペン類･鉛筆(賃加工)</t>
  </si>
  <si>
    <t>漆器（賃加工）</t>
  </si>
  <si>
    <t>麦わら・パナマ類帽子・わら工品（賃加工）</t>
  </si>
  <si>
    <t>喫煙用具（賃加工）</t>
  </si>
  <si>
    <t>看板・標識機（賃加工）</t>
  </si>
  <si>
    <t>他に分類されないその他の製品（賃加工）</t>
  </si>
  <si>
    <t>091191</t>
  </si>
  <si>
    <t>091291</t>
  </si>
  <si>
    <t>091391</t>
  </si>
  <si>
    <t>091491</t>
  </si>
  <si>
    <t>091991</t>
  </si>
  <si>
    <t>092191</t>
  </si>
  <si>
    <t>092291</t>
  </si>
  <si>
    <t>092491</t>
  </si>
  <si>
    <t>092591</t>
  </si>
  <si>
    <t>092691</t>
  </si>
  <si>
    <t>092991</t>
  </si>
  <si>
    <t>093191</t>
  </si>
  <si>
    <t>093291</t>
  </si>
  <si>
    <t>094191</t>
  </si>
  <si>
    <t>096191</t>
  </si>
  <si>
    <t>097191</t>
  </si>
  <si>
    <t>097291</t>
  </si>
  <si>
    <t>099291</t>
  </si>
  <si>
    <t>099391</t>
  </si>
  <si>
    <t>099591</t>
  </si>
  <si>
    <t>099691</t>
  </si>
  <si>
    <t>099791</t>
  </si>
  <si>
    <t>099891</t>
  </si>
  <si>
    <t>099991</t>
  </si>
  <si>
    <t>101191</t>
  </si>
  <si>
    <t>102191</t>
  </si>
  <si>
    <t>102391</t>
  </si>
  <si>
    <t>103291</t>
  </si>
  <si>
    <t>106191</t>
  </si>
  <si>
    <t>106291</t>
  </si>
  <si>
    <t>106391</t>
  </si>
  <si>
    <t>114692</t>
  </si>
  <si>
    <t>114891</t>
  </si>
  <si>
    <t>115291</t>
  </si>
  <si>
    <t>115391</t>
  </si>
  <si>
    <t>115791</t>
  </si>
  <si>
    <t>116191</t>
  </si>
  <si>
    <t>116291</t>
  </si>
  <si>
    <t>116391</t>
  </si>
  <si>
    <t>116491</t>
  </si>
  <si>
    <t>116591</t>
  </si>
  <si>
    <t>116791</t>
  </si>
  <si>
    <t>116991</t>
  </si>
  <si>
    <t>117191</t>
  </si>
  <si>
    <t>117291</t>
  </si>
  <si>
    <t>117491</t>
  </si>
  <si>
    <t>118191</t>
  </si>
  <si>
    <t>118391</t>
  </si>
  <si>
    <t>118691</t>
  </si>
  <si>
    <t>118991</t>
  </si>
  <si>
    <t>119191</t>
  </si>
  <si>
    <t>119491</t>
  </si>
  <si>
    <t>119691</t>
  </si>
  <si>
    <t>119891</t>
  </si>
  <si>
    <t>119991</t>
  </si>
  <si>
    <t>121191</t>
  </si>
  <si>
    <t>121391</t>
  </si>
  <si>
    <t>121991</t>
  </si>
  <si>
    <t>122191</t>
  </si>
  <si>
    <t>122291</t>
  </si>
  <si>
    <t>122391</t>
  </si>
  <si>
    <t>122491</t>
  </si>
  <si>
    <t>122891</t>
  </si>
  <si>
    <t>129191</t>
  </si>
  <si>
    <t>129991</t>
  </si>
  <si>
    <t>131191</t>
  </si>
  <si>
    <t>131291</t>
  </si>
  <si>
    <t>132191</t>
  </si>
  <si>
    <t>139191</t>
  </si>
  <si>
    <t>141191</t>
  </si>
  <si>
    <t>143191</t>
  </si>
  <si>
    <t>144991</t>
  </si>
  <si>
    <t>145191</t>
  </si>
  <si>
    <t>145391</t>
  </si>
  <si>
    <t>145491</t>
  </si>
  <si>
    <t>151191</t>
  </si>
  <si>
    <t>151291</t>
  </si>
  <si>
    <t>151391</t>
  </si>
  <si>
    <t>152191</t>
  </si>
  <si>
    <t>153191</t>
  </si>
  <si>
    <t>153291</t>
  </si>
  <si>
    <t>161991</t>
  </si>
  <si>
    <t>174191</t>
  </si>
  <si>
    <t>181491</t>
  </si>
  <si>
    <t>182591</t>
  </si>
  <si>
    <t>183191</t>
  </si>
  <si>
    <t>183291</t>
  </si>
  <si>
    <t>183391</t>
  </si>
  <si>
    <t>183491</t>
  </si>
  <si>
    <t>185191</t>
  </si>
  <si>
    <t>189791</t>
  </si>
  <si>
    <t>189891</t>
  </si>
  <si>
    <t>192191</t>
  </si>
  <si>
    <t>193391</t>
  </si>
  <si>
    <t>203191</t>
  </si>
  <si>
    <t>204191</t>
  </si>
  <si>
    <t>211291</t>
  </si>
  <si>
    <t>211991</t>
  </si>
  <si>
    <t>214491</t>
  </si>
  <si>
    <t>218491</t>
  </si>
  <si>
    <t>219391</t>
  </si>
  <si>
    <t>224992</t>
  </si>
  <si>
    <t>225191</t>
  </si>
  <si>
    <t>229191</t>
  </si>
  <si>
    <t>229991</t>
  </si>
  <si>
    <t>232991</t>
  </si>
  <si>
    <t>233991</t>
  </si>
  <si>
    <t>234191</t>
  </si>
  <si>
    <t>235291</t>
  </si>
  <si>
    <t>235391</t>
  </si>
  <si>
    <t>235491</t>
  </si>
  <si>
    <t>239991</t>
  </si>
  <si>
    <t>242291</t>
  </si>
  <si>
    <t>242691</t>
  </si>
  <si>
    <t>242991</t>
  </si>
  <si>
    <t>243191</t>
  </si>
  <si>
    <t>243291</t>
  </si>
  <si>
    <t>244191</t>
  </si>
  <si>
    <t>244291</t>
  </si>
  <si>
    <t>244391</t>
  </si>
  <si>
    <t>244591</t>
  </si>
  <si>
    <t>244691</t>
  </si>
  <si>
    <t>244692</t>
  </si>
  <si>
    <t>245191</t>
  </si>
  <si>
    <t>245291</t>
  </si>
  <si>
    <t>246191</t>
  </si>
  <si>
    <t>246291</t>
  </si>
  <si>
    <t>246491</t>
  </si>
  <si>
    <t>246591</t>
  </si>
  <si>
    <t>246993</t>
  </si>
  <si>
    <t>246994</t>
  </si>
  <si>
    <t>247991</t>
  </si>
  <si>
    <t>248191</t>
  </si>
  <si>
    <t>249991</t>
  </si>
  <si>
    <t>251391</t>
  </si>
  <si>
    <t>252291</t>
  </si>
  <si>
    <t>252391</t>
  </si>
  <si>
    <t>253191</t>
  </si>
  <si>
    <t>253491</t>
  </si>
  <si>
    <t>259191</t>
  </si>
  <si>
    <t>259291</t>
  </si>
  <si>
    <t>259991</t>
  </si>
  <si>
    <t>261191</t>
  </si>
  <si>
    <t>262191</t>
  </si>
  <si>
    <t>264191</t>
  </si>
  <si>
    <t>264491</t>
  </si>
  <si>
    <t>264591</t>
  </si>
  <si>
    <t>266391</t>
  </si>
  <si>
    <t>266491</t>
  </si>
  <si>
    <t>267191</t>
  </si>
  <si>
    <t>267291</t>
  </si>
  <si>
    <t>269191</t>
  </si>
  <si>
    <t>269291</t>
  </si>
  <si>
    <t>269391</t>
  </si>
  <si>
    <t>269491</t>
  </si>
  <si>
    <t>269991</t>
  </si>
  <si>
    <t>271191</t>
  </si>
  <si>
    <t>271991</t>
  </si>
  <si>
    <t>272291</t>
  </si>
  <si>
    <t>272391</t>
  </si>
  <si>
    <t>272991</t>
  </si>
  <si>
    <t>273291</t>
  </si>
  <si>
    <t>273991</t>
  </si>
  <si>
    <t>274191</t>
  </si>
  <si>
    <t>275291</t>
  </si>
  <si>
    <t>275391</t>
  </si>
  <si>
    <t>281391</t>
  </si>
  <si>
    <t>281591</t>
  </si>
  <si>
    <t>282191</t>
  </si>
  <si>
    <t>282391</t>
  </si>
  <si>
    <t>283191</t>
  </si>
  <si>
    <t>284191</t>
  </si>
  <si>
    <t>284291</t>
  </si>
  <si>
    <t>285991</t>
  </si>
  <si>
    <t>289991</t>
  </si>
  <si>
    <t>291191</t>
  </si>
  <si>
    <t>291391</t>
  </si>
  <si>
    <t>291491</t>
  </si>
  <si>
    <t>291591</t>
  </si>
  <si>
    <t>292191</t>
  </si>
  <si>
    <t>292291</t>
  </si>
  <si>
    <t>292991</t>
  </si>
  <si>
    <t>293291</t>
  </si>
  <si>
    <t>293991</t>
  </si>
  <si>
    <t>296191</t>
  </si>
  <si>
    <t>297191</t>
  </si>
  <si>
    <t>297291</t>
  </si>
  <si>
    <t>299991</t>
  </si>
  <si>
    <t>301191</t>
  </si>
  <si>
    <t>301291</t>
  </si>
  <si>
    <t>301391</t>
  </si>
  <si>
    <t>301991</t>
  </si>
  <si>
    <t>302191</t>
  </si>
  <si>
    <t>302391</t>
  </si>
  <si>
    <t>303191</t>
  </si>
  <si>
    <t>303291</t>
  </si>
  <si>
    <t>303491</t>
  </si>
  <si>
    <t>303591</t>
  </si>
  <si>
    <t>311191</t>
  </si>
  <si>
    <t>311391</t>
  </si>
  <si>
    <t>313191</t>
  </si>
  <si>
    <t>313291</t>
  </si>
  <si>
    <t>313391</t>
  </si>
  <si>
    <t>313491</t>
  </si>
  <si>
    <t>314291</t>
  </si>
  <si>
    <t>314991</t>
  </si>
  <si>
    <t>321191</t>
  </si>
  <si>
    <t>322191</t>
  </si>
  <si>
    <t>323191</t>
  </si>
  <si>
    <t>325191</t>
  </si>
  <si>
    <t>325391</t>
  </si>
  <si>
    <t>326191</t>
  </si>
  <si>
    <t>327191</t>
  </si>
  <si>
    <t>328191</t>
  </si>
  <si>
    <t>328591</t>
  </si>
  <si>
    <t>329291</t>
  </si>
  <si>
    <t>329991</t>
  </si>
  <si>
    <t>第１表-２　産業細分類別事業所数、従業者数、事業に従事する者の人件費及び派遣受入者に係る人材派遣会社への支払額、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phoneticPr fontId="2"/>
  </si>
  <si>
    <t>　　　　　 原材料・燃料・電力の使用額等、製造品出荷額等、付加価値額</t>
    <rPh sb="21" eb="24">
      <t>セイゾウヒン</t>
    </rPh>
    <rPh sb="24" eb="26">
      <t>シュッカ</t>
    </rPh>
    <rPh sb="26" eb="27">
      <t>ガク</t>
    </rPh>
    <rPh sb="27" eb="28">
      <t>トウ</t>
    </rPh>
    <rPh sb="29" eb="31">
      <t>フカ</t>
    </rPh>
    <rPh sb="31" eb="33">
      <t>カチ</t>
    </rPh>
    <rPh sb="33" eb="34">
      <t>ガク</t>
    </rPh>
    <phoneticPr fontId="2"/>
  </si>
  <si>
    <t>第２表　産業中分類別、従業者規模別事業所数、従業者数、事業に従事する者の人件費及び派遣受入者に係る人</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phoneticPr fontId="2"/>
  </si>
  <si>
    <t>　　　　材派遣会社への支払額、原材料・燃料・電力の使用額等、製造品出荷額等、生産額、付加価値額</t>
    <phoneticPr fontId="2"/>
  </si>
  <si>
    <t>事業
所数</t>
    <phoneticPr fontId="2"/>
  </si>
  <si>
    <t>区分</t>
    <phoneticPr fontId="2"/>
  </si>
  <si>
    <t>第12表　市町村別、産業中分類別、従業者規模別事業所数、従業者数、事業に従事する者の人件費及び派遣受入</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phoneticPr fontId="2"/>
  </si>
  <si>
    <t>　　　　付加価値額</t>
    <phoneticPr fontId="2"/>
  </si>
  <si>
    <t>　　　　者に係る人材派遣会社への支払額、原材料・燃料・電力の使用額等、製造品出荷額等、付加価値額、粗</t>
    <phoneticPr fontId="2"/>
  </si>
  <si>
    <t>６　市町村別統計表（従業者30人以上の事業所）</t>
    <rPh sb="2" eb="5">
      <t>シチョウソン</t>
    </rPh>
    <rPh sb="5" eb="6">
      <t>ベツ</t>
    </rPh>
    <rPh sb="6" eb="9">
      <t>トウケイヒョウ</t>
    </rPh>
    <rPh sb="10" eb="13">
      <t>ジュウギョウシャ</t>
    </rPh>
    <rPh sb="15" eb="16">
      <t>ニン</t>
    </rPh>
    <rPh sb="16" eb="18">
      <t>イジョウ</t>
    </rPh>
    <rPh sb="19" eb="22">
      <t>ジギョウショ</t>
    </rPh>
    <phoneticPr fontId="2"/>
  </si>
  <si>
    <t>第13表　市町村別事業所数、事業所敷地面積、１日当たり水源別用水量</t>
    <rPh sb="0" eb="1">
      <t>ダイ</t>
    </rPh>
    <rPh sb="3" eb="4">
      <t>ヒョウ</t>
    </rPh>
    <rPh sb="5" eb="8">
      <t>シチョウソン</t>
    </rPh>
    <rPh sb="8" eb="9">
      <t>ベツ</t>
    </rPh>
    <rPh sb="9" eb="12">
      <t>ジギョウショ</t>
    </rPh>
    <rPh sb="12" eb="13">
      <t>カズ</t>
    </rPh>
    <rPh sb="14" eb="17">
      <t>ジギョウショ</t>
    </rPh>
    <rPh sb="17" eb="19">
      <t>シキチ</t>
    </rPh>
    <rPh sb="19" eb="21">
      <t>メンセキ</t>
    </rPh>
    <rPh sb="23" eb="24">
      <t>ニチ</t>
    </rPh>
    <rPh sb="24" eb="25">
      <t>ア</t>
    </rPh>
    <rPh sb="27" eb="29">
      <t>スイゲン</t>
    </rPh>
    <rPh sb="29" eb="30">
      <t>ベツ</t>
    </rPh>
    <rPh sb="30" eb="32">
      <t>ヨウスイ</t>
    </rPh>
    <rPh sb="32" eb="33">
      <t>リョウ</t>
    </rPh>
    <phoneticPr fontId="2"/>
  </si>
  <si>
    <t>事業所敷地面積</t>
    <phoneticPr fontId="2"/>
  </si>
  <si>
    <t>６　市町村別統計表（従業者30人以上の事業所）</t>
    <phoneticPr fontId="2"/>
  </si>
  <si>
    <t>0911</t>
  </si>
  <si>
    <t>肉加工品</t>
  </si>
  <si>
    <t>乳製品（処理牛乳、乳飲料を除く）</t>
  </si>
  <si>
    <t>0919</t>
  </si>
  <si>
    <t>0921</t>
  </si>
  <si>
    <t>0922</t>
  </si>
  <si>
    <t>海藻加工業</t>
  </si>
  <si>
    <t>0923</t>
  </si>
  <si>
    <t>0929</t>
  </si>
  <si>
    <t>その他の水産食料品</t>
  </si>
  <si>
    <t>0931</t>
  </si>
  <si>
    <t>野菜缶詰・果実缶詰・農産保存食料品（野菜漬物を除く）</t>
    <phoneticPr fontId="2"/>
  </si>
  <si>
    <t>0932</t>
  </si>
  <si>
    <t>野菜漬物（缶詰、瓶詰、つぼ詰を除く）</t>
  </si>
  <si>
    <t>0941</t>
  </si>
  <si>
    <t>味そ</t>
  </si>
  <si>
    <t>0942</t>
  </si>
  <si>
    <t>0949</t>
  </si>
  <si>
    <t>0961</t>
  </si>
  <si>
    <t>精米・精麦業</t>
  </si>
  <si>
    <t>0962</t>
  </si>
  <si>
    <t>0969</t>
  </si>
  <si>
    <t>その他の精穀・製粉業</t>
  </si>
  <si>
    <t>0971</t>
  </si>
  <si>
    <t>0972</t>
  </si>
  <si>
    <t>生菓子</t>
  </si>
  <si>
    <t>0973</t>
  </si>
  <si>
    <t>0974</t>
  </si>
  <si>
    <t>0979</t>
  </si>
  <si>
    <t>0981</t>
  </si>
  <si>
    <t>動植物油脂（食用油脂加工業を除く）</t>
  </si>
  <si>
    <t>0992</t>
  </si>
  <si>
    <t>0993</t>
  </si>
  <si>
    <t>0994</t>
  </si>
  <si>
    <t>0995</t>
  </si>
  <si>
    <t>0996</t>
  </si>
  <si>
    <t>0997</t>
  </si>
  <si>
    <t>0998</t>
  </si>
  <si>
    <t>0999</t>
  </si>
  <si>
    <t>1011</t>
  </si>
  <si>
    <t>1021</t>
  </si>
  <si>
    <t>1022</t>
  </si>
  <si>
    <t>ビール類</t>
  </si>
  <si>
    <t>1023</t>
  </si>
  <si>
    <t>1031</t>
  </si>
  <si>
    <t>製茶業</t>
  </si>
  <si>
    <t>1032</t>
  </si>
  <si>
    <t>1041</t>
  </si>
  <si>
    <t>製氷業</t>
  </si>
  <si>
    <t>1061</t>
  </si>
  <si>
    <t>1062</t>
  </si>
  <si>
    <t>1063</t>
  </si>
  <si>
    <t>1112</t>
  </si>
  <si>
    <t>化学繊維</t>
  </si>
  <si>
    <t>1122</t>
  </si>
  <si>
    <t>1123</t>
  </si>
  <si>
    <t>毛織物業</t>
  </si>
  <si>
    <t>1145</t>
  </si>
  <si>
    <t>織物手加工染色整理業</t>
  </si>
  <si>
    <t>1146</t>
  </si>
  <si>
    <t>綿状繊維・糸染色整理業</t>
  </si>
  <si>
    <t>1148</t>
  </si>
  <si>
    <t>繊維雑品染色整理業</t>
  </si>
  <si>
    <t>1151</t>
  </si>
  <si>
    <t>綱</t>
  </si>
  <si>
    <t>1152</t>
  </si>
  <si>
    <t>漁網</t>
  </si>
  <si>
    <t>1153</t>
  </si>
  <si>
    <t>網地（漁網を除く）</t>
  </si>
  <si>
    <t>1157</t>
  </si>
  <si>
    <t>1159</t>
  </si>
  <si>
    <t>その他の繊維粗製品</t>
  </si>
  <si>
    <t>1161</t>
  </si>
  <si>
    <t>織物製成人男子・少年服（不織布製及びレース製を含む）</t>
  </si>
  <si>
    <t>1162</t>
  </si>
  <si>
    <t>1163</t>
  </si>
  <si>
    <t>織物製乳幼児服（不織布製及びレース製を含む）</t>
  </si>
  <si>
    <t>1164</t>
  </si>
  <si>
    <t>織物製シャツ（不織布製及びレース製を含み、下着を除く）</t>
  </si>
  <si>
    <t>1165</t>
  </si>
  <si>
    <t>織物製事務用・作業用・衛生用・スポーツ用衣服・学校服（不織布製及びレース製を含む）</t>
  </si>
  <si>
    <t>1167</t>
  </si>
  <si>
    <t>1168</t>
  </si>
  <si>
    <t>セーター類</t>
  </si>
  <si>
    <t>1169</t>
  </si>
  <si>
    <t>1171</t>
  </si>
  <si>
    <t>1172</t>
  </si>
  <si>
    <t>1174</t>
  </si>
  <si>
    <t>1181</t>
  </si>
  <si>
    <t>1186</t>
  </si>
  <si>
    <t>帽子（帽体を含む）</t>
  </si>
  <si>
    <t>1189</t>
  </si>
  <si>
    <t>他に分類されない衣服・繊維製身の回り品</t>
  </si>
  <si>
    <t>1191</t>
  </si>
  <si>
    <t>1194</t>
  </si>
  <si>
    <t>帆布製品</t>
  </si>
  <si>
    <t>1196</t>
  </si>
  <si>
    <t>刺しゅう業</t>
  </si>
  <si>
    <t>1199</t>
  </si>
  <si>
    <t>1211</t>
  </si>
  <si>
    <t>一般製材業</t>
  </si>
  <si>
    <t>1212</t>
  </si>
  <si>
    <t>1213</t>
  </si>
  <si>
    <t>1219</t>
  </si>
  <si>
    <t>その他の特殊製材業</t>
  </si>
  <si>
    <t>1221</t>
  </si>
  <si>
    <t>1222</t>
  </si>
  <si>
    <t>1223</t>
  </si>
  <si>
    <t>1224</t>
  </si>
  <si>
    <t>1228</t>
  </si>
  <si>
    <t>1291</t>
  </si>
  <si>
    <t>木材薬品処理業</t>
  </si>
  <si>
    <t>1299</t>
  </si>
  <si>
    <t>他に分類されない木製品(竹、とうを含む)</t>
  </si>
  <si>
    <t>1311</t>
  </si>
  <si>
    <t>木製家具（漆塗りを除く）</t>
  </si>
  <si>
    <t>1312</t>
  </si>
  <si>
    <t>1331</t>
  </si>
  <si>
    <t>1391</t>
  </si>
  <si>
    <t>1411</t>
  </si>
  <si>
    <t>パルプ</t>
  </si>
  <si>
    <t>1421</t>
  </si>
  <si>
    <t>1431</t>
  </si>
  <si>
    <t>塗工紙（印刷用紙を除く）</t>
  </si>
  <si>
    <t>1449</t>
  </si>
  <si>
    <t>1451</t>
  </si>
  <si>
    <t>1453</t>
  </si>
  <si>
    <t>1454</t>
  </si>
  <si>
    <t>1511</t>
  </si>
  <si>
    <t>オフセット印刷業（紙に対するもの）</t>
  </si>
  <si>
    <t>1512</t>
  </si>
  <si>
    <t>オフセット印刷以外の印刷業（紙に対するもの）</t>
  </si>
  <si>
    <t>1513</t>
  </si>
  <si>
    <t>紙以外の印刷業</t>
  </si>
  <si>
    <t>1521</t>
  </si>
  <si>
    <t>製版業</t>
  </si>
  <si>
    <t>1612</t>
  </si>
  <si>
    <t>複合肥料</t>
  </si>
  <si>
    <t>1619</t>
  </si>
  <si>
    <t>1623</t>
  </si>
  <si>
    <t>1644</t>
  </si>
  <si>
    <t>1647</t>
  </si>
  <si>
    <t>1651</t>
  </si>
  <si>
    <t>1652</t>
  </si>
  <si>
    <t>1694</t>
  </si>
  <si>
    <t>1697</t>
  </si>
  <si>
    <t>1699</t>
  </si>
  <si>
    <t>1741</t>
  </si>
  <si>
    <t>1799</t>
  </si>
  <si>
    <t>1813</t>
  </si>
  <si>
    <t>プラスチック継手</t>
  </si>
  <si>
    <t>1814</t>
  </si>
  <si>
    <t>1815</t>
  </si>
  <si>
    <t>プラスチック板・棒・管・継手・異形押出製品加工業</t>
  </si>
  <si>
    <t>1821</t>
  </si>
  <si>
    <t>1822</t>
  </si>
  <si>
    <t>プラスチックシート</t>
  </si>
  <si>
    <t>1825</t>
  </si>
  <si>
    <t>プラスチックフィルム・シート・床材・合成皮革加工業</t>
  </si>
  <si>
    <t>1831</t>
  </si>
  <si>
    <t>電気機械器具用プラスチック製品（加工業を除く）</t>
  </si>
  <si>
    <t>1832</t>
  </si>
  <si>
    <t>輸送機械器具用プラスチック製品（加工業を除く）</t>
  </si>
  <si>
    <t>1833</t>
  </si>
  <si>
    <t>その他の工業用プラスチック製品（加工業を除く）</t>
  </si>
  <si>
    <t>1834</t>
  </si>
  <si>
    <t>工業用プラスチック製品加工業</t>
  </si>
  <si>
    <t>1841</t>
  </si>
  <si>
    <t>1842</t>
  </si>
  <si>
    <t>1844</t>
  </si>
  <si>
    <t>1845</t>
  </si>
  <si>
    <t>発泡・強化プラスチック製品加工業</t>
  </si>
  <si>
    <t>1851</t>
  </si>
  <si>
    <t>1852</t>
  </si>
  <si>
    <t>1891</t>
  </si>
  <si>
    <t>プラスチック製日用雑貨・食卓用品</t>
  </si>
  <si>
    <t>1892</t>
  </si>
  <si>
    <t>1897</t>
  </si>
  <si>
    <t>1898</t>
  </si>
  <si>
    <t>他に分類されないプラスチック製品加工業</t>
  </si>
  <si>
    <t>1921</t>
  </si>
  <si>
    <t>ゴム製履物・同附属品</t>
  </si>
  <si>
    <t>1922</t>
  </si>
  <si>
    <t>1931</t>
  </si>
  <si>
    <t>1933</t>
  </si>
  <si>
    <t>2031</t>
  </si>
  <si>
    <t>2041</t>
  </si>
  <si>
    <t>2071</t>
  </si>
  <si>
    <t>袋物（ハンドバッグを除く）</t>
  </si>
  <si>
    <t>2112</t>
  </si>
  <si>
    <t>板ガラス加工業</t>
  </si>
  <si>
    <t>2117</t>
  </si>
  <si>
    <t>2119</t>
  </si>
  <si>
    <t>2121</t>
  </si>
  <si>
    <t>セメント</t>
  </si>
  <si>
    <t>2122</t>
  </si>
  <si>
    <t>2123</t>
  </si>
  <si>
    <t>2142</t>
  </si>
  <si>
    <t>2144</t>
  </si>
  <si>
    <t>2145</t>
  </si>
  <si>
    <t>2149</t>
  </si>
  <si>
    <t>2159</t>
  </si>
  <si>
    <t>2181</t>
  </si>
  <si>
    <t>2182</t>
  </si>
  <si>
    <t>2183</t>
  </si>
  <si>
    <t>2184</t>
  </si>
  <si>
    <t>2186</t>
  </si>
  <si>
    <t>鉱物・土石粉砕等処理業</t>
  </si>
  <si>
    <t>2192</t>
  </si>
  <si>
    <t>2193</t>
  </si>
  <si>
    <t>石灰</t>
  </si>
  <si>
    <t>2194</t>
  </si>
  <si>
    <t>2199</t>
  </si>
  <si>
    <t>2231</t>
  </si>
  <si>
    <t>熱間圧延業（鋼管、伸鉄を除く）</t>
  </si>
  <si>
    <t>2238</t>
  </si>
  <si>
    <t>伸線業</t>
  </si>
  <si>
    <t>2249</t>
  </si>
  <si>
    <t>2251</t>
  </si>
  <si>
    <t>銑鉄鋳物（鋳鉄管、可鍛鋳鉄を除く）</t>
  </si>
  <si>
    <t>2253</t>
  </si>
  <si>
    <t>鋳鋼</t>
  </si>
  <si>
    <t>2254</t>
  </si>
  <si>
    <t>2291</t>
  </si>
  <si>
    <t>鉄鋼シャースリット業</t>
  </si>
  <si>
    <t>2292</t>
  </si>
  <si>
    <t>鉄スクラップ加工処理業</t>
  </si>
  <si>
    <t>2299</t>
  </si>
  <si>
    <t>他に分類されない鉄鋼業</t>
  </si>
  <si>
    <t>2329</t>
  </si>
  <si>
    <t>その他の非鉄金属第２次製錬・精製業（非鉄金属合金を含む）</t>
  </si>
  <si>
    <t>2339</t>
  </si>
  <si>
    <t>その他の非鉄金属・同合金圧延業（抽伸、押出しを含む）</t>
  </si>
  <si>
    <t>2341</t>
  </si>
  <si>
    <t>電線・ケーブル（光ファイバケーブルを除く）</t>
  </si>
  <si>
    <t>2351</t>
  </si>
  <si>
    <t>銅・同合金鋳物（ダイカストを除く）</t>
  </si>
  <si>
    <t>2352</t>
  </si>
  <si>
    <t>非鉄金属鋳物（銅・同合金鋳物及びダイカストを除く）</t>
  </si>
  <si>
    <t>2353</t>
  </si>
  <si>
    <t>2354</t>
  </si>
  <si>
    <t>非鉄金属ダイカスト（アルミニウム・同合金ダイカストを除く）</t>
  </si>
  <si>
    <t>2399</t>
  </si>
  <si>
    <t>2422</t>
  </si>
  <si>
    <t>2423</t>
  </si>
  <si>
    <t>利器工匠具・手道具（やすり、のこぎり、食卓用刃物を除く）</t>
  </si>
  <si>
    <t>2426</t>
  </si>
  <si>
    <t>農業用器具（農業用機械を除く）</t>
  </si>
  <si>
    <t>2429</t>
  </si>
  <si>
    <t>2431</t>
  </si>
  <si>
    <t>配管工事用附属品（バルブ、コックを除く）</t>
  </si>
  <si>
    <t>2432</t>
  </si>
  <si>
    <t>2433</t>
  </si>
  <si>
    <t>温風・温水暖房装置</t>
  </si>
  <si>
    <t>2439</t>
  </si>
  <si>
    <t>その他の暖房・調理装置（電気機械器具、ガス機器、石油機器を除く）</t>
  </si>
  <si>
    <t>2441</t>
  </si>
  <si>
    <t>2442</t>
  </si>
  <si>
    <t>建設用金属製品（鉄骨を除く）</t>
  </si>
  <si>
    <t>2443</t>
  </si>
  <si>
    <t>2444</t>
  </si>
  <si>
    <t>2445</t>
  </si>
  <si>
    <t>建築用金属製品（サッシ、ドア、建築用金物を除く）</t>
  </si>
  <si>
    <t>2446</t>
  </si>
  <si>
    <t>製缶板金業</t>
  </si>
  <si>
    <t>2451</t>
  </si>
  <si>
    <t>2452</t>
  </si>
  <si>
    <t>金属プレス製品（アルミニウム・同合金を除く）</t>
  </si>
  <si>
    <t>2453</t>
  </si>
  <si>
    <t>2461</t>
  </si>
  <si>
    <t>金属製品塗装業</t>
  </si>
  <si>
    <t>2462</t>
  </si>
  <si>
    <t>溶融めっき業（表面処理鋼材を除く）</t>
  </si>
  <si>
    <t>2464</t>
  </si>
  <si>
    <t>電気めっき業（表面処理鋼材を除く）</t>
  </si>
  <si>
    <t>2465</t>
  </si>
  <si>
    <t>金属熱処理業</t>
  </si>
  <si>
    <t>2469</t>
  </si>
  <si>
    <t>その他の金属表面処理業</t>
  </si>
  <si>
    <t>2479</t>
  </si>
  <si>
    <t>2481</t>
  </si>
  <si>
    <t>ボルト・ナット・リベット・小ねじ・木ねじ等</t>
  </si>
  <si>
    <t>2492</t>
  </si>
  <si>
    <t>2499</t>
  </si>
  <si>
    <t>2513</t>
  </si>
  <si>
    <t>2522</t>
    <phoneticPr fontId="2"/>
  </si>
  <si>
    <t>空気圧縮機・ガス圧縮機・送風機</t>
  </si>
  <si>
    <t>2523</t>
  </si>
  <si>
    <t>2535</t>
  </si>
  <si>
    <t>2591</t>
  </si>
  <si>
    <t>2592</t>
  </si>
  <si>
    <t>2595</t>
  </si>
  <si>
    <t>2596</t>
  </si>
  <si>
    <t>2599</t>
  </si>
  <si>
    <t>各種機械・同部分品製造修理業（注文製造・修理）</t>
  </si>
  <si>
    <t>2611</t>
  </si>
  <si>
    <t>農業用機械（農業用器具を除く）</t>
  </si>
  <si>
    <t>2621</t>
  </si>
  <si>
    <t>2641</t>
  </si>
  <si>
    <t>食品機械・同装置</t>
  </si>
  <si>
    <t>2642</t>
  </si>
  <si>
    <t>木材加工機械</t>
  </si>
  <si>
    <t>2644</t>
  </si>
  <si>
    <t>2645</t>
  </si>
  <si>
    <t>2651</t>
  </si>
  <si>
    <t>2652</t>
  </si>
  <si>
    <t>2661</t>
  </si>
  <si>
    <t>2662</t>
  </si>
  <si>
    <t>金属加工機械（金属工作機械を除く）</t>
  </si>
  <si>
    <t>2663</t>
  </si>
  <si>
    <t>金属工作機械用・金属加工機械用部分品・附属品（機械工具、金型を除く）</t>
  </si>
  <si>
    <t>2664</t>
  </si>
  <si>
    <t>機械工具（粉末や金業を除く）</t>
  </si>
  <si>
    <t>2671</t>
  </si>
  <si>
    <t>2672</t>
  </si>
  <si>
    <t>2691</t>
  </si>
  <si>
    <t>2692</t>
  </si>
  <si>
    <t>2693</t>
  </si>
  <si>
    <t>2694</t>
  </si>
  <si>
    <t>2699</t>
  </si>
  <si>
    <t>2719</t>
  </si>
  <si>
    <t>その他の事務用機械器具</t>
  </si>
  <si>
    <t>2722</t>
  </si>
  <si>
    <t>娯楽用機械</t>
  </si>
  <si>
    <t>2723</t>
  </si>
  <si>
    <t>2733</t>
  </si>
  <si>
    <t>2735</t>
  </si>
  <si>
    <t>分析機器</t>
  </si>
  <si>
    <t>2737</t>
  </si>
  <si>
    <t>測量機械器具</t>
  </si>
  <si>
    <t>2738</t>
  </si>
  <si>
    <t>2739</t>
  </si>
  <si>
    <t>2741</t>
  </si>
  <si>
    <t>2743</t>
  </si>
  <si>
    <t>医療用品（動物用医療機械器具を含む）</t>
  </si>
  <si>
    <t>2751</t>
  </si>
  <si>
    <t>2752</t>
  </si>
  <si>
    <t>2753</t>
  </si>
  <si>
    <t>2813</t>
  </si>
  <si>
    <t>半導体素子（光電変換素子を除く）</t>
  </si>
  <si>
    <t>2814</t>
  </si>
  <si>
    <t>2821</t>
  </si>
  <si>
    <t>2823</t>
  </si>
  <si>
    <t>2831</t>
  </si>
  <si>
    <t>2841</t>
  </si>
  <si>
    <t>2842</t>
  </si>
  <si>
    <t>2851</t>
  </si>
  <si>
    <t>電源ユニット・高周波ユニット・コントロールユニット</t>
  </si>
  <si>
    <t>2899</t>
  </si>
  <si>
    <t>2911</t>
  </si>
  <si>
    <t>2913</t>
  </si>
  <si>
    <t>2914</t>
  </si>
  <si>
    <t>2915</t>
  </si>
  <si>
    <t>2922</t>
  </si>
  <si>
    <t>内燃機関電装品</t>
  </si>
  <si>
    <t>2929</t>
  </si>
  <si>
    <t>2931</t>
  </si>
  <si>
    <t>2939</t>
  </si>
  <si>
    <t>2961</t>
  </si>
  <si>
    <t>Ｘ線装置</t>
  </si>
  <si>
    <t>2962</t>
  </si>
  <si>
    <t>医療用電子応用装置</t>
  </si>
  <si>
    <t>2969</t>
  </si>
  <si>
    <t>2971</t>
  </si>
  <si>
    <t>電気計測器（別掲を除く）</t>
  </si>
  <si>
    <t>2972</t>
  </si>
  <si>
    <t>2973</t>
  </si>
  <si>
    <t>2999</t>
  </si>
  <si>
    <t>3011</t>
  </si>
  <si>
    <t>3012</t>
  </si>
  <si>
    <t>携帯電話機・PHS電話機</t>
  </si>
  <si>
    <t>3015</t>
  </si>
  <si>
    <t>3019</t>
  </si>
  <si>
    <t>3023</t>
  </si>
  <si>
    <t>3031</t>
  </si>
  <si>
    <t>電子計算機（パーソナルコンピュータを除く）</t>
  </si>
  <si>
    <t>3032</t>
  </si>
  <si>
    <t>3034</t>
  </si>
  <si>
    <t>3035</t>
  </si>
  <si>
    <t>表示装置</t>
  </si>
  <si>
    <t>3039</t>
  </si>
  <si>
    <t>その他の附属装置</t>
  </si>
  <si>
    <t>3111</t>
  </si>
  <si>
    <t>自動車（二輪自動車を含む）</t>
  </si>
  <si>
    <t>3112</t>
  </si>
  <si>
    <t>3113</t>
  </si>
  <si>
    <t>3122</t>
  </si>
  <si>
    <t>3131</t>
  </si>
  <si>
    <t>船舶製造・修理業</t>
  </si>
  <si>
    <t>3132</t>
  </si>
  <si>
    <t>3133</t>
  </si>
  <si>
    <t>舟艇製造・修理業</t>
  </si>
  <si>
    <t>3134</t>
  </si>
  <si>
    <t>3159</t>
  </si>
  <si>
    <t>その他の産業用運搬車両・同部分品・附属品</t>
  </si>
  <si>
    <t>3199</t>
  </si>
  <si>
    <t>3211</t>
  </si>
  <si>
    <t>3212</t>
  </si>
  <si>
    <t>貴金属・宝石製装身具（ジュエリー）附属品・同材料加工業</t>
  </si>
  <si>
    <t>3231</t>
  </si>
  <si>
    <t>時計・同部分品</t>
  </si>
  <si>
    <t>3249</t>
  </si>
  <si>
    <t>3251</t>
  </si>
  <si>
    <t>3253</t>
  </si>
  <si>
    <t>3271</t>
  </si>
  <si>
    <t>3281</t>
  </si>
  <si>
    <t>3282</t>
  </si>
  <si>
    <t>3284</t>
  </si>
  <si>
    <t>3289</t>
  </si>
  <si>
    <t>その他の生活雑貨製品</t>
  </si>
  <si>
    <t>3291</t>
  </si>
  <si>
    <t>3292</t>
  </si>
  <si>
    <t>3293</t>
  </si>
  <si>
    <t>3295</t>
  </si>
  <si>
    <t>3299</t>
  </si>
  <si>
    <t>115219</t>
  </si>
  <si>
    <t>その他の漁網</t>
  </si>
  <si>
    <t>116115</t>
  </si>
  <si>
    <t>織物製成人男子・少年用制服ズボン</t>
  </si>
  <si>
    <t>116811</t>
  </si>
  <si>
    <t>ニット製成人男子・少年用セーター・カーディガン・ベスト類</t>
  </si>
  <si>
    <t>116812</t>
  </si>
  <si>
    <t>ニット製成人女子・少女用セーター・カーディガン・ベスト類</t>
  </si>
  <si>
    <t>118119</t>
  </si>
  <si>
    <t>その他の和装製品（ニット製を含む）</t>
  </si>
  <si>
    <t>179929</t>
  </si>
  <si>
    <t>他に分類されない石油製品・石炭製品</t>
  </si>
  <si>
    <t>182211</t>
  </si>
  <si>
    <t>プラスチックシート（厚さ０．２ｍｍ以上で軟質のもの）</t>
  </si>
  <si>
    <t>硬質プラスチック発泡製品（厚板）（厚さ３ｍｍ以上のもの）</t>
  </si>
  <si>
    <t>233111</t>
  </si>
  <si>
    <t>銅伸銅品</t>
  </si>
  <si>
    <t>233916</t>
  </si>
  <si>
    <t>ニッケル・同合金展伸材</t>
  </si>
  <si>
    <t>244513</t>
  </si>
  <si>
    <t>建築用板金製品</t>
  </si>
  <si>
    <t>263521</t>
  </si>
  <si>
    <t>縫製機械の部分品・取付具・附属品</t>
  </si>
  <si>
    <t>265321</t>
  </si>
  <si>
    <t>プラスチック加工機械・同附属装置の部分品・取付具・附属品</t>
  </si>
  <si>
    <t>273521</t>
  </si>
  <si>
    <t>分析機器の部分品・取付具・附属品</t>
  </si>
  <si>
    <t>281119</t>
  </si>
  <si>
    <t>その他の電子管</t>
  </si>
  <si>
    <t>293919</t>
  </si>
  <si>
    <t>他に分類されない民生用電気機械器具</t>
  </si>
  <si>
    <t>301119</t>
  </si>
  <si>
    <t>その他の電話（有線）装置</t>
  </si>
  <si>
    <t>301315</t>
  </si>
  <si>
    <t>無線応用装置</t>
  </si>
  <si>
    <t>軽・小型乗用車（気筒容量２０００ml以下のもの）（シャシーを含む）</t>
  </si>
  <si>
    <t>315919</t>
  </si>
  <si>
    <t>他に分類されない産業用運搬車両</t>
  </si>
  <si>
    <t>322419</t>
  </si>
  <si>
    <t>その他の針、同関連品</t>
  </si>
  <si>
    <t>325321</t>
  </si>
  <si>
    <t>運動用具の部分品・附属品</t>
  </si>
  <si>
    <t>117391</t>
  </si>
  <si>
    <t>織物製・ニット製寝着類（賃加工）</t>
  </si>
  <si>
    <t>輸送機械器具用プラスチック製品（賃加工）</t>
  </si>
  <si>
    <t>207191</t>
  </si>
  <si>
    <t>袋物（賃加工）</t>
  </si>
  <si>
    <t>板ガラス加工品（賃加工）</t>
  </si>
  <si>
    <t>281491</t>
  </si>
  <si>
    <t>集積回路（賃加工）</t>
  </si>
  <si>
    <t>315991</t>
  </si>
  <si>
    <t>その他の産業用運搬車両・同部分品・取付具・附属品（賃加工）</t>
  </si>
  <si>
    <t>123</t>
  </si>
  <si>
    <t>1232</t>
  </si>
  <si>
    <t>3021</t>
  </si>
  <si>
    <t>ビデオ機器</t>
  </si>
  <si>
    <t>116113</t>
  </si>
  <si>
    <t>織物製成人男子・少年用オーバーコート類</t>
  </si>
  <si>
    <t>118312</t>
  </si>
  <si>
    <t>ハンカチーフ</t>
  </si>
  <si>
    <t>242913</t>
  </si>
  <si>
    <t>架線金物</t>
  </si>
  <si>
    <t>259414</t>
  </si>
  <si>
    <t>軸受ユニット</t>
  </si>
  <si>
    <t>272219</t>
  </si>
  <si>
    <t>その他の娯楽用機械</t>
  </si>
  <si>
    <t>301314</t>
  </si>
  <si>
    <t>携帯用通信装置（可搬用を含む）</t>
  </si>
  <si>
    <t>313311</t>
  </si>
  <si>
    <t>木製・金属製舟艇（鋼船を除く）の新造</t>
  </si>
  <si>
    <t>116691</t>
  </si>
  <si>
    <t>ニット製外衣（アウターシャツ類、セーター類などを除く)(賃加工）</t>
  </si>
  <si>
    <t>159191</t>
  </si>
  <si>
    <t>その他の印刷関連（賃加工）</t>
  </si>
  <si>
    <t>181591</t>
  </si>
  <si>
    <t>プラスチック板・棒・管・継手・異形押出製品の加工品（賃加工）</t>
  </si>
  <si>
    <t>253591</t>
  </si>
  <si>
    <t>冷凍機・温湿調整装置・同部分品・取付具・附属品（賃加工）</t>
  </si>
  <si>
    <t>273191</t>
  </si>
  <si>
    <t>体積計・同部分品・取付具・附属品（賃加工）</t>
  </si>
  <si>
    <t>326991</t>
  </si>
  <si>
    <t>その他の事務用品（賃加工）</t>
  </si>
  <si>
    <t>木製容器（竹、とうを含む）</t>
    <phoneticPr fontId="2"/>
  </si>
  <si>
    <t>プラスチック成形材料（廃プラスチックを含む）</t>
    <rPh sb="11" eb="12">
      <t>ハイ</t>
    </rPh>
    <rPh sb="19" eb="20">
      <t>フク</t>
    </rPh>
    <phoneticPr fontId="2"/>
  </si>
  <si>
    <t>革製履物用材料・同附属品</t>
    <phoneticPr fontId="2"/>
  </si>
  <si>
    <t>農業用機械（農業用器具を除く）</t>
    <rPh sb="6" eb="9">
      <t>ノウギョウヨウ</t>
    </rPh>
    <rPh sb="9" eb="11">
      <t>キグ</t>
    </rPh>
    <rPh sb="12" eb="13">
      <t>ノゾ</t>
    </rPh>
    <phoneticPr fontId="2"/>
  </si>
  <si>
    <t>建設機械・鉱山機械</t>
    <rPh sb="0" eb="2">
      <t>ケンセツ</t>
    </rPh>
    <rPh sb="2" eb="4">
      <t>キカイ</t>
    </rPh>
    <rPh sb="5" eb="7">
      <t>コウザン</t>
    </rPh>
    <rPh sb="7" eb="9">
      <t>キカイ</t>
    </rPh>
    <phoneticPr fontId="2"/>
  </si>
  <si>
    <t>生活関連産業用機械</t>
    <rPh sb="0" eb="2">
      <t>セイカツ</t>
    </rPh>
    <rPh sb="2" eb="4">
      <t>カンレン</t>
    </rPh>
    <rPh sb="4" eb="7">
      <t>サンギョウヨウ</t>
    </rPh>
    <rPh sb="7" eb="9">
      <t>キカイ</t>
    </rPh>
    <phoneticPr fontId="2"/>
  </si>
  <si>
    <t>基礎素材産業用機械</t>
    <rPh sb="0" eb="2">
      <t>キソ</t>
    </rPh>
    <rPh sb="2" eb="4">
      <t>ソザイ</t>
    </rPh>
    <rPh sb="4" eb="7">
      <t>サンギョウヨウ</t>
    </rPh>
    <rPh sb="7" eb="9">
      <t>キカイ</t>
    </rPh>
    <phoneticPr fontId="2"/>
  </si>
  <si>
    <t>金属加工機械</t>
    <rPh sb="0" eb="2">
      <t>キンゾク</t>
    </rPh>
    <rPh sb="2" eb="4">
      <t>カコウ</t>
    </rPh>
    <rPh sb="4" eb="6">
      <t>キカイ</t>
    </rPh>
    <phoneticPr fontId="2"/>
  </si>
  <si>
    <t>半導体・フラットパネルディスプレイ製造装置</t>
    <rPh sb="0" eb="3">
      <t>ハンドウタイ</t>
    </rPh>
    <rPh sb="17" eb="19">
      <t>セイゾウ</t>
    </rPh>
    <rPh sb="19" eb="21">
      <t>ソウチ</t>
    </rPh>
    <phoneticPr fontId="2"/>
  </si>
  <si>
    <t>その他の生産用機械・同部分品</t>
    <rPh sb="2" eb="3">
      <t>タ</t>
    </rPh>
    <rPh sb="4" eb="7">
      <t>セイサンヨウ</t>
    </rPh>
    <rPh sb="7" eb="9">
      <t>キカイ</t>
    </rPh>
    <rPh sb="10" eb="11">
      <t>ドウ</t>
    </rPh>
    <rPh sb="11" eb="14">
      <t>ブブンヒン</t>
    </rPh>
    <phoneticPr fontId="2"/>
  </si>
  <si>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2"/>
  </si>
  <si>
    <t>産業用電気機械器具</t>
    <rPh sb="0" eb="3">
      <t>サンギョウヨウ</t>
    </rPh>
    <rPh sb="3" eb="5">
      <t>デンキ</t>
    </rPh>
    <rPh sb="5" eb="7">
      <t>キカイ</t>
    </rPh>
    <rPh sb="7" eb="9">
      <t>キグ</t>
    </rPh>
    <phoneticPr fontId="2"/>
  </si>
  <si>
    <t>民生用電気機械器具</t>
    <rPh sb="0" eb="3">
      <t>ミンセイヨウ</t>
    </rPh>
    <rPh sb="3" eb="5">
      <t>デンキ</t>
    </rPh>
    <rPh sb="5" eb="7">
      <t>キカイ</t>
    </rPh>
    <rPh sb="7" eb="9">
      <t>キグ</t>
    </rPh>
    <phoneticPr fontId="2"/>
  </si>
  <si>
    <t>電子応用装置</t>
    <rPh sb="0" eb="2">
      <t>デンシ</t>
    </rPh>
    <rPh sb="2" eb="4">
      <t>オウヨウ</t>
    </rPh>
    <rPh sb="4" eb="6">
      <t>ソウチ</t>
    </rPh>
    <phoneticPr fontId="2"/>
  </si>
  <si>
    <t>電気計測器</t>
    <rPh sb="0" eb="2">
      <t>デンキ</t>
    </rPh>
    <rPh sb="2" eb="5">
      <t>ケイソクキ</t>
    </rPh>
    <phoneticPr fontId="2"/>
  </si>
  <si>
    <t>その他の電気機械器具</t>
    <rPh sb="2" eb="3">
      <t>タ</t>
    </rPh>
    <rPh sb="4" eb="6">
      <t>デンキ</t>
    </rPh>
    <rPh sb="6" eb="8">
      <t>キカイ</t>
    </rPh>
    <rPh sb="8" eb="10">
      <t>キグ</t>
    </rPh>
    <phoneticPr fontId="2"/>
  </si>
  <si>
    <t>通信機械器具・同関連機械器具</t>
    <rPh sb="0" eb="2">
      <t>ツウシン</t>
    </rPh>
    <rPh sb="2" eb="4">
      <t>キカイ</t>
    </rPh>
    <rPh sb="4" eb="6">
      <t>キグ</t>
    </rPh>
    <rPh sb="7" eb="8">
      <t>ドウ</t>
    </rPh>
    <rPh sb="8" eb="10">
      <t>カンレン</t>
    </rPh>
    <rPh sb="10" eb="12">
      <t>キカイ</t>
    </rPh>
    <rPh sb="12" eb="14">
      <t>キグ</t>
    </rPh>
    <phoneticPr fontId="2"/>
  </si>
  <si>
    <t>映像・音響機械器具</t>
    <rPh sb="0" eb="2">
      <t>エイゾウ</t>
    </rPh>
    <rPh sb="3" eb="5">
      <t>オンキョウ</t>
    </rPh>
    <rPh sb="5" eb="7">
      <t>キカイ</t>
    </rPh>
    <rPh sb="7" eb="9">
      <t>キグ</t>
    </rPh>
    <phoneticPr fontId="2"/>
  </si>
  <si>
    <t>電子計算機・同附属装置</t>
    <rPh sb="0" eb="2">
      <t>デンシ</t>
    </rPh>
    <rPh sb="2" eb="5">
      <t>ケイサンキ</t>
    </rPh>
    <rPh sb="6" eb="7">
      <t>ドウ</t>
    </rPh>
    <rPh sb="7" eb="9">
      <t>フゾク</t>
    </rPh>
    <rPh sb="9" eb="11">
      <t>ソウチ</t>
    </rPh>
    <phoneticPr fontId="2"/>
  </si>
  <si>
    <t>自動車・同附属品</t>
    <rPh sb="0" eb="3">
      <t>ジドウシャ</t>
    </rPh>
    <rPh sb="4" eb="5">
      <t>ドウ</t>
    </rPh>
    <rPh sb="5" eb="7">
      <t>フゾク</t>
    </rPh>
    <rPh sb="7" eb="8">
      <t>ヒン</t>
    </rPh>
    <phoneticPr fontId="2"/>
  </si>
  <si>
    <t>鉄道車両・同部分品</t>
    <rPh sb="0" eb="2">
      <t>テツドウ</t>
    </rPh>
    <rPh sb="2" eb="4">
      <t>シャリョウ</t>
    </rPh>
    <rPh sb="5" eb="6">
      <t>ドウ</t>
    </rPh>
    <rPh sb="6" eb="8">
      <t>ブブン</t>
    </rPh>
    <rPh sb="8" eb="9">
      <t>ヒン</t>
    </rPh>
    <phoneticPr fontId="2"/>
  </si>
  <si>
    <t>船舶製造・修理、舶用機関</t>
    <rPh sb="0" eb="2">
      <t>センパク</t>
    </rPh>
    <rPh sb="2" eb="4">
      <t>セイゾウ</t>
    </rPh>
    <rPh sb="5" eb="7">
      <t>シュウリ</t>
    </rPh>
    <rPh sb="8" eb="10">
      <t>ハクヨウ</t>
    </rPh>
    <rPh sb="10" eb="12">
      <t>キカン</t>
    </rPh>
    <phoneticPr fontId="2"/>
  </si>
  <si>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2"/>
  </si>
  <si>
    <t>その他の輸送用機械器具</t>
    <phoneticPr fontId="2"/>
  </si>
  <si>
    <t>令和６年</t>
    <rPh sb="0" eb="2">
      <t>レイワ</t>
    </rPh>
    <rPh sb="3" eb="4">
      <t>ネン</t>
    </rPh>
    <phoneticPr fontId="2"/>
  </si>
  <si>
    <t>（2024年）</t>
    <rPh sb="5" eb="6">
      <t>ネン</t>
    </rPh>
    <phoneticPr fontId="2"/>
  </si>
  <si>
    <t>2024年経済構造実態調査 製造業事業所調査に関する集計</t>
    <rPh sb="4" eb="5">
      <t>ネン</t>
    </rPh>
    <rPh sb="5" eb="13">
      <t>ケイザイコウゾウジッタイチョウサ</t>
    </rPh>
    <rPh sb="14" eb="22">
      <t>セイゾウギョウジギョウショチョウサ</t>
    </rPh>
    <rPh sb="23" eb="24">
      <t>カン</t>
    </rPh>
    <rPh sb="26" eb="28">
      <t>シュウケイ</t>
    </rPh>
    <phoneticPr fontId="2"/>
  </si>
  <si>
    <t>電気炉・電熱装置</t>
    <rPh sb="0" eb="3">
      <t>デンキロ</t>
    </rPh>
    <rPh sb="4" eb="6">
      <t>デンネツ</t>
    </rPh>
    <rPh sb="6" eb="8">
      <t>ソウチ</t>
    </rPh>
    <phoneticPr fontId="2"/>
  </si>
  <si>
    <t>事務所用・店舗用装備品</t>
    <phoneticPr fontId="2"/>
  </si>
  <si>
    <t>新ジャンル</t>
    <rPh sb="0" eb="1">
      <t>シン</t>
    </rPh>
    <phoneticPr fontId="2"/>
  </si>
  <si>
    <t>焼酎</t>
    <rPh sb="0" eb="2">
      <t>ショウチュウ</t>
    </rPh>
    <phoneticPr fontId="2"/>
  </si>
  <si>
    <t>産業用電熱装置</t>
    <rPh sb="0" eb="3">
      <t>サンギョウヨウ</t>
    </rPh>
    <rPh sb="3" eb="5">
      <t>デンネツ</t>
    </rPh>
    <rPh sb="5" eb="7">
      <t>ソウチ</t>
    </rPh>
    <phoneticPr fontId="2"/>
  </si>
  <si>
    <t>207</t>
  </si>
  <si>
    <t>-</t>
  </si>
  <si>
    <t>X</t>
  </si>
  <si>
    <t>X</t>
    <phoneticPr fontId="2"/>
  </si>
  <si>
    <t>岩手県ふるさと振興部</t>
    <rPh sb="0" eb="3">
      <t>イワテケン</t>
    </rPh>
    <rPh sb="7" eb="9">
      <t>シンコウ</t>
    </rPh>
    <rPh sb="9" eb="10">
      <t>ブ</t>
    </rPh>
    <phoneticPr fontId="2"/>
  </si>
  <si>
    <t>１　利用上の注意</t>
  </si>
  <si>
    <t>【統計表】</t>
    <rPh sb="1" eb="4">
      <t>トウケイヒョウ</t>
    </rPh>
    <phoneticPr fontId="2"/>
  </si>
  <si>
    <t>【利用者のために】</t>
    <rPh sb="1" eb="4">
      <t>リヨウシャ</t>
    </rPh>
    <phoneticPr fontId="2"/>
  </si>
  <si>
    <t>令和８年１月</t>
    <rPh sb="0" eb="2">
      <t>レイワ</t>
    </rPh>
    <rPh sb="3" eb="4">
      <t>ネン</t>
    </rPh>
    <rPh sb="5" eb="6">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</si>
</sst>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0;&quot;▲ &quot;#,##0.0"/>
    <numFmt numFmtId="178" formatCode="0_ "/>
    <numFmt numFmtId="179" formatCode="#,##0_ "/>
    <numFmt numFmtId="180" formatCode="#,##0_);[Red]\(#,##0\)"/>
    <numFmt numFmtId="181" formatCode="0_);[Red]\(0\)"/>
    <numFmt numFmtId="182" formatCode="00"/>
  </numFmts>
  <fonts count="2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1"/>
      <charset val="128"/>
    </font>
    <font>
      <u/>
      <sz val="11"/>
      <color theme="10"/>
      <name val="游ゴシック"/>
      <family val="2"/>
      <charset val="128"/>
      <scheme val="minor"/>
    </font>
    <font>
      <u/>
      <sz val="11"/>
      <color theme="10"/>
      <name val="ＭＳ 明朝"/>
      <family val="1"/>
      <charset val="128"/>
    </font>
    <font>
      <sz val="10"/>
      <name val="ＭＳ ゴシック"/>
      <family val="3"/>
      <charset val="128"/>
    </font>
    <font>
      <sz val="10"/>
      <name val="ＭＳ 明朝"/>
      <family val="1"/>
      <charset val="128"/>
    </font>
    <font>
      <sz val="9"/>
      <name val="ＭＳ 明朝"/>
      <family val="1"/>
      <charset val="128"/>
    </font>
    <font>
      <sz val="11"/>
      <name val="ＭＳ ゴシック"/>
      <family val="3"/>
      <charset val="128"/>
    </font>
    <font>
      <sz val="11"/>
      <color theme="1"/>
      <name val="游ゴシック"/>
      <family val="2"/>
      <charset val="128"/>
      <scheme val="minor"/>
    </font>
    <font>
      <sz val="10"/>
      <name val="ＭＳ Ｐ明朝"/>
      <family val="1"/>
      <charset val="128"/>
    </font>
    <font>
      <sz val="6"/>
      <name val="ＭＳ Ｐ明朝"/>
      <family val="1"/>
      <charset val="128"/>
    </font>
    <font>
      <sz val="8"/>
      <name val="ＭＳ 明朝"/>
      <family val="1"/>
      <charset val="128"/>
    </font>
    <font>
      <sz val="10"/>
      <color theme="1"/>
      <name val="ＭＳ 明朝"/>
      <family val="1"/>
      <charset val="128"/>
    </font>
    <font>
      <sz val="10"/>
      <color rgb="FFFF0000"/>
      <name val="ＭＳ ゴシック"/>
      <family val="3"/>
      <charset val="128"/>
    </font>
    <font>
      <sz val="10"/>
      <color theme="1"/>
      <name val="ＭＳ ゴシック"/>
      <family val="3"/>
      <charset val="128"/>
    </font>
    <font>
      <sz val="10.5"/>
      <color theme="1"/>
      <name val="ＭＳ 明朝"/>
      <family val="1"/>
      <charset val="128"/>
    </font>
    <font>
      <sz val="18"/>
      <name val="ＭＳ ゴシック"/>
      <family val="3"/>
      <charset val="128"/>
    </font>
    <font>
      <sz val="20"/>
      <name val="ＭＳ ゴシック"/>
      <family val="3"/>
      <charset val="128"/>
    </font>
    <font>
      <sz val="14"/>
      <name val="ＭＳ ゴシック"/>
      <family val="3"/>
      <charset val="128"/>
    </font>
    <font>
      <sz val="10.5"/>
      <name val="ＭＳ 明朝"/>
      <family val="1"/>
      <charset val="128"/>
    </font>
    <font>
      <sz val="12"/>
      <name val="ＭＳ ゴシック"/>
      <family val="3"/>
      <charset val="128"/>
    </font>
    <font>
      <sz val="10.5"/>
      <color theme="1"/>
      <name val="ＭＳ ゴシック"/>
      <family val="3"/>
      <charset val="128"/>
    </font>
  </fonts>
  <fills count="2">
    <fill>
      <patternFill patternType="none"/>
    </fill>
    <fill>
      <patternFill patternType="gray125"/>
    </fill>
  </fills>
  <borders count="51">
    <border>
      <left/>
      <right/>
      <top/>
      <bottom/>
      <diagonal/>
    </border>
    <border>
      <left style="thin">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38" fontId="1" fillId="0" borderId="0" applyFont="0" applyFill="0" applyBorder="0" applyAlignment="0" applyProtection="0"/>
    <xf numFmtId="38" fontId="11" fillId="0" borderId="0" applyFont="0" applyFill="0" applyBorder="0" applyAlignment="0" applyProtection="0">
      <alignment vertical="center"/>
    </xf>
  </cellStyleXfs>
  <cellXfs count="479">
    <xf numFmtId="0" fontId="0" fillId="0" borderId="0" xfId="0">
      <alignment vertical="center"/>
    </xf>
    <xf numFmtId="0" fontId="4" fillId="0" borderId="0" xfId="0" applyFont="1">
      <alignment vertical="center"/>
    </xf>
    <xf numFmtId="38" fontId="8" fillId="0" borderId="0" xfId="4" applyFont="1" applyFill="1" applyBorder="1" applyAlignment="1">
      <alignment horizontal="right" vertical="center"/>
    </xf>
    <xf numFmtId="38" fontId="8" fillId="0" borderId="11" xfId="4" applyFont="1" applyFill="1" applyBorder="1" applyAlignment="1">
      <alignment horizontal="right" vertical="center"/>
    </xf>
    <xf numFmtId="38" fontId="8" fillId="0" borderId="6" xfId="4" applyFont="1" applyFill="1" applyBorder="1" applyAlignment="1">
      <alignment horizontal="right" vertical="center"/>
    </xf>
    <xf numFmtId="38" fontId="7" fillId="0" borderId="4" xfId="4" applyFont="1" applyFill="1" applyBorder="1" applyAlignment="1">
      <alignment horizontal="right" vertical="center"/>
    </xf>
    <xf numFmtId="0" fontId="10" fillId="0" borderId="0" xfId="0" applyFont="1">
      <alignment vertical="center"/>
    </xf>
    <xf numFmtId="0" fontId="10"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vertical="top"/>
    </xf>
    <xf numFmtId="0" fontId="18" fillId="0" borderId="0" xfId="0" applyFont="1" applyAlignment="1">
      <alignment vertical="top" wrapText="1"/>
    </xf>
    <xf numFmtId="0" fontId="6" fillId="0" borderId="0" xfId="3" applyFont="1" applyAlignment="1">
      <alignment vertical="top" wrapText="1"/>
    </xf>
    <xf numFmtId="38" fontId="7" fillId="0" borderId="1" xfId="4" applyFont="1" applyFill="1" applyBorder="1" applyAlignment="1">
      <alignment horizontal="right" vertical="top"/>
    </xf>
    <xf numFmtId="38" fontId="7" fillId="0" borderId="0" xfId="4" applyFont="1" applyFill="1" applyBorder="1" applyAlignment="1">
      <alignment horizontal="right" vertical="top"/>
    </xf>
    <xf numFmtId="0" fontId="19" fillId="0" borderId="0" xfId="0" applyFont="1">
      <alignment vertical="center"/>
    </xf>
    <xf numFmtId="0" fontId="19" fillId="0" borderId="0" xfId="0" applyFont="1" applyAlignment="1">
      <alignment horizontal="center" vertical="center" wrapText="1"/>
    </xf>
    <xf numFmtId="0" fontId="22" fillId="0" borderId="0" xfId="0" applyFont="1" applyAlignment="1">
      <alignment vertical="top" wrapText="1"/>
    </xf>
    <xf numFmtId="38" fontId="8" fillId="0" borderId="40" xfId="4" applyFont="1" applyFill="1" applyBorder="1" applyAlignment="1">
      <alignment horizontal="right" vertical="center"/>
    </xf>
    <xf numFmtId="3" fontId="7" fillId="0" borderId="1" xfId="4" applyNumberFormat="1" applyFont="1" applyFill="1" applyBorder="1" applyAlignment="1">
      <alignment horizontal="right" vertical="top"/>
    </xf>
    <xf numFmtId="3" fontId="7" fillId="0" borderId="0" xfId="4" applyNumberFormat="1" applyFont="1" applyFill="1" applyBorder="1" applyAlignment="1">
      <alignment horizontal="right" vertical="top"/>
    </xf>
    <xf numFmtId="0" fontId="10" fillId="0" borderId="0" xfId="5" applyFont="1">
      <alignment vertical="center"/>
    </xf>
    <xf numFmtId="0" fontId="8" fillId="0" borderId="0" xfId="5" applyFont="1">
      <alignment vertical="center"/>
    </xf>
    <xf numFmtId="0" fontId="7" fillId="0" borderId="0" xfId="5" applyFont="1">
      <alignment vertical="center"/>
    </xf>
    <xf numFmtId="0" fontId="8" fillId="0" borderId="30" xfId="5" applyFont="1" applyBorder="1" applyAlignment="1">
      <alignment horizontal="center" vertical="center" wrapText="1"/>
    </xf>
    <xf numFmtId="176" fontId="8" fillId="0" borderId="0" xfId="5" applyNumberFormat="1" applyFont="1">
      <alignment vertical="center"/>
    </xf>
    <xf numFmtId="178" fontId="8" fillId="0" borderId="23" xfId="5" applyNumberFormat="1" applyFont="1" applyBorder="1" applyAlignment="1">
      <alignment horizontal="center" vertical="center"/>
    </xf>
    <xf numFmtId="178" fontId="8" fillId="0" borderId="22" xfId="5" applyNumberFormat="1" applyFont="1" applyBorder="1" applyAlignment="1">
      <alignment horizontal="center" vertical="center"/>
    </xf>
    <xf numFmtId="178" fontId="8" fillId="0" borderId="33" xfId="5" applyNumberFormat="1" applyFont="1" applyBorder="1" applyAlignment="1">
      <alignment horizontal="right" vertical="center"/>
    </xf>
    <xf numFmtId="178" fontId="8" fillId="0" borderId="34" xfId="5" applyNumberFormat="1" applyFont="1" applyBorder="1" applyAlignment="1">
      <alignment horizontal="right" vertical="center"/>
    </xf>
    <xf numFmtId="179" fontId="8" fillId="0" borderId="33" xfId="5" quotePrefix="1" applyNumberFormat="1" applyFont="1" applyBorder="1" applyAlignment="1">
      <alignment horizontal="right" vertical="center" wrapText="1"/>
    </xf>
    <xf numFmtId="179" fontId="8" fillId="0" borderId="33" xfId="5" applyNumberFormat="1" applyFont="1" applyBorder="1" applyAlignment="1">
      <alignment horizontal="right" vertical="center" wrapText="1"/>
    </xf>
    <xf numFmtId="0" fontId="8" fillId="0" borderId="34" xfId="5" applyFont="1" applyBorder="1" applyAlignment="1">
      <alignment horizontal="right" vertical="center" wrapText="1"/>
    </xf>
    <xf numFmtId="0" fontId="8" fillId="0" borderId="7" xfId="5" applyFont="1" applyBorder="1" applyAlignment="1">
      <alignment horizontal="right" vertical="center" wrapText="1"/>
    </xf>
    <xf numFmtId="176" fontId="8" fillId="0" borderId="0" xfId="5" applyNumberFormat="1" applyFont="1" applyAlignment="1">
      <alignment horizontal="right" vertical="center"/>
    </xf>
    <xf numFmtId="0" fontId="8" fillId="0" borderId="0" xfId="5" applyFont="1" applyAlignment="1">
      <alignment horizontal="right" vertical="center"/>
    </xf>
    <xf numFmtId="0" fontId="7" fillId="0" borderId="4" xfId="5" applyFont="1" applyBorder="1" applyAlignment="1">
      <alignment horizontal="centerContinuous" vertical="center"/>
    </xf>
    <xf numFmtId="0" fontId="7" fillId="0" borderId="5" xfId="5" applyFont="1" applyBorder="1" applyAlignment="1">
      <alignment horizontal="centerContinuous" vertical="center"/>
    </xf>
    <xf numFmtId="38" fontId="7" fillId="0" borderId="3" xfId="4" applyFont="1" applyFill="1" applyBorder="1" applyAlignment="1">
      <alignment horizontal="right" vertical="center"/>
    </xf>
    <xf numFmtId="176" fontId="7" fillId="0" borderId="0" xfId="5" applyNumberFormat="1" applyFont="1">
      <alignment vertical="center"/>
    </xf>
    <xf numFmtId="49" fontId="8" fillId="0" borderId="0" xfId="5" applyNumberFormat="1" applyFont="1" applyAlignment="1">
      <alignment horizontal="left" vertical="center"/>
    </xf>
    <xf numFmtId="0" fontId="8" fillId="0" borderId="0" xfId="5" applyFont="1" applyAlignment="1">
      <alignment horizontal="distributed" vertical="center" shrinkToFit="1"/>
    </xf>
    <xf numFmtId="38" fontId="8" fillId="0" borderId="1" xfId="4" applyFont="1" applyFill="1" applyBorder="1" applyAlignment="1">
      <alignment horizontal="right" vertical="center"/>
    </xf>
    <xf numFmtId="49" fontId="8" fillId="0" borderId="11" xfId="5" applyNumberFormat="1" applyFont="1" applyBorder="1" applyAlignment="1">
      <alignment horizontal="left" vertical="center"/>
    </xf>
    <xf numFmtId="0" fontId="8" fillId="0" borderId="11" xfId="5" applyFont="1" applyBorder="1" applyAlignment="1">
      <alignment horizontal="distributed" vertical="center" shrinkToFit="1"/>
    </xf>
    <xf numFmtId="38" fontId="8" fillId="0" borderId="12" xfId="4" applyFont="1" applyFill="1" applyBorder="1" applyAlignment="1">
      <alignment horizontal="right" vertical="center"/>
    </xf>
    <xf numFmtId="49" fontId="8" fillId="0" borderId="6" xfId="5" applyNumberFormat="1" applyFont="1" applyBorder="1" applyAlignment="1">
      <alignment horizontal="left" vertical="center"/>
    </xf>
    <xf numFmtId="0" fontId="8" fillId="0" borderId="6" xfId="5" applyFont="1" applyBorder="1" applyAlignment="1">
      <alignment horizontal="distributed" vertical="center" shrinkToFit="1"/>
    </xf>
    <xf numFmtId="38" fontId="8" fillId="0" borderId="7" xfId="4" applyFont="1" applyFill="1" applyBorder="1" applyAlignment="1">
      <alignment horizontal="right" vertical="center"/>
    </xf>
    <xf numFmtId="0" fontId="8" fillId="0" borderId="36" xfId="5" applyFont="1" applyBorder="1" applyAlignment="1">
      <alignment horizontal="center" vertical="center" wrapText="1"/>
    </xf>
    <xf numFmtId="0" fontId="7" fillId="0" borderId="0" xfId="5" applyFont="1" applyAlignment="1">
      <alignment horizontal="left" vertical="center" wrapText="1"/>
    </xf>
    <xf numFmtId="0" fontId="14" fillId="0" borderId="36" xfId="5" applyFont="1" applyBorder="1" applyAlignment="1">
      <alignment horizontal="center" vertical="center" wrapText="1"/>
    </xf>
    <xf numFmtId="0" fontId="8" fillId="0" borderId="0" xfId="5" applyFont="1" applyAlignment="1">
      <alignment horizontal="center" vertical="center" wrapText="1"/>
    </xf>
    <xf numFmtId="0" fontId="8" fillId="0" borderId="0" xfId="5" applyFont="1" applyAlignment="1">
      <alignment horizontal="right" vertical="center" wrapText="1"/>
    </xf>
    <xf numFmtId="38" fontId="7" fillId="0" borderId="25" xfId="4" applyFont="1" applyFill="1" applyBorder="1" applyAlignment="1">
      <alignment horizontal="right" vertical="center"/>
    </xf>
    <xf numFmtId="38" fontId="7" fillId="0" borderId="26" xfId="4" applyFont="1" applyFill="1" applyBorder="1" applyAlignment="1">
      <alignment horizontal="right" vertical="center"/>
    </xf>
    <xf numFmtId="176" fontId="7" fillId="0" borderId="0" xfId="1" applyNumberFormat="1" applyFont="1" applyAlignment="1">
      <alignment vertical="center"/>
    </xf>
    <xf numFmtId="49" fontId="7" fillId="0" borderId="9" xfId="1" applyNumberFormat="1" applyFont="1" applyBorder="1" applyAlignment="1">
      <alignment horizontal="left" vertical="top" wrapText="1"/>
    </xf>
    <xf numFmtId="0" fontId="7" fillId="0" borderId="9" xfId="1" applyFont="1" applyBorder="1" applyAlignment="1">
      <alignment vertical="top"/>
    </xf>
    <xf numFmtId="0" fontId="7" fillId="0" borderId="9" xfId="1" applyFont="1" applyBorder="1" applyAlignment="1">
      <alignment vertical="top" wrapText="1" shrinkToFit="1"/>
    </xf>
    <xf numFmtId="38" fontId="7" fillId="0" borderId="10" xfId="4" applyFont="1" applyFill="1" applyBorder="1" applyAlignment="1">
      <alignment horizontal="right" vertical="top"/>
    </xf>
    <xf numFmtId="38" fontId="7" fillId="0" borderId="9" xfId="4" applyFont="1" applyFill="1" applyBorder="1" applyAlignment="1">
      <alignment horizontal="right" vertical="top"/>
    </xf>
    <xf numFmtId="49" fontId="7" fillId="0" borderId="0" xfId="1" applyNumberFormat="1" applyFont="1" applyAlignment="1">
      <alignment horizontal="left" vertical="top" wrapText="1"/>
    </xf>
    <xf numFmtId="49" fontId="7" fillId="0" borderId="40" xfId="1" applyNumberFormat="1" applyFont="1" applyBorder="1" applyAlignment="1">
      <alignment horizontal="left" vertical="top"/>
    </xf>
    <xf numFmtId="49" fontId="7" fillId="0" borderId="40" xfId="1" applyNumberFormat="1" applyFont="1" applyBorder="1" applyAlignment="1">
      <alignment horizontal="left" vertical="top" wrapText="1"/>
    </xf>
    <xf numFmtId="0" fontId="8" fillId="0" borderId="0" xfId="5" applyFont="1" applyAlignment="1">
      <alignment vertical="center" wrapText="1"/>
    </xf>
    <xf numFmtId="0" fontId="8" fillId="0" borderId="0" xfId="5" applyFont="1" applyAlignment="1">
      <alignment vertical="top" wrapText="1"/>
    </xf>
    <xf numFmtId="3" fontId="8" fillId="0" borderId="1" xfId="5" applyNumberFormat="1" applyFont="1" applyBorder="1" applyAlignment="1">
      <alignment horizontal="right" vertical="top"/>
    </xf>
    <xf numFmtId="3" fontId="8" fillId="0" borderId="0" xfId="5" applyNumberFormat="1" applyFont="1" applyAlignment="1">
      <alignment horizontal="right" vertical="top"/>
    </xf>
    <xf numFmtId="3" fontId="8" fillId="0" borderId="0" xfId="5" applyNumberFormat="1" applyFont="1" applyAlignment="1">
      <alignment vertical="top"/>
    </xf>
    <xf numFmtId="3" fontId="8" fillId="0" borderId="1" xfId="1" applyNumberFormat="1" applyFont="1" applyBorder="1" applyAlignment="1">
      <alignment horizontal="right" vertical="top"/>
    </xf>
    <xf numFmtId="3" fontId="8" fillId="0" borderId="0" xfId="1" applyNumberFormat="1" applyFont="1" applyAlignment="1">
      <alignment horizontal="right" vertical="top"/>
    </xf>
    <xf numFmtId="3" fontId="8" fillId="0" borderId="0" xfId="1" applyNumberFormat="1" applyFont="1" applyAlignment="1">
      <alignment vertical="top"/>
    </xf>
    <xf numFmtId="49" fontId="7" fillId="0" borderId="0" xfId="1" applyNumberFormat="1" applyFont="1" applyAlignment="1">
      <alignment horizontal="left" vertical="top"/>
    </xf>
    <xf numFmtId="0" fontId="7" fillId="0" borderId="13" xfId="1" applyFont="1" applyBorder="1" applyAlignment="1">
      <alignment horizontal="left" vertical="top" wrapText="1"/>
    </xf>
    <xf numFmtId="0" fontId="7" fillId="0" borderId="13" xfId="1" applyFont="1" applyBorder="1" applyAlignment="1">
      <alignment horizontal="left" vertical="top"/>
    </xf>
    <xf numFmtId="0" fontId="7" fillId="0" borderId="13" xfId="1" applyFont="1" applyBorder="1" applyAlignment="1">
      <alignment vertical="top" wrapText="1" shrinkToFit="1"/>
    </xf>
    <xf numFmtId="3" fontId="7" fillId="0" borderId="14" xfId="4" applyNumberFormat="1" applyFont="1" applyFill="1" applyBorder="1" applyAlignment="1">
      <alignment horizontal="right" vertical="top"/>
    </xf>
    <xf numFmtId="3" fontId="7" fillId="0" borderId="13" xfId="4" applyNumberFormat="1" applyFont="1" applyFill="1" applyBorder="1" applyAlignment="1">
      <alignment horizontal="right" vertical="top"/>
    </xf>
    <xf numFmtId="0" fontId="7" fillId="0" borderId="0" xfId="1" applyFont="1" applyAlignment="1">
      <alignment horizontal="left" vertical="top" wrapText="1"/>
    </xf>
    <xf numFmtId="0" fontId="7" fillId="0" borderId="40" xfId="1" applyFont="1" applyBorder="1" applyAlignment="1">
      <alignment horizontal="left" vertical="top"/>
    </xf>
    <xf numFmtId="0" fontId="7" fillId="0" borderId="40" xfId="1" applyFont="1" applyBorder="1" applyAlignment="1">
      <alignment horizontal="left" vertical="top" wrapText="1"/>
    </xf>
    <xf numFmtId="0" fontId="7" fillId="0" borderId="0" xfId="1" applyFont="1" applyAlignment="1">
      <alignment horizontal="left" vertical="top"/>
    </xf>
    <xf numFmtId="0" fontId="7" fillId="0" borderId="0" xfId="1" applyFont="1" applyAlignment="1">
      <alignment horizontal="left" vertical="top" wrapText="1" shrinkToFit="1"/>
    </xf>
    <xf numFmtId="176" fontId="8" fillId="0" borderId="0" xfId="1" applyNumberFormat="1" applyFont="1" applyAlignment="1">
      <alignment vertical="center"/>
    </xf>
    <xf numFmtId="0" fontId="7" fillId="0" borderId="13" xfId="1" applyFont="1" applyBorder="1" applyAlignment="1">
      <alignment vertical="top" shrinkToFit="1"/>
    </xf>
    <xf numFmtId="0" fontId="7" fillId="0" borderId="0" xfId="1" applyFont="1" applyAlignment="1">
      <alignment vertical="top" wrapText="1"/>
    </xf>
    <xf numFmtId="0" fontId="7" fillId="0" borderId="0" xfId="1" applyFont="1" applyAlignment="1">
      <alignment vertical="top"/>
    </xf>
    <xf numFmtId="0" fontId="7" fillId="0" borderId="0" xfId="1" applyFont="1" applyAlignment="1">
      <alignment vertical="top" wrapText="1" shrinkToFit="1"/>
    </xf>
    <xf numFmtId="0" fontId="7" fillId="0" borderId="13" xfId="1" applyFont="1" applyBorder="1" applyAlignment="1">
      <alignment vertical="top" wrapText="1"/>
    </xf>
    <xf numFmtId="49" fontId="8" fillId="0" borderId="0" xfId="5" applyNumberFormat="1" applyFont="1" applyAlignment="1">
      <alignment vertical="top" wrapText="1"/>
    </xf>
    <xf numFmtId="0" fontId="7" fillId="0" borderId="0" xfId="1" applyFont="1" applyAlignment="1">
      <alignment vertical="center"/>
    </xf>
    <xf numFmtId="0" fontId="8" fillId="0" borderId="0" xfId="1" applyFont="1" applyAlignment="1">
      <alignment vertical="center"/>
    </xf>
    <xf numFmtId="0" fontId="8" fillId="0" borderId="6" xfId="5" applyFont="1" applyBorder="1" applyAlignment="1">
      <alignment vertical="center" wrapText="1"/>
    </xf>
    <xf numFmtId="0" fontId="8" fillId="0" borderId="6" xfId="5" applyFont="1" applyBorder="1" applyAlignment="1">
      <alignment vertical="top" wrapText="1"/>
    </xf>
    <xf numFmtId="3" fontId="8" fillId="0" borderId="7" xfId="5" applyNumberFormat="1" applyFont="1" applyBorder="1" applyAlignment="1">
      <alignment horizontal="right" vertical="top"/>
    </xf>
    <xf numFmtId="3" fontId="8" fillId="0" borderId="6" xfId="5" applyNumberFormat="1" applyFont="1" applyBorder="1" applyAlignment="1">
      <alignment horizontal="right" vertical="top"/>
    </xf>
    <xf numFmtId="3" fontId="8" fillId="0" borderId="6" xfId="5" applyNumberFormat="1" applyFont="1" applyBorder="1" applyAlignment="1">
      <alignment vertical="top"/>
    </xf>
    <xf numFmtId="176" fontId="10" fillId="0" borderId="0" xfId="0" applyNumberFormat="1" applyFont="1">
      <alignment vertical="center"/>
    </xf>
    <xf numFmtId="49" fontId="7" fillId="0" borderId="0" xfId="0" applyNumberFormat="1" applyFont="1">
      <alignment vertical="center"/>
    </xf>
    <xf numFmtId="0" fontId="7" fillId="0" borderId="0" xfId="0" applyFont="1" applyAlignment="1">
      <alignment vertical="center" wrapText="1"/>
    </xf>
    <xf numFmtId="176" fontId="7" fillId="0" borderId="0" xfId="0" applyNumberFormat="1" applyFont="1">
      <alignment vertical="center"/>
    </xf>
    <xf numFmtId="0" fontId="7" fillId="0" borderId="0" xfId="0" applyFont="1">
      <alignment vertical="center"/>
    </xf>
    <xf numFmtId="49" fontId="7" fillId="0" borderId="0" xfId="0" applyNumberFormat="1" applyFont="1" applyAlignment="1">
      <alignment horizontal="left" vertical="center"/>
    </xf>
    <xf numFmtId="176" fontId="8" fillId="0" borderId="36" xfId="0" applyNumberFormat="1" applyFont="1" applyBorder="1" applyAlignment="1">
      <alignment horizontal="center" vertical="center" wrapText="1"/>
    </xf>
    <xf numFmtId="176" fontId="8" fillId="0" borderId="2" xfId="0" applyNumberFormat="1" applyFont="1" applyBorder="1" applyAlignment="1">
      <alignment horizontal="center" vertical="center" wrapText="1"/>
    </xf>
    <xf numFmtId="0" fontId="8" fillId="0" borderId="0" xfId="0" applyFont="1">
      <alignment vertical="center"/>
    </xf>
    <xf numFmtId="176" fontId="8" fillId="0" borderId="34" xfId="0" applyNumberFormat="1" applyFont="1" applyBorder="1" applyAlignment="1">
      <alignment horizontal="center" vertical="center" wrapText="1"/>
    </xf>
    <xf numFmtId="176" fontId="8" fillId="0" borderId="6" xfId="0" applyNumberFormat="1" applyFont="1" applyBorder="1" applyAlignment="1">
      <alignment horizontal="right" vertical="center"/>
    </xf>
    <xf numFmtId="38" fontId="7" fillId="0" borderId="29" xfId="4" applyFont="1" applyFill="1" applyBorder="1" applyAlignment="1">
      <alignment horizontal="right" vertical="center"/>
    </xf>
    <xf numFmtId="38" fontId="7" fillId="0" borderId="4" xfId="4" applyFont="1" applyFill="1" applyBorder="1" applyAlignment="1">
      <alignment horizontal="right" vertical="center" wrapText="1"/>
    </xf>
    <xf numFmtId="0" fontId="7" fillId="0" borderId="11" xfId="1" applyFont="1" applyBorder="1" applyAlignment="1">
      <alignment horizontal="center" vertical="top"/>
    </xf>
    <xf numFmtId="181" fontId="7" fillId="0" borderId="11" xfId="1" quotePrefix="1" applyNumberFormat="1" applyFont="1" applyBorder="1" applyAlignment="1">
      <alignment vertical="top"/>
    </xf>
    <xf numFmtId="181" fontId="7" fillId="0" borderId="11" xfId="1" applyNumberFormat="1" applyFont="1" applyBorder="1" applyAlignment="1">
      <alignment horizontal="left" vertical="top" wrapText="1"/>
    </xf>
    <xf numFmtId="38" fontId="7" fillId="0" borderId="49" xfId="4" applyFont="1" applyFill="1" applyBorder="1" applyAlignment="1">
      <alignment horizontal="right" vertical="top" wrapText="1"/>
    </xf>
    <xf numFmtId="38" fontId="7" fillId="0" borderId="11" xfId="4" applyFont="1" applyFill="1" applyBorder="1" applyAlignment="1">
      <alignment horizontal="right" vertical="top" wrapText="1"/>
    </xf>
    <xf numFmtId="0" fontId="16" fillId="0" borderId="0" xfId="0" applyFont="1">
      <alignment vertical="center"/>
    </xf>
    <xf numFmtId="49" fontId="15" fillId="0" borderId="0" xfId="0" applyNumberFormat="1" applyFont="1">
      <alignment vertical="center"/>
    </xf>
    <xf numFmtId="0" fontId="15" fillId="0" borderId="0" xfId="0" applyFont="1" applyAlignment="1">
      <alignment vertical="top"/>
    </xf>
    <xf numFmtId="3" fontId="15" fillId="0" borderId="24" xfId="0" applyNumberFormat="1" applyFont="1" applyBorder="1" applyAlignment="1">
      <alignment vertical="top"/>
    </xf>
    <xf numFmtId="3" fontId="15" fillId="0" borderId="0" xfId="0" applyNumberFormat="1" applyFont="1" applyAlignment="1">
      <alignment vertical="top"/>
    </xf>
    <xf numFmtId="0" fontId="15" fillId="0" borderId="0" xfId="0" applyFont="1">
      <alignment vertical="center"/>
    </xf>
    <xf numFmtId="3" fontId="15" fillId="0" borderId="24" xfId="0" applyNumberFormat="1" applyFont="1" applyBorder="1" applyAlignment="1">
      <alignment horizontal="right" vertical="top"/>
    </xf>
    <xf numFmtId="3" fontId="15" fillId="0" borderId="0" xfId="0" applyNumberFormat="1" applyFont="1" applyAlignment="1">
      <alignment horizontal="right" vertical="top"/>
    </xf>
    <xf numFmtId="0" fontId="7" fillId="0" borderId="13" xfId="1" applyFont="1" applyBorder="1" applyAlignment="1">
      <alignment horizontal="center" vertical="top"/>
    </xf>
    <xf numFmtId="181" fontId="7" fillId="0" borderId="13" xfId="1" quotePrefix="1" applyNumberFormat="1" applyFont="1" applyBorder="1" applyAlignment="1">
      <alignment vertical="top"/>
    </xf>
    <xf numFmtId="181" fontId="7" fillId="0" borderId="13" xfId="1" applyNumberFormat="1" applyFont="1" applyBorder="1" applyAlignment="1">
      <alignment horizontal="left" vertical="top" wrapText="1"/>
    </xf>
    <xf numFmtId="38" fontId="7" fillId="0" borderId="39" xfId="4" applyFont="1" applyFill="1" applyBorder="1" applyAlignment="1">
      <alignment horizontal="right" vertical="top" wrapText="1"/>
    </xf>
    <xf numFmtId="38" fontId="17" fillId="0" borderId="13" xfId="4" applyFont="1" applyFill="1" applyBorder="1" applyAlignment="1">
      <alignment horizontal="right" vertical="top"/>
    </xf>
    <xf numFmtId="49" fontId="15" fillId="0" borderId="0" xfId="0" applyNumberFormat="1" applyFont="1" applyAlignment="1">
      <alignment vertical="top"/>
    </xf>
    <xf numFmtId="38" fontId="7" fillId="0" borderId="39" xfId="4" applyFont="1" applyFill="1" applyBorder="1" applyAlignment="1">
      <alignment horizontal="right" vertical="top"/>
    </xf>
    <xf numFmtId="0" fontId="15" fillId="0" borderId="0" xfId="0" applyFont="1" applyAlignment="1">
      <alignment vertical="top" wrapText="1"/>
    </xf>
    <xf numFmtId="49" fontId="15" fillId="0" borderId="0" xfId="0" applyNumberFormat="1" applyFont="1" applyAlignment="1">
      <alignment vertical="center" wrapText="1"/>
    </xf>
    <xf numFmtId="3" fontId="15" fillId="0" borderId="24" xfId="0" applyNumberFormat="1" applyFont="1" applyBorder="1" applyAlignment="1">
      <alignment vertical="top" wrapText="1"/>
    </xf>
    <xf numFmtId="3" fontId="15" fillId="0" borderId="0" xfId="0" applyNumberFormat="1" applyFont="1" applyAlignment="1">
      <alignment vertical="top" wrapText="1"/>
    </xf>
    <xf numFmtId="0" fontId="15" fillId="0" borderId="0" xfId="0" applyFont="1" applyAlignment="1">
      <alignment vertical="center" wrapText="1"/>
    </xf>
    <xf numFmtId="3" fontId="15" fillId="0" borderId="24" xfId="0" applyNumberFormat="1" applyFont="1" applyBorder="1" applyAlignment="1">
      <alignment horizontal="right" vertical="top" wrapText="1"/>
    </xf>
    <xf numFmtId="3" fontId="15" fillId="0" borderId="0" xfId="0" applyNumberFormat="1" applyFont="1" applyAlignment="1">
      <alignment horizontal="right" vertical="top" wrapText="1"/>
    </xf>
    <xf numFmtId="38" fontId="7" fillId="0" borderId="13" xfId="4" applyFont="1" applyFill="1" applyBorder="1" applyAlignment="1">
      <alignment horizontal="right" vertical="top" wrapText="1"/>
    </xf>
    <xf numFmtId="49" fontId="15" fillId="0" borderId="6" xfId="0" applyNumberFormat="1" applyFont="1" applyBorder="1">
      <alignment vertical="center"/>
    </xf>
    <xf numFmtId="0" fontId="15" fillId="0" borderId="6" xfId="0" applyFont="1" applyBorder="1" applyAlignment="1">
      <alignment vertical="top"/>
    </xf>
    <xf numFmtId="3" fontId="15" fillId="0" borderId="34" xfId="0" applyNumberFormat="1" applyFont="1" applyBorder="1" applyAlignment="1">
      <alignment vertical="top"/>
    </xf>
    <xf numFmtId="3" fontId="15" fillId="0" borderId="6" xfId="0" applyNumberFormat="1" applyFont="1" applyBorder="1" applyAlignment="1">
      <alignment vertical="top"/>
    </xf>
    <xf numFmtId="0" fontId="10" fillId="0" borderId="0" xfId="6" applyFont="1">
      <alignment vertical="center"/>
    </xf>
    <xf numFmtId="0" fontId="10" fillId="0" borderId="0" xfId="7" applyFont="1" applyAlignment="1">
      <alignment vertical="center" wrapText="1"/>
    </xf>
    <xf numFmtId="176" fontId="10" fillId="0" borderId="0" xfId="7" applyNumberFormat="1" applyFont="1">
      <alignment vertical="center"/>
    </xf>
    <xf numFmtId="0" fontId="10" fillId="0" borderId="0" xfId="7" applyFont="1">
      <alignment vertical="center"/>
    </xf>
    <xf numFmtId="0" fontId="8" fillId="0" borderId="0" xfId="6" applyFont="1">
      <alignment vertical="center"/>
    </xf>
    <xf numFmtId="49" fontId="7" fillId="0" borderId="0" xfId="7" applyNumberFormat="1" applyFont="1" applyAlignment="1">
      <alignment horizontal="left" vertical="center"/>
    </xf>
    <xf numFmtId="0" fontId="7" fillId="0" borderId="0" xfId="7" applyFont="1">
      <alignment vertical="center"/>
    </xf>
    <xf numFmtId="0" fontId="7" fillId="0" borderId="0" xfId="7" applyFont="1" applyAlignment="1">
      <alignment vertical="center" wrapText="1"/>
    </xf>
    <xf numFmtId="176" fontId="7" fillId="0" borderId="0" xfId="7" applyNumberFormat="1" applyFont="1">
      <alignment vertical="center"/>
    </xf>
    <xf numFmtId="176" fontId="8" fillId="0" borderId="36" xfId="7" applyNumberFormat="1" applyFont="1" applyBorder="1" applyAlignment="1">
      <alignment horizontal="center" vertical="center" wrapText="1"/>
    </xf>
    <xf numFmtId="176" fontId="8" fillId="0" borderId="30" xfId="7" applyNumberFormat="1" applyFont="1" applyBorder="1" applyAlignment="1">
      <alignment horizontal="center" vertical="center" wrapText="1"/>
    </xf>
    <xf numFmtId="0" fontId="8" fillId="0" borderId="0" xfId="7" applyFont="1">
      <alignment vertical="center"/>
    </xf>
    <xf numFmtId="176" fontId="8" fillId="0" borderId="34" xfId="7" applyNumberFormat="1" applyFont="1" applyBorder="1" applyAlignment="1">
      <alignment horizontal="center" vertical="center" wrapText="1"/>
    </xf>
    <xf numFmtId="176" fontId="8" fillId="0" borderId="7" xfId="7" applyNumberFormat="1" applyFont="1" applyBorder="1" applyAlignment="1">
      <alignment horizontal="right" vertical="center"/>
    </xf>
    <xf numFmtId="38" fontId="7" fillId="0" borderId="29" xfId="9" applyFont="1" applyFill="1" applyBorder="1" applyAlignment="1">
      <alignment horizontal="right" vertical="center"/>
    </xf>
    <xf numFmtId="182" fontId="7" fillId="0" borderId="13" xfId="8" applyNumberFormat="1" applyFont="1" applyBorder="1" applyAlignment="1">
      <alignment horizontal="center" vertical="top"/>
    </xf>
    <xf numFmtId="181" fontId="7" fillId="0" borderId="13" xfId="8" quotePrefix="1" applyNumberFormat="1" applyFont="1" applyBorder="1" applyAlignment="1">
      <alignment vertical="top"/>
    </xf>
    <xf numFmtId="181" fontId="7" fillId="0" borderId="13" xfId="8" applyNumberFormat="1" applyFont="1" applyBorder="1" applyAlignment="1">
      <alignment horizontal="left" vertical="top" wrapText="1"/>
    </xf>
    <xf numFmtId="38" fontId="7" fillId="0" borderId="37" xfId="9" applyFont="1" applyFill="1" applyBorder="1" applyAlignment="1">
      <alignment horizontal="right" vertical="top" wrapText="1"/>
    </xf>
    <xf numFmtId="38" fontId="7" fillId="0" borderId="12" xfId="9" applyFont="1" applyFill="1" applyBorder="1" applyAlignment="1">
      <alignment horizontal="right" vertical="top" wrapText="1"/>
    </xf>
    <xf numFmtId="0" fontId="15" fillId="0" borderId="0" xfId="7" applyFont="1">
      <alignment vertical="center"/>
    </xf>
    <xf numFmtId="3" fontId="15" fillId="0" borderId="24" xfId="7" applyNumberFormat="1" applyFont="1" applyBorder="1">
      <alignment vertical="center"/>
    </xf>
    <xf numFmtId="3" fontId="15" fillId="0" borderId="0" xfId="7" applyNumberFormat="1" applyFont="1">
      <alignment vertical="center"/>
    </xf>
    <xf numFmtId="3" fontId="15" fillId="0" borderId="0" xfId="7" applyNumberFormat="1" applyFont="1" applyAlignment="1">
      <alignment horizontal="right" vertical="center"/>
    </xf>
    <xf numFmtId="0" fontId="7" fillId="0" borderId="13" xfId="8" applyFont="1" applyBorder="1" applyAlignment="1">
      <alignment horizontal="center" vertical="top"/>
    </xf>
    <xf numFmtId="38" fontId="17" fillId="0" borderId="39" xfId="10" applyFont="1" applyFill="1" applyBorder="1">
      <alignment vertical="center"/>
    </xf>
    <xf numFmtId="38" fontId="17" fillId="0" borderId="14" xfId="10" applyFont="1" applyFill="1" applyBorder="1" applyAlignment="1">
      <alignment horizontal="right" vertical="center"/>
    </xf>
    <xf numFmtId="0" fontId="15" fillId="0" borderId="0" xfId="7" applyFont="1" applyAlignment="1">
      <alignment vertical="top" wrapText="1"/>
    </xf>
    <xf numFmtId="3" fontId="15" fillId="0" borderId="24" xfId="7" applyNumberFormat="1" applyFont="1" applyBorder="1" applyAlignment="1">
      <alignment vertical="top" wrapText="1"/>
    </xf>
    <xf numFmtId="3" fontId="15" fillId="0" borderId="0" xfId="7" applyNumberFormat="1" applyFont="1" applyAlignment="1">
      <alignment horizontal="right" vertical="top" wrapText="1"/>
    </xf>
    <xf numFmtId="3" fontId="15" fillId="0" borderId="0" xfId="7" applyNumberFormat="1" applyFont="1" applyAlignment="1">
      <alignment vertical="top" wrapText="1"/>
    </xf>
    <xf numFmtId="0" fontId="15" fillId="0" borderId="6" xfId="7" applyFont="1" applyBorder="1">
      <alignment vertical="center"/>
    </xf>
    <xf numFmtId="3" fontId="15" fillId="0" borderId="34" xfId="7" applyNumberFormat="1" applyFont="1" applyBorder="1">
      <alignment vertical="center"/>
    </xf>
    <xf numFmtId="3" fontId="15" fillId="0" borderId="6" xfId="7" applyNumberFormat="1" applyFont="1" applyBorder="1">
      <alignment vertical="center"/>
    </xf>
    <xf numFmtId="180" fontId="10" fillId="0" borderId="0" xfId="5" applyNumberFormat="1" applyFont="1">
      <alignment vertical="center"/>
    </xf>
    <xf numFmtId="180" fontId="7" fillId="0" borderId="0" xfId="5" applyNumberFormat="1" applyFont="1">
      <alignment vertical="center"/>
    </xf>
    <xf numFmtId="180" fontId="8" fillId="0" borderId="0" xfId="5" applyNumberFormat="1" applyFont="1">
      <alignment vertical="center"/>
    </xf>
    <xf numFmtId="180" fontId="8" fillId="0" borderId="36" xfId="5" applyNumberFormat="1" applyFont="1" applyBorder="1" applyAlignment="1">
      <alignment horizontal="center" vertical="center" wrapText="1"/>
    </xf>
    <xf numFmtId="180" fontId="14" fillId="0" borderId="36" xfId="5" applyNumberFormat="1" applyFont="1" applyBorder="1" applyAlignment="1">
      <alignment horizontal="center" vertical="center" wrapText="1"/>
    </xf>
    <xf numFmtId="180" fontId="8" fillId="0" borderId="30" xfId="5" applyNumberFormat="1" applyFont="1" applyBorder="1" applyAlignment="1">
      <alignment horizontal="center" vertical="center" wrapText="1"/>
    </xf>
    <xf numFmtId="180" fontId="8" fillId="0" borderId="0" xfId="5" applyNumberFormat="1" applyFont="1" applyAlignment="1">
      <alignment horizontal="right" vertical="center"/>
    </xf>
    <xf numFmtId="180" fontId="8" fillId="0" borderId="34" xfId="5" applyNumberFormat="1" applyFont="1" applyBorder="1" applyAlignment="1">
      <alignment horizontal="right" vertical="center"/>
    </xf>
    <xf numFmtId="180" fontId="8" fillId="0" borderId="7" xfId="5" applyNumberFormat="1" applyFont="1" applyBorder="1" applyAlignment="1">
      <alignment horizontal="right" vertical="center"/>
    </xf>
    <xf numFmtId="180" fontId="7" fillId="0" borderId="0" xfId="1" applyNumberFormat="1" applyFont="1" applyAlignment="1">
      <alignment horizontal="right" vertical="center"/>
    </xf>
    <xf numFmtId="38" fontId="7" fillId="0" borderId="42" xfId="4" applyFont="1" applyFill="1" applyBorder="1" applyAlignment="1">
      <alignment horizontal="right" vertical="center"/>
    </xf>
    <xf numFmtId="180" fontId="7" fillId="0" borderId="0" xfId="5" applyNumberFormat="1" applyFont="1" applyAlignment="1">
      <alignment horizontal="right" vertical="center"/>
    </xf>
    <xf numFmtId="180" fontId="8" fillId="0" borderId="0" xfId="1" applyNumberFormat="1" applyFont="1" applyAlignment="1">
      <alignment vertical="center"/>
    </xf>
    <xf numFmtId="180" fontId="8" fillId="0" borderId="23" xfId="1" applyNumberFormat="1" applyFont="1" applyBorder="1" applyAlignment="1">
      <alignment horizontal="right" vertical="center"/>
    </xf>
    <xf numFmtId="180" fontId="8" fillId="0" borderId="44" xfId="1" applyNumberFormat="1" applyFont="1" applyBorder="1" applyAlignment="1">
      <alignment vertical="center"/>
    </xf>
    <xf numFmtId="180" fontId="8" fillId="0" borderId="43" xfId="1" applyNumberFormat="1" applyFont="1" applyBorder="1" applyAlignment="1">
      <alignment horizontal="right" vertical="center"/>
    </xf>
    <xf numFmtId="38" fontId="8" fillId="0" borderId="44" xfId="4" applyFont="1" applyFill="1" applyBorder="1" applyAlignment="1">
      <alignment horizontal="right" vertical="center"/>
    </xf>
    <xf numFmtId="180" fontId="8" fillId="0" borderId="26" xfId="1" applyNumberFormat="1" applyFont="1" applyBorder="1" applyAlignment="1">
      <alignment vertical="center"/>
    </xf>
    <xf numFmtId="180" fontId="8" fillId="0" borderId="27" xfId="1" applyNumberFormat="1" applyFont="1" applyBorder="1" applyAlignment="1">
      <alignment horizontal="right" vertical="center"/>
    </xf>
    <xf numFmtId="38" fontId="8" fillId="0" borderId="26" xfId="4" applyFont="1" applyFill="1" applyBorder="1" applyAlignment="1">
      <alignment horizontal="right" vertical="center"/>
    </xf>
    <xf numFmtId="49" fontId="7" fillId="0" borderId="46" xfId="1" applyNumberFormat="1" applyFont="1" applyBorder="1" applyAlignment="1">
      <alignment vertical="center"/>
    </xf>
    <xf numFmtId="180" fontId="7" fillId="0" borderId="45" xfId="1" applyNumberFormat="1" applyFont="1" applyBorder="1" applyAlignment="1">
      <alignment vertical="center"/>
    </xf>
    <xf numFmtId="38" fontId="7" fillId="0" borderId="46" xfId="4" applyFont="1" applyFill="1" applyBorder="1" applyAlignment="1">
      <alignment horizontal="right" vertical="center"/>
    </xf>
    <xf numFmtId="180" fontId="8" fillId="0" borderId="11" xfId="1" applyNumberFormat="1" applyFont="1" applyBorder="1" applyAlignment="1">
      <alignment vertical="center"/>
    </xf>
    <xf numFmtId="180" fontId="8" fillId="0" borderId="38" xfId="1" applyNumberFormat="1" applyFont="1" applyBorder="1" applyAlignment="1">
      <alignment horizontal="right" vertical="center"/>
    </xf>
    <xf numFmtId="180" fontId="7" fillId="0" borderId="0" xfId="1" applyNumberFormat="1" applyFont="1" applyAlignment="1">
      <alignment vertical="center"/>
    </xf>
    <xf numFmtId="49" fontId="7" fillId="0" borderId="48" xfId="1" applyNumberFormat="1" applyFont="1" applyBorder="1" applyAlignment="1">
      <alignment vertical="center"/>
    </xf>
    <xf numFmtId="180" fontId="7" fillId="0" borderId="47" xfId="1" applyNumberFormat="1" applyFont="1" applyBorder="1" applyAlignment="1">
      <alignment vertical="center"/>
    </xf>
    <xf numFmtId="38" fontId="7" fillId="0" borderId="48" xfId="4" applyFont="1" applyFill="1" applyBorder="1" applyAlignment="1">
      <alignment horizontal="right" vertical="center"/>
    </xf>
    <xf numFmtId="38" fontId="8" fillId="0" borderId="0" xfId="5" applyNumberFormat="1" applyFont="1" applyAlignment="1">
      <alignment horizontal="right" vertical="center"/>
    </xf>
    <xf numFmtId="180" fontId="15" fillId="0" borderId="0" xfId="0" applyNumberFormat="1" applyFont="1">
      <alignment vertical="center"/>
    </xf>
    <xf numFmtId="180" fontId="17" fillId="0" borderId="0" xfId="0" applyNumberFormat="1" applyFont="1">
      <alignment vertical="center"/>
    </xf>
    <xf numFmtId="180" fontId="8" fillId="0" borderId="6" xfId="1" applyNumberFormat="1" applyFont="1" applyBorder="1" applyAlignment="1">
      <alignment vertical="center"/>
    </xf>
    <xf numFmtId="180" fontId="8" fillId="0" borderId="33" xfId="1" applyNumberFormat="1" applyFont="1" applyBorder="1" applyAlignment="1">
      <alignment horizontal="right" vertical="center"/>
    </xf>
    <xf numFmtId="178" fontId="8" fillId="0" borderId="19" xfId="5" applyNumberFormat="1" applyFont="1" applyBorder="1" applyAlignment="1">
      <alignment horizontal="center" vertical="center"/>
    </xf>
    <xf numFmtId="178" fontId="8" fillId="0" borderId="7" xfId="5" applyNumberFormat="1" applyFont="1" applyBorder="1" applyAlignment="1">
      <alignment horizontal="right" vertical="center"/>
    </xf>
    <xf numFmtId="180" fontId="8" fillId="0" borderId="23" xfId="5" applyNumberFormat="1" applyFont="1" applyBorder="1" applyAlignment="1">
      <alignment horizontal="distributed" vertical="center"/>
    </xf>
    <xf numFmtId="180" fontId="8" fillId="0" borderId="38" xfId="5" applyNumberFormat="1" applyFont="1" applyBorder="1" applyAlignment="1">
      <alignment horizontal="distributed" vertical="center"/>
    </xf>
    <xf numFmtId="180" fontId="8" fillId="0" borderId="33" xfId="5" applyNumberFormat="1" applyFont="1" applyBorder="1" applyAlignment="1">
      <alignment horizontal="distributed" vertical="center"/>
    </xf>
    <xf numFmtId="180" fontId="8" fillId="0" borderId="19" xfId="5" applyNumberFormat="1" applyFont="1" applyBorder="1" applyAlignment="1">
      <alignment horizontal="center" vertical="center" wrapText="1"/>
    </xf>
    <xf numFmtId="180" fontId="14" fillId="0" borderId="22" xfId="5" quotePrefix="1" applyNumberFormat="1" applyFont="1" applyBorder="1" applyAlignment="1">
      <alignment horizontal="center" vertical="center" wrapText="1"/>
    </xf>
    <xf numFmtId="180" fontId="8" fillId="0" borderId="22" xfId="5" applyNumberFormat="1" applyFont="1" applyBorder="1" applyAlignment="1">
      <alignment horizontal="center" vertical="center"/>
    </xf>
    <xf numFmtId="180" fontId="8" fillId="0" borderId="22" xfId="5" applyNumberFormat="1" applyFont="1" applyBorder="1" applyAlignment="1">
      <alignment horizontal="center" vertical="center" wrapText="1"/>
    </xf>
    <xf numFmtId="180" fontId="8" fillId="0" borderId="34" xfId="5" applyNumberFormat="1" applyFont="1" applyBorder="1" applyAlignment="1">
      <alignment horizontal="right" vertical="center" wrapText="1"/>
    </xf>
    <xf numFmtId="180" fontId="8" fillId="0" borderId="7" xfId="5" applyNumberFormat="1" applyFont="1" applyBorder="1" applyAlignment="1">
      <alignment horizontal="right" vertical="center" wrapText="1"/>
    </xf>
    <xf numFmtId="180" fontId="8" fillId="0" borderId="23" xfId="5" applyNumberFormat="1" applyFont="1" applyBorder="1" applyAlignment="1">
      <alignment horizontal="distributed" vertical="center" shrinkToFit="1"/>
    </xf>
    <xf numFmtId="180" fontId="8" fillId="0" borderId="38" xfId="5" applyNumberFormat="1" applyFont="1" applyBorder="1" applyAlignment="1">
      <alignment horizontal="distributed" vertical="center" shrinkToFit="1"/>
    </xf>
    <xf numFmtId="180" fontId="8" fillId="0" borderId="24" xfId="5" applyNumberFormat="1" applyFont="1" applyBorder="1" applyAlignment="1">
      <alignment horizontal="center" vertical="center"/>
    </xf>
    <xf numFmtId="180" fontId="8" fillId="0" borderId="0" xfId="5" applyNumberFormat="1" applyFont="1" applyAlignment="1">
      <alignment vertical="center" wrapText="1"/>
    </xf>
    <xf numFmtId="180" fontId="14" fillId="0" borderId="1" xfId="5" applyNumberFormat="1" applyFont="1" applyBorder="1" applyAlignment="1">
      <alignment horizontal="center" vertical="center" wrapText="1"/>
    </xf>
    <xf numFmtId="177" fontId="7" fillId="0" borderId="26" xfId="5" applyNumberFormat="1" applyFont="1" applyBorder="1" applyAlignment="1">
      <alignment horizontal="right" vertical="center"/>
    </xf>
    <xf numFmtId="177" fontId="8" fillId="0" borderId="0" xfId="5" applyNumberFormat="1" applyFont="1" applyAlignment="1">
      <alignment horizontal="right" vertical="center"/>
    </xf>
    <xf numFmtId="177" fontId="8" fillId="0" borderId="11" xfId="5" applyNumberFormat="1" applyFont="1" applyBorder="1" applyAlignment="1">
      <alignment horizontal="right" vertical="center"/>
    </xf>
    <xf numFmtId="177" fontId="8" fillId="0" borderId="6" xfId="5" applyNumberFormat="1" applyFont="1" applyBorder="1" applyAlignment="1">
      <alignment horizontal="right" vertical="center"/>
    </xf>
    <xf numFmtId="180" fontId="14" fillId="0" borderId="19" xfId="5" applyNumberFormat="1" applyFont="1" applyBorder="1" applyAlignment="1">
      <alignment horizontal="center" vertical="center" wrapText="1"/>
    </xf>
    <xf numFmtId="0" fontId="8" fillId="0" borderId="22" xfId="5" applyFont="1" applyBorder="1" applyAlignment="1">
      <alignment horizontal="right" vertical="center" wrapText="1"/>
    </xf>
    <xf numFmtId="0" fontId="8" fillId="0" borderId="19" xfId="5" applyFont="1" applyBorder="1" applyAlignment="1">
      <alignment horizontal="right" vertical="center" wrapText="1"/>
    </xf>
    <xf numFmtId="0" fontId="8" fillId="0" borderId="24" xfId="5" applyFont="1" applyBorder="1" applyAlignment="1">
      <alignment horizontal="right" vertical="center" wrapText="1"/>
    </xf>
    <xf numFmtId="0" fontId="8" fillId="0" borderId="1" xfId="5" applyFont="1" applyBorder="1" applyAlignment="1">
      <alignment horizontal="right" vertical="center" wrapText="1"/>
    </xf>
    <xf numFmtId="0" fontId="8" fillId="0" borderId="0" xfId="5" applyFont="1" applyAlignment="1">
      <alignment horizontal="distributed" vertical="center"/>
    </xf>
    <xf numFmtId="0" fontId="8" fillId="0" borderId="11" xfId="5" applyFont="1" applyBorder="1" applyAlignment="1">
      <alignment horizontal="distributed" vertical="center"/>
    </xf>
    <xf numFmtId="0" fontId="8" fillId="0" borderId="6" xfId="5" applyFont="1" applyBorder="1" applyAlignment="1">
      <alignment horizontal="distributed" vertical="center"/>
    </xf>
    <xf numFmtId="180" fontId="14" fillId="0" borderId="22" xfId="5" applyNumberFormat="1" applyFont="1" applyBorder="1" applyAlignment="1">
      <alignment horizontal="center" vertical="center"/>
    </xf>
    <xf numFmtId="180" fontId="8" fillId="0" borderId="34" xfId="5" applyNumberFormat="1" applyFont="1" applyBorder="1" applyAlignment="1">
      <alignment horizontal="right" vertical="center" shrinkToFit="1"/>
    </xf>
    <xf numFmtId="176" fontId="10" fillId="0" borderId="0" xfId="5" applyNumberFormat="1" applyFont="1">
      <alignment vertical="center"/>
    </xf>
    <xf numFmtId="176" fontId="8" fillId="0" borderId="36" xfId="5" applyNumberFormat="1" applyFont="1" applyBorder="1" applyAlignment="1">
      <alignment horizontal="center" vertical="center" wrapText="1"/>
    </xf>
    <xf numFmtId="176" fontId="14" fillId="0" borderId="36" xfId="5" applyNumberFormat="1" applyFont="1" applyBorder="1" applyAlignment="1">
      <alignment horizontal="center" vertical="center" wrapText="1"/>
    </xf>
    <xf numFmtId="176" fontId="8" fillId="0" borderId="30" xfId="5" applyNumberFormat="1" applyFont="1" applyBorder="1" applyAlignment="1">
      <alignment horizontal="center" vertical="center" wrapText="1" shrinkToFit="1"/>
    </xf>
    <xf numFmtId="176" fontId="8" fillId="0" borderId="34" xfId="5" applyNumberFormat="1" applyFont="1" applyBorder="1" applyAlignment="1">
      <alignment horizontal="right" vertical="center"/>
    </xf>
    <xf numFmtId="176" fontId="8" fillId="0" borderId="7" xfId="5" applyNumberFormat="1" applyFont="1" applyBorder="1" applyAlignment="1">
      <alignment horizontal="right" vertical="center"/>
    </xf>
    <xf numFmtId="176" fontId="8" fillId="0" borderId="23" xfId="5" applyNumberFormat="1" applyFont="1" applyBorder="1" applyAlignment="1">
      <alignment horizontal="distributed" vertical="center"/>
    </xf>
    <xf numFmtId="176" fontId="8" fillId="0" borderId="38" xfId="5" applyNumberFormat="1" applyFont="1" applyBorder="1" applyAlignment="1">
      <alignment horizontal="distributed" vertical="center"/>
    </xf>
    <xf numFmtId="49" fontId="8" fillId="0" borderId="26" xfId="5" applyNumberFormat="1" applyFont="1" applyBorder="1" applyAlignment="1">
      <alignment horizontal="left" vertical="center"/>
    </xf>
    <xf numFmtId="176" fontId="8" fillId="0" borderId="0" xfId="1" applyNumberFormat="1" applyFont="1" applyAlignment="1">
      <alignment horizontal="left" vertical="center"/>
    </xf>
    <xf numFmtId="176" fontId="8" fillId="0" borderId="0" xfId="1" applyNumberFormat="1" applyFont="1" applyAlignment="1">
      <alignment horizontal="right" vertical="center"/>
    </xf>
    <xf numFmtId="49" fontId="8" fillId="0" borderId="0" xfId="1" applyNumberFormat="1" applyFont="1" applyAlignment="1">
      <alignment horizontal="left" vertical="center"/>
    </xf>
    <xf numFmtId="49" fontId="8" fillId="0" borderId="11" xfId="1" applyNumberFormat="1" applyFont="1" applyBorder="1" applyAlignment="1">
      <alignment horizontal="left" vertical="center"/>
    </xf>
    <xf numFmtId="49" fontId="8" fillId="0" borderId="26" xfId="1" applyNumberFormat="1" applyFont="1" applyBorder="1" applyAlignment="1">
      <alignment horizontal="left" vertical="center"/>
    </xf>
    <xf numFmtId="3" fontId="8" fillId="0" borderId="0" xfId="4" applyNumberFormat="1" applyFont="1" applyFill="1" applyBorder="1" applyAlignment="1">
      <alignment horizontal="right" vertical="center"/>
    </xf>
    <xf numFmtId="176" fontId="8" fillId="0" borderId="34" xfId="5" applyNumberFormat="1" applyFont="1" applyBorder="1" applyAlignment="1">
      <alignment horizontal="right" vertical="center" wrapText="1"/>
    </xf>
    <xf numFmtId="180" fontId="8" fillId="0" borderId="6" xfId="5" applyNumberFormat="1" applyFont="1" applyBorder="1" applyAlignment="1">
      <alignment horizontal="right" vertical="center"/>
    </xf>
    <xf numFmtId="176" fontId="8" fillId="0" borderId="0" xfId="5" applyNumberFormat="1" applyFont="1" applyAlignment="1">
      <alignment horizontal="left" vertical="center"/>
    </xf>
    <xf numFmtId="176" fontId="8" fillId="0" borderId="11" xfId="5" applyNumberFormat="1" applyFont="1" applyBorder="1" applyAlignment="1">
      <alignment horizontal="left" vertical="center"/>
    </xf>
    <xf numFmtId="176" fontId="8" fillId="0" borderId="6" xfId="5" applyNumberFormat="1" applyFont="1" applyBorder="1" applyAlignment="1">
      <alignment horizontal="left" vertical="center"/>
    </xf>
    <xf numFmtId="176" fontId="8" fillId="0" borderId="33" xfId="5" applyNumberFormat="1" applyFont="1" applyBorder="1" applyAlignment="1">
      <alignment horizontal="distributed" vertical="center"/>
    </xf>
    <xf numFmtId="38" fontId="7" fillId="0" borderId="3" xfId="9" applyFont="1" applyFill="1" applyBorder="1" applyAlignment="1">
      <alignment horizontal="right" vertical="center"/>
    </xf>
    <xf numFmtId="3" fontId="15" fillId="0" borderId="1" xfId="7" applyNumberFormat="1" applyFont="1" applyBorder="1" applyAlignment="1">
      <alignment vertical="top" wrapText="1"/>
    </xf>
    <xf numFmtId="38" fontId="17" fillId="0" borderId="14" xfId="10" applyFont="1" applyFill="1" applyBorder="1">
      <alignment vertical="center"/>
    </xf>
    <xf numFmtId="3" fontId="15" fillId="0" borderId="1" xfId="7" applyNumberFormat="1" applyFont="1" applyBorder="1">
      <alignment vertical="center"/>
    </xf>
    <xf numFmtId="0" fontId="24" fillId="0" borderId="0" xfId="0" applyFont="1" applyAlignment="1">
      <alignment horizontal="left" vertical="center"/>
    </xf>
    <xf numFmtId="0" fontId="4" fillId="0" borderId="0" xfId="0" quotePrefix="1" applyFont="1" applyAlignment="1">
      <alignment horizontal="left" vertical="top"/>
    </xf>
    <xf numFmtId="0" fontId="20" fillId="0" borderId="0" xfId="0" applyFont="1" applyAlignment="1">
      <alignment horizontal="distributed" vertical="center" indent="12"/>
    </xf>
    <xf numFmtId="0" fontId="21" fillId="0" borderId="0" xfId="0" applyFont="1" applyAlignment="1">
      <alignment horizontal="center" vertical="center"/>
    </xf>
    <xf numFmtId="0" fontId="19" fillId="0" borderId="0" xfId="0" applyFont="1" applyAlignment="1">
      <alignment horizontal="center" vertical="center"/>
    </xf>
    <xf numFmtId="0" fontId="23" fillId="0" borderId="0" xfId="0" applyFont="1" applyAlignment="1">
      <alignment horizontal="center" vertical="center"/>
    </xf>
    <xf numFmtId="0" fontId="6" fillId="0" borderId="0" xfId="3" applyFont="1" applyAlignment="1">
      <alignment horizontal="left" vertical="top" wrapText="1"/>
    </xf>
    <xf numFmtId="0" fontId="4" fillId="0" borderId="0" xfId="0" applyFont="1" applyAlignment="1">
      <alignment horizontal="left" vertical="top" wrapText="1"/>
    </xf>
    <xf numFmtId="0" fontId="5" fillId="0" borderId="0" xfId="3" applyFill="1">
      <alignment vertical="center"/>
    </xf>
    <xf numFmtId="0" fontId="5" fillId="0" borderId="0" xfId="3" applyAlignment="1">
      <alignment horizontal="left" vertical="center"/>
    </xf>
    <xf numFmtId="0" fontId="6" fillId="0" borderId="0" xfId="3" applyFont="1" applyAlignment="1">
      <alignment horizontal="left" vertical="top"/>
    </xf>
    <xf numFmtId="0" fontId="4" fillId="0" borderId="0" xfId="0" applyFont="1" applyAlignment="1">
      <alignment horizontal="left" vertical="top"/>
    </xf>
    <xf numFmtId="0" fontId="6" fillId="0" borderId="0" xfId="3" applyFont="1" applyAlignment="1">
      <alignment vertical="center" wrapText="1"/>
    </xf>
    <xf numFmtId="0" fontId="8" fillId="0" borderId="5" xfId="5" applyFont="1" applyBorder="1" applyAlignment="1">
      <alignment horizontal="center" vertical="center"/>
    </xf>
    <xf numFmtId="0" fontId="8" fillId="0" borderId="29" xfId="5" applyFont="1" applyBorder="1" applyAlignment="1">
      <alignment horizontal="center" vertical="center"/>
    </xf>
    <xf numFmtId="0" fontId="8" fillId="0" borderId="16" xfId="5" applyFont="1" applyBorder="1" applyAlignment="1">
      <alignment horizontal="center" vertical="center"/>
    </xf>
    <xf numFmtId="0" fontId="8" fillId="0" borderId="18" xfId="5" applyFont="1" applyBorder="1" applyAlignment="1">
      <alignment horizontal="center" vertical="center"/>
    </xf>
    <xf numFmtId="0" fontId="8" fillId="0" borderId="35" xfId="5" applyFont="1" applyBorder="1" applyAlignment="1">
      <alignment horizontal="center" vertical="center"/>
    </xf>
    <xf numFmtId="0" fontId="8" fillId="0" borderId="32" xfId="5" applyFont="1" applyBorder="1" applyAlignment="1">
      <alignment horizontal="center" vertical="center"/>
    </xf>
    <xf numFmtId="0" fontId="8" fillId="0" borderId="29" xfId="5" applyFont="1" applyBorder="1" applyAlignment="1">
      <alignment horizontal="center" vertical="center" wrapText="1"/>
    </xf>
    <xf numFmtId="178" fontId="8" fillId="0" borderId="30" xfId="5" quotePrefix="1" applyNumberFormat="1" applyFont="1" applyBorder="1" applyAlignment="1">
      <alignment horizontal="center" vertical="center" wrapText="1"/>
    </xf>
    <xf numFmtId="178" fontId="8" fillId="0" borderId="2" xfId="5" quotePrefix="1" applyNumberFormat="1" applyFont="1" applyBorder="1" applyAlignment="1">
      <alignment horizontal="center" vertical="center" wrapText="1"/>
    </xf>
    <xf numFmtId="178" fontId="8" fillId="0" borderId="31" xfId="5" quotePrefix="1" applyNumberFormat="1" applyFont="1" applyBorder="1" applyAlignment="1">
      <alignment horizontal="center" vertical="center" wrapText="1"/>
    </xf>
    <xf numFmtId="178" fontId="8" fillId="0" borderId="1" xfId="5" quotePrefix="1" applyNumberFormat="1" applyFont="1" applyBorder="1" applyAlignment="1">
      <alignment horizontal="center" vertical="center" wrapText="1"/>
    </xf>
    <xf numFmtId="178" fontId="8" fillId="0" borderId="0" xfId="5" quotePrefix="1" applyNumberFormat="1" applyFont="1" applyAlignment="1">
      <alignment horizontal="center" vertical="center" wrapText="1"/>
    </xf>
    <xf numFmtId="178" fontId="8" fillId="0" borderId="23" xfId="5" quotePrefix="1" applyNumberFormat="1" applyFont="1" applyBorder="1" applyAlignment="1">
      <alignment horizontal="center" vertical="center" wrapText="1"/>
    </xf>
    <xf numFmtId="178" fontId="8" fillId="0" borderId="25" xfId="5" quotePrefix="1" applyNumberFormat="1" applyFont="1" applyBorder="1" applyAlignment="1">
      <alignment horizontal="center" vertical="center" wrapText="1"/>
    </xf>
    <xf numFmtId="178" fontId="8" fillId="0" borderId="26" xfId="5" quotePrefix="1" applyNumberFormat="1" applyFont="1" applyBorder="1" applyAlignment="1">
      <alignment horizontal="center" vertical="center" wrapText="1"/>
    </xf>
    <xf numFmtId="178" fontId="8" fillId="0" borderId="27" xfId="5" quotePrefix="1" applyNumberFormat="1" applyFont="1" applyBorder="1" applyAlignment="1">
      <alignment horizontal="center" vertical="center" wrapText="1"/>
    </xf>
    <xf numFmtId="178" fontId="8" fillId="0" borderId="3" xfId="5" quotePrefix="1" applyNumberFormat="1" applyFont="1" applyBorder="1" applyAlignment="1">
      <alignment horizontal="center" vertical="center" wrapText="1"/>
    </xf>
    <xf numFmtId="178" fontId="8" fillId="0" borderId="4" xfId="5" quotePrefix="1" applyNumberFormat="1" applyFont="1" applyBorder="1" applyAlignment="1">
      <alignment horizontal="center" vertical="center" wrapText="1"/>
    </xf>
    <xf numFmtId="178" fontId="8" fillId="0" borderId="5" xfId="5" quotePrefix="1" applyNumberFormat="1" applyFont="1" applyBorder="1" applyAlignment="1">
      <alignment horizontal="center" vertical="center" wrapText="1"/>
    </xf>
    <xf numFmtId="178" fontId="9" fillId="0" borderId="30" xfId="5" quotePrefix="1" applyNumberFormat="1" applyFont="1" applyBorder="1" applyAlignment="1">
      <alignment horizontal="center" vertical="center" wrapText="1" shrinkToFit="1"/>
    </xf>
    <xf numFmtId="178" fontId="9" fillId="0" borderId="31" xfId="5" quotePrefix="1" applyNumberFormat="1" applyFont="1" applyBorder="1" applyAlignment="1">
      <alignment horizontal="center" vertical="center" wrapText="1" shrinkToFit="1"/>
    </xf>
    <xf numFmtId="178" fontId="9" fillId="0" borderId="1" xfId="5" quotePrefix="1" applyNumberFormat="1" applyFont="1" applyBorder="1" applyAlignment="1">
      <alignment horizontal="center" vertical="center" wrapText="1" shrinkToFit="1"/>
    </xf>
    <xf numFmtId="178" fontId="9" fillId="0" borderId="23" xfId="5" quotePrefix="1" applyNumberFormat="1" applyFont="1" applyBorder="1" applyAlignment="1">
      <alignment horizontal="center" vertical="center" wrapText="1" shrinkToFit="1"/>
    </xf>
    <xf numFmtId="178" fontId="9" fillId="0" borderId="25" xfId="5" quotePrefix="1" applyNumberFormat="1" applyFont="1" applyBorder="1" applyAlignment="1">
      <alignment horizontal="center" vertical="center" wrapText="1" shrinkToFit="1"/>
    </xf>
    <xf numFmtId="178" fontId="9" fillId="0" borderId="27" xfId="5" quotePrefix="1" applyNumberFormat="1" applyFont="1" applyBorder="1" applyAlignment="1">
      <alignment horizontal="center" vertical="center" wrapText="1" shrinkToFit="1"/>
    </xf>
    <xf numFmtId="0" fontId="8" fillId="0" borderId="30" xfId="5" applyFont="1" applyBorder="1" applyAlignment="1">
      <alignment horizontal="center" vertical="center" wrapText="1"/>
    </xf>
    <xf numFmtId="0" fontId="8" fillId="0" borderId="1" xfId="5" applyFont="1" applyBorder="1" applyAlignment="1">
      <alignment horizontal="center" vertical="center" wrapText="1"/>
    </xf>
    <xf numFmtId="178" fontId="8" fillId="0" borderId="19" xfId="5" quotePrefix="1" applyNumberFormat="1" applyFont="1" applyBorder="1" applyAlignment="1">
      <alignment horizontal="center" vertical="center" wrapText="1"/>
    </xf>
    <xf numFmtId="178" fontId="8" fillId="0" borderId="21" xfId="5" quotePrefix="1" applyNumberFormat="1" applyFont="1" applyBorder="1" applyAlignment="1">
      <alignment horizontal="center" vertical="center" wrapText="1"/>
    </xf>
    <xf numFmtId="178" fontId="8" fillId="0" borderId="19" xfId="5" quotePrefix="1" applyNumberFormat="1" applyFont="1" applyBorder="1" applyAlignment="1">
      <alignment horizontal="center" vertical="center"/>
    </xf>
    <xf numFmtId="178" fontId="8" fillId="0" borderId="20" xfId="5" quotePrefix="1" applyNumberFormat="1" applyFont="1" applyBorder="1" applyAlignment="1">
      <alignment horizontal="center" vertical="center"/>
    </xf>
    <xf numFmtId="178" fontId="8" fillId="0" borderId="21" xfId="5" quotePrefix="1" applyNumberFormat="1" applyFont="1" applyBorder="1" applyAlignment="1">
      <alignment horizontal="center" vertical="center"/>
    </xf>
    <xf numFmtId="178" fontId="8" fillId="0" borderId="19" xfId="5" quotePrefix="1" applyNumberFormat="1" applyFont="1" applyBorder="1" applyAlignment="1">
      <alignment horizontal="center" vertical="center" wrapText="1" shrinkToFit="1"/>
    </xf>
    <xf numFmtId="178" fontId="8" fillId="0" borderId="21" xfId="5" quotePrefix="1" applyNumberFormat="1" applyFont="1" applyBorder="1" applyAlignment="1">
      <alignment horizontal="center" vertical="center" wrapText="1" shrinkToFit="1"/>
    </xf>
    <xf numFmtId="178" fontId="8" fillId="0" borderId="25" xfId="5" quotePrefix="1" applyNumberFormat="1" applyFont="1" applyBorder="1" applyAlignment="1">
      <alignment horizontal="center" vertical="center" wrapText="1" shrinkToFit="1"/>
    </xf>
    <xf numFmtId="178" fontId="8" fillId="0" borderId="27" xfId="5" quotePrefix="1" applyNumberFormat="1" applyFont="1" applyBorder="1" applyAlignment="1">
      <alignment horizontal="center" vertical="center" wrapText="1" shrinkToFit="1"/>
    </xf>
    <xf numFmtId="0" fontId="8" fillId="0" borderId="22" xfId="5" quotePrefix="1" applyFont="1" applyBorder="1" applyAlignment="1">
      <alignment horizontal="center" vertical="center" wrapText="1" justifyLastLine="1"/>
    </xf>
    <xf numFmtId="0" fontId="8" fillId="0" borderId="24" xfId="5" applyFont="1" applyBorder="1" applyAlignment="1">
      <alignment horizontal="center" vertical="center" wrapText="1" justifyLastLine="1"/>
    </xf>
    <xf numFmtId="0" fontId="8" fillId="0" borderId="24" xfId="5" quotePrefix="1" applyFont="1" applyBorder="1" applyAlignment="1">
      <alignment horizontal="center" vertical="center" wrapText="1" justifyLastLine="1"/>
    </xf>
    <xf numFmtId="0" fontId="8" fillId="0" borderId="22" xfId="5" applyFont="1" applyBorder="1" applyAlignment="1">
      <alignment horizontal="center" vertical="center" wrapText="1"/>
    </xf>
    <xf numFmtId="0" fontId="8" fillId="0" borderId="24" xfId="5" applyFont="1" applyBorder="1" applyAlignment="1">
      <alignment horizontal="center" vertical="center" wrapText="1"/>
    </xf>
    <xf numFmtId="0" fontId="8" fillId="0" borderId="22" xfId="5" quotePrefix="1" applyFont="1" applyBorder="1" applyAlignment="1">
      <alignment horizontal="center" vertical="center" wrapText="1"/>
    </xf>
    <xf numFmtId="178" fontId="8" fillId="0" borderId="15" xfId="5" applyNumberFormat="1" applyFont="1" applyBorder="1" applyAlignment="1">
      <alignment horizontal="center" vertical="center" shrinkToFit="1"/>
    </xf>
    <xf numFmtId="178" fontId="8" fillId="0" borderId="16" xfId="5" applyNumberFormat="1" applyFont="1" applyBorder="1" applyAlignment="1">
      <alignment horizontal="center" vertical="center" shrinkToFit="1"/>
    </xf>
    <xf numFmtId="178" fontId="14" fillId="0" borderId="15" xfId="5" applyNumberFormat="1" applyFont="1" applyBorder="1" applyAlignment="1">
      <alignment horizontal="center" vertical="center" wrapText="1"/>
    </xf>
    <xf numFmtId="178" fontId="14" fillId="0" borderId="16" xfId="5" applyNumberFormat="1" applyFont="1" applyBorder="1" applyAlignment="1">
      <alignment horizontal="center" vertical="center" wrapText="1"/>
    </xf>
    <xf numFmtId="179" fontId="14" fillId="0" borderId="30" xfId="5" applyNumberFormat="1" applyFont="1" applyBorder="1" applyAlignment="1">
      <alignment horizontal="center" vertical="center" wrapText="1"/>
    </xf>
    <xf numFmtId="179" fontId="14" fillId="0" borderId="1" xfId="5" applyNumberFormat="1" applyFont="1" applyBorder="1" applyAlignment="1">
      <alignment horizontal="center" vertical="center" wrapText="1"/>
    </xf>
    <xf numFmtId="179" fontId="8" fillId="0" borderId="36" xfId="5" quotePrefix="1" applyNumberFormat="1" applyFont="1" applyBorder="1" applyAlignment="1">
      <alignment horizontal="center" vertical="center" wrapText="1"/>
    </xf>
    <xf numFmtId="179" fontId="8" fillId="0" borderId="24" xfId="5" quotePrefix="1" applyNumberFormat="1" applyFont="1" applyBorder="1" applyAlignment="1">
      <alignment horizontal="center" vertical="center" wrapText="1"/>
    </xf>
    <xf numFmtId="0" fontId="8" fillId="0" borderId="3" xfId="5" quotePrefix="1" applyFont="1" applyBorder="1" applyAlignment="1">
      <alignment horizontal="center" vertical="center" wrapText="1"/>
    </xf>
    <xf numFmtId="0" fontId="8" fillId="0" borderId="4" xfId="5" applyFont="1" applyBorder="1" applyAlignment="1">
      <alignment horizontal="center" vertical="center" wrapText="1"/>
    </xf>
    <xf numFmtId="0" fontId="8" fillId="0" borderId="5" xfId="5" applyFont="1" applyBorder="1" applyAlignment="1">
      <alignment horizontal="center" vertical="center" wrapText="1"/>
    </xf>
    <xf numFmtId="0" fontId="7" fillId="0" borderId="4" xfId="5" applyFont="1" applyBorder="1" applyAlignment="1">
      <alignment horizontal="center" vertical="center"/>
    </xf>
    <xf numFmtId="0" fontId="7" fillId="0" borderId="5" xfId="5" applyFont="1" applyBorder="1" applyAlignment="1">
      <alignment horizontal="center" vertical="center"/>
    </xf>
    <xf numFmtId="179" fontId="14" fillId="0" borderId="36" xfId="5" applyNumberFormat="1" applyFont="1" applyBorder="1" applyAlignment="1">
      <alignment horizontal="center" vertical="center" wrapText="1"/>
    </xf>
    <xf numFmtId="179" fontId="14" fillId="0" borderId="24" xfId="5" applyNumberFormat="1" applyFont="1" applyBorder="1" applyAlignment="1">
      <alignment horizontal="center" vertical="center" wrapText="1"/>
    </xf>
    <xf numFmtId="0" fontId="8" fillId="0" borderId="36" xfId="5" quotePrefix="1" applyFont="1" applyBorder="1" applyAlignment="1">
      <alignment horizontal="center" vertical="center" wrapText="1"/>
    </xf>
    <xf numFmtId="0" fontId="8" fillId="0" borderId="24" xfId="5" quotePrefix="1" applyFont="1" applyBorder="1" applyAlignment="1">
      <alignment horizontal="center" vertical="center" wrapText="1"/>
    </xf>
    <xf numFmtId="178" fontId="8" fillId="0" borderId="15" xfId="5" quotePrefix="1" applyNumberFormat="1" applyFont="1" applyBorder="1" applyAlignment="1">
      <alignment horizontal="center" vertical="center"/>
    </xf>
    <xf numFmtId="178" fontId="8" fillId="0" borderId="17" xfId="5" quotePrefix="1" applyNumberFormat="1" applyFont="1" applyBorder="1" applyAlignment="1">
      <alignment horizontal="center" vertical="center"/>
    </xf>
    <xf numFmtId="178" fontId="8" fillId="0" borderId="16" xfId="5" quotePrefix="1" applyNumberFormat="1" applyFont="1" applyBorder="1" applyAlignment="1">
      <alignment horizontal="center" vertical="center"/>
    </xf>
    <xf numFmtId="0" fontId="8" fillId="0" borderId="2" xfId="5" applyFont="1" applyBorder="1" applyAlignment="1">
      <alignment horizontal="center" vertical="center"/>
    </xf>
    <xf numFmtId="0" fontId="8" fillId="0" borderId="31" xfId="5" applyFont="1" applyBorder="1" applyAlignment="1">
      <alignment horizontal="center" vertical="center"/>
    </xf>
    <xf numFmtId="0" fontId="8" fillId="0" borderId="0" xfId="5" applyFont="1" applyAlignment="1">
      <alignment horizontal="center" vertical="center"/>
    </xf>
    <xf numFmtId="0" fontId="8" fillId="0" borderId="23" xfId="5" applyFont="1" applyBorder="1" applyAlignment="1">
      <alignment horizontal="center" vertical="center"/>
    </xf>
    <xf numFmtId="0" fontId="8" fillId="0" borderId="6" xfId="5" applyFont="1" applyBorder="1" applyAlignment="1">
      <alignment horizontal="center" vertical="center"/>
    </xf>
    <xf numFmtId="0" fontId="8" fillId="0" borderId="33" xfId="5" applyFont="1" applyBorder="1" applyAlignment="1">
      <alignment horizontal="center" vertical="center"/>
    </xf>
    <xf numFmtId="0" fontId="8" fillId="0" borderId="36" xfId="5" applyFont="1" applyBorder="1" applyAlignment="1">
      <alignment horizontal="center" vertical="center" wrapText="1"/>
    </xf>
    <xf numFmtId="0" fontId="8" fillId="0" borderId="34" xfId="5" applyFont="1" applyBorder="1" applyAlignment="1">
      <alignment horizontal="center" vertical="center" wrapText="1"/>
    </xf>
    <xf numFmtId="0" fontId="7" fillId="0" borderId="0" xfId="1" applyFont="1" applyAlignment="1">
      <alignment vertical="top" wrapText="1"/>
    </xf>
    <xf numFmtId="0" fontId="7" fillId="0" borderId="23" xfId="1" applyFont="1" applyBorder="1" applyAlignment="1">
      <alignment vertical="top" wrapText="1"/>
    </xf>
    <xf numFmtId="0" fontId="7" fillId="0" borderId="40" xfId="1" applyFont="1" applyBorder="1" applyAlignment="1">
      <alignment vertical="top" wrapText="1"/>
    </xf>
    <xf numFmtId="0" fontId="7" fillId="0" borderId="50" xfId="1" applyFont="1" applyBorder="1" applyAlignment="1">
      <alignment vertical="top" wrapText="1"/>
    </xf>
    <xf numFmtId="0" fontId="7" fillId="0" borderId="40" xfId="1" applyFont="1" applyBorder="1" applyAlignment="1">
      <alignment horizontal="left" vertical="top" wrapText="1"/>
    </xf>
    <xf numFmtId="0" fontId="7" fillId="0" borderId="50" xfId="1" applyFont="1" applyBorder="1" applyAlignment="1">
      <alignment horizontal="left" vertical="top" wrapText="1"/>
    </xf>
    <xf numFmtId="0" fontId="7" fillId="0" borderId="0" xfId="1" applyFont="1" applyAlignment="1">
      <alignment horizontal="left" vertical="top" wrapText="1"/>
    </xf>
    <xf numFmtId="0" fontId="7" fillId="0" borderId="23" xfId="1" applyFont="1" applyBorder="1" applyAlignment="1">
      <alignment horizontal="left" vertical="top" wrapText="1"/>
    </xf>
    <xf numFmtId="0" fontId="8" fillId="0" borderId="3" xfId="5" applyFont="1" applyBorder="1" applyAlignment="1">
      <alignment horizontal="center" vertical="center"/>
    </xf>
    <xf numFmtId="0" fontId="8" fillId="0" borderId="8" xfId="5" applyFont="1" applyBorder="1" applyAlignment="1">
      <alignment horizontal="center" vertical="center"/>
    </xf>
    <xf numFmtId="0" fontId="7" fillId="0" borderId="26" xfId="1" applyFont="1" applyBorder="1" applyAlignment="1">
      <alignment horizontal="center" vertical="center"/>
    </xf>
    <xf numFmtId="49" fontId="7" fillId="0" borderId="0" xfId="1" applyNumberFormat="1" applyFont="1" applyAlignment="1">
      <alignment horizontal="left" vertical="top" wrapText="1"/>
    </xf>
    <xf numFmtId="49" fontId="7" fillId="0" borderId="23" xfId="1" applyNumberFormat="1" applyFont="1" applyBorder="1" applyAlignment="1">
      <alignment horizontal="left" vertical="top"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7" fillId="0" borderId="4" xfId="1" applyFont="1" applyBorder="1" applyAlignment="1">
      <alignment horizontal="center" vertical="center"/>
    </xf>
    <xf numFmtId="0" fontId="8" fillId="0" borderId="2" xfId="7" applyFont="1" applyBorder="1" applyAlignment="1">
      <alignment horizontal="center" vertical="center"/>
    </xf>
    <xf numFmtId="0" fontId="8" fillId="0" borderId="31" xfId="7" applyFont="1" applyBorder="1" applyAlignment="1">
      <alignment horizontal="center" vertical="center"/>
    </xf>
    <xf numFmtId="0" fontId="8" fillId="0" borderId="6" xfId="7" applyFont="1" applyBorder="1" applyAlignment="1">
      <alignment horizontal="center" vertical="center"/>
    </xf>
    <xf numFmtId="0" fontId="8" fillId="0" borderId="33" xfId="7" applyFont="1" applyBorder="1" applyAlignment="1">
      <alignment horizontal="center" vertical="center"/>
    </xf>
    <xf numFmtId="0" fontId="7" fillId="0" borderId="4" xfId="8" applyFont="1" applyBorder="1" applyAlignment="1">
      <alignment horizontal="center" vertical="center"/>
    </xf>
    <xf numFmtId="0" fontId="17" fillId="0" borderId="4" xfId="8" applyFont="1" applyBorder="1" applyAlignment="1">
      <alignment horizontal="center" vertical="center"/>
    </xf>
    <xf numFmtId="180" fontId="8" fillId="0" borderId="5" xfId="5" applyNumberFormat="1" applyFont="1" applyBorder="1" applyAlignment="1">
      <alignment horizontal="center" vertical="center"/>
    </xf>
    <xf numFmtId="180" fontId="8" fillId="0" borderId="29" xfId="5" applyNumberFormat="1" applyFont="1" applyBorder="1" applyAlignment="1">
      <alignment horizontal="center" vertical="center"/>
    </xf>
    <xf numFmtId="180" fontId="8" fillId="0" borderId="35" xfId="5" applyNumberFormat="1" applyFont="1" applyBorder="1" applyAlignment="1">
      <alignment horizontal="center" vertical="center"/>
    </xf>
    <xf numFmtId="180" fontId="8" fillId="0" borderId="32" xfId="5" applyNumberFormat="1" applyFont="1" applyBorder="1" applyAlignment="1">
      <alignment horizontal="center" vertical="center"/>
    </xf>
    <xf numFmtId="180" fontId="8" fillId="0" borderId="36" xfId="5" applyNumberFormat="1" applyFont="1" applyBorder="1" applyAlignment="1">
      <alignment horizontal="center" vertical="center" wrapText="1"/>
    </xf>
    <xf numFmtId="180" fontId="8" fillId="0" borderId="34" xfId="5" applyNumberFormat="1" applyFont="1" applyBorder="1" applyAlignment="1">
      <alignment horizontal="center" vertical="center" wrapText="1"/>
    </xf>
    <xf numFmtId="180" fontId="7" fillId="0" borderId="42" xfId="1" applyNumberFormat="1" applyFont="1" applyBorder="1" applyAlignment="1">
      <alignment horizontal="center" vertical="center"/>
    </xf>
    <xf numFmtId="180" fontId="7" fillId="0" borderId="41" xfId="1" applyNumberFormat="1" applyFont="1" applyBorder="1" applyAlignment="1">
      <alignment horizontal="center" vertical="center"/>
    </xf>
    <xf numFmtId="180" fontId="7" fillId="0" borderId="26" xfId="5" applyNumberFormat="1" applyFont="1" applyBorder="1" applyAlignment="1">
      <alignment horizontal="center" vertical="center"/>
    </xf>
    <xf numFmtId="180" fontId="7" fillId="0" borderId="27" xfId="5" applyNumberFormat="1" applyFont="1" applyBorder="1" applyAlignment="1">
      <alignment horizontal="center" vertical="center"/>
    </xf>
    <xf numFmtId="180" fontId="8" fillId="0" borderId="16" xfId="5" applyNumberFormat="1" applyFont="1" applyBorder="1" applyAlignment="1">
      <alignment horizontal="center" vertical="center"/>
    </xf>
    <xf numFmtId="180" fontId="8" fillId="0" borderId="18" xfId="5" applyNumberFormat="1" applyFont="1" applyBorder="1" applyAlignment="1">
      <alignment horizontal="center" vertical="center"/>
    </xf>
    <xf numFmtId="180" fontId="8" fillId="0" borderId="5" xfId="5" applyNumberFormat="1" applyFont="1" applyBorder="1" applyAlignment="1">
      <alignment horizontal="center" vertical="center" wrapText="1"/>
    </xf>
    <xf numFmtId="180" fontId="8" fillId="0" borderId="16" xfId="5" applyNumberFormat="1" applyFont="1" applyBorder="1" applyAlignment="1">
      <alignment horizontal="center" vertical="center" wrapText="1"/>
    </xf>
    <xf numFmtId="180" fontId="8" fillId="0" borderId="35" xfId="5" applyNumberFormat="1" applyFont="1" applyBorder="1" applyAlignment="1">
      <alignment horizontal="center" vertical="center" wrapText="1"/>
    </xf>
    <xf numFmtId="178" fontId="9" fillId="0" borderId="2" xfId="5" quotePrefix="1" applyNumberFormat="1" applyFont="1" applyBorder="1" applyAlignment="1">
      <alignment horizontal="center" vertical="center" wrapText="1" shrinkToFit="1"/>
    </xf>
    <xf numFmtId="178" fontId="9" fillId="0" borderId="0" xfId="5" quotePrefix="1" applyNumberFormat="1" applyFont="1" applyAlignment="1">
      <alignment horizontal="center" vertical="center" wrapText="1" shrinkToFit="1"/>
    </xf>
    <xf numFmtId="178" fontId="9" fillId="0" borderId="26" xfId="5" quotePrefix="1" applyNumberFormat="1" applyFont="1" applyBorder="1" applyAlignment="1">
      <alignment horizontal="center" vertical="center" wrapText="1" shrinkToFit="1"/>
    </xf>
    <xf numFmtId="178" fontId="14" fillId="0" borderId="16" xfId="5" applyNumberFormat="1" applyFont="1" applyBorder="1" applyAlignment="1">
      <alignment horizontal="center" vertical="center"/>
    </xf>
    <xf numFmtId="180" fontId="8" fillId="0" borderId="2" xfId="5" applyNumberFormat="1" applyFont="1" applyBorder="1" applyAlignment="1">
      <alignment horizontal="center" vertical="center"/>
    </xf>
    <xf numFmtId="180" fontId="8" fillId="0" borderId="31" xfId="5" applyNumberFormat="1" applyFont="1" applyBorder="1" applyAlignment="1">
      <alignment horizontal="center" vertical="center"/>
    </xf>
    <xf numFmtId="180" fontId="8" fillId="0" borderId="0" xfId="5" applyNumberFormat="1" applyFont="1" applyAlignment="1">
      <alignment horizontal="center" vertical="center"/>
    </xf>
    <xf numFmtId="180" fontId="8" fillId="0" borderId="23" xfId="5" applyNumberFormat="1" applyFont="1" applyBorder="1" applyAlignment="1">
      <alignment horizontal="center" vertical="center"/>
    </xf>
    <xf numFmtId="180" fontId="8" fillId="0" borderId="30" xfId="5" applyNumberFormat="1" applyFont="1" applyBorder="1" applyAlignment="1">
      <alignment horizontal="center" vertical="center" wrapText="1"/>
    </xf>
    <xf numFmtId="180" fontId="8" fillId="0" borderId="1" xfId="5" applyNumberFormat="1" applyFont="1" applyBorder="1" applyAlignment="1">
      <alignment horizontal="center" vertical="center"/>
    </xf>
    <xf numFmtId="0" fontId="8" fillId="0" borderId="7" xfId="5" applyFont="1" applyBorder="1" applyAlignment="1">
      <alignment horizontal="center" vertical="center"/>
    </xf>
    <xf numFmtId="180" fontId="9" fillId="0" borderId="3" xfId="5" applyNumberFormat="1" applyFont="1" applyBorder="1" applyAlignment="1">
      <alignment horizontal="center" vertical="center" wrapText="1"/>
    </xf>
    <xf numFmtId="0" fontId="9" fillId="0" borderId="4" xfId="5" applyFont="1" applyBorder="1" applyAlignment="1">
      <alignment horizontal="center" vertical="center"/>
    </xf>
    <xf numFmtId="0" fontId="8" fillId="0" borderId="4" xfId="5" applyFont="1" applyBorder="1" applyAlignment="1">
      <alignment horizontal="center" vertical="center"/>
    </xf>
    <xf numFmtId="180" fontId="8" fillId="0" borderId="19" xfId="5" applyNumberFormat="1" applyFont="1" applyBorder="1" applyAlignment="1">
      <alignment horizontal="center" vertical="center" wrapText="1"/>
    </xf>
    <xf numFmtId="180" fontId="8" fillId="0" borderId="24" xfId="5" applyNumberFormat="1" applyFont="1" applyBorder="1" applyAlignment="1">
      <alignment horizontal="center" vertical="center" wrapText="1"/>
    </xf>
    <xf numFmtId="180" fontId="8" fillId="0" borderId="17" xfId="5" applyNumberFormat="1" applyFont="1" applyBorder="1" applyAlignment="1">
      <alignment horizontal="center" vertical="center" wrapText="1"/>
    </xf>
    <xf numFmtId="180" fontId="8" fillId="0" borderId="15" xfId="5" applyNumberFormat="1" applyFont="1" applyBorder="1" applyAlignment="1">
      <alignment horizontal="center" vertical="center"/>
    </xf>
    <xf numFmtId="180" fontId="8" fillId="0" borderId="22" xfId="5" applyNumberFormat="1" applyFont="1" applyBorder="1" applyAlignment="1">
      <alignment horizontal="center" vertical="center"/>
    </xf>
    <xf numFmtId="180" fontId="8" fillId="0" borderId="3" xfId="5" applyNumberFormat="1" applyFont="1" applyBorder="1" applyAlignment="1">
      <alignment horizontal="center" vertical="center"/>
    </xf>
    <xf numFmtId="180" fontId="8" fillId="0" borderId="15" xfId="5" applyNumberFormat="1" applyFont="1" applyBorder="1" applyAlignment="1">
      <alignment horizontal="center" vertical="center" wrapText="1"/>
    </xf>
    <xf numFmtId="180" fontId="8" fillId="0" borderId="22" xfId="5" applyNumberFormat="1" applyFont="1" applyBorder="1" applyAlignment="1">
      <alignment horizontal="center" vertical="center" wrapText="1"/>
    </xf>
    <xf numFmtId="180" fontId="8" fillId="0" borderId="17" xfId="5" applyNumberFormat="1" applyFont="1" applyBorder="1" applyAlignment="1">
      <alignment horizontal="center" vertical="center"/>
    </xf>
    <xf numFmtId="0" fontId="8" fillId="0" borderId="17" xfId="5" applyFont="1" applyBorder="1" applyAlignment="1">
      <alignment horizontal="center" vertical="center"/>
    </xf>
    <xf numFmtId="180" fontId="8" fillId="0" borderId="3" xfId="5" applyNumberFormat="1" applyFont="1" applyBorder="1" applyAlignment="1">
      <alignment horizontal="center" vertical="center" wrapText="1"/>
    </xf>
    <xf numFmtId="0" fontId="8" fillId="0" borderId="8" xfId="5" applyFont="1" applyBorder="1" applyAlignment="1">
      <alignment horizontal="center" vertical="center" wrapText="1"/>
    </xf>
    <xf numFmtId="180" fontId="8" fillId="0" borderId="36" xfId="5" applyNumberFormat="1" applyFont="1" applyBorder="1" applyAlignment="1">
      <alignment horizontal="center" vertical="center"/>
    </xf>
    <xf numFmtId="180" fontId="8" fillId="0" borderId="24" xfId="5" applyNumberFormat="1" applyFont="1" applyBorder="1" applyAlignment="1">
      <alignment horizontal="center" vertical="center"/>
    </xf>
    <xf numFmtId="0" fontId="8" fillId="0" borderId="34" xfId="5" applyFont="1" applyBorder="1" applyAlignment="1">
      <alignment horizontal="center" vertical="center"/>
    </xf>
    <xf numFmtId="180" fontId="8" fillId="0" borderId="4" xfId="5" applyNumberFormat="1" applyFont="1" applyBorder="1" applyAlignment="1">
      <alignment horizontal="center" vertical="center"/>
    </xf>
    <xf numFmtId="180" fontId="8" fillId="0" borderId="19" xfId="5" applyNumberFormat="1" applyFont="1" applyBorder="1" applyAlignment="1">
      <alignment horizontal="center" vertical="center"/>
    </xf>
    <xf numFmtId="180" fontId="8" fillId="0" borderId="20" xfId="5" applyNumberFormat="1" applyFont="1" applyBorder="1" applyAlignment="1">
      <alignment horizontal="center" vertical="center"/>
    </xf>
    <xf numFmtId="0" fontId="8" fillId="0" borderId="21" xfId="5" applyFont="1" applyBorder="1" applyAlignment="1">
      <alignment horizontal="center" vertical="center"/>
    </xf>
    <xf numFmtId="0" fontId="8" fillId="0" borderId="25" xfId="5" applyFont="1" applyBorder="1" applyAlignment="1">
      <alignment horizontal="center" vertical="center"/>
    </xf>
    <xf numFmtId="0" fontId="8" fillId="0" borderId="27" xfId="5" applyFont="1" applyBorder="1" applyAlignment="1">
      <alignment horizontal="center" vertical="center"/>
    </xf>
    <xf numFmtId="180" fontId="8" fillId="0" borderId="21" xfId="5" applyNumberFormat="1" applyFont="1" applyBorder="1" applyAlignment="1">
      <alignment horizontal="center" vertical="center"/>
    </xf>
    <xf numFmtId="180" fontId="9" fillId="0" borderId="22" xfId="5" applyNumberFormat="1" applyFont="1" applyBorder="1" applyAlignment="1">
      <alignment horizontal="center" vertical="center" wrapText="1"/>
    </xf>
    <xf numFmtId="180" fontId="9" fillId="0" borderId="24" xfId="5" applyNumberFormat="1" applyFont="1" applyBorder="1" applyAlignment="1">
      <alignment horizontal="center" vertical="center"/>
    </xf>
    <xf numFmtId="180" fontId="8" fillId="0" borderId="1" xfId="5" applyNumberFormat="1" applyFont="1" applyBorder="1" applyAlignment="1">
      <alignment horizontal="center" vertical="center" wrapText="1"/>
    </xf>
    <xf numFmtId="0" fontId="8" fillId="0" borderId="15" xfId="5" applyFont="1" applyBorder="1" applyAlignment="1">
      <alignment horizontal="center" vertical="center"/>
    </xf>
    <xf numFmtId="0" fontId="8" fillId="0" borderId="22" xfId="6" applyFont="1" applyBorder="1" applyAlignment="1">
      <alignment horizontal="center" vertical="center" wrapText="1"/>
    </xf>
    <xf numFmtId="0" fontId="8" fillId="0" borderId="24" xfId="6" applyFont="1" applyBorder="1" applyAlignment="1">
      <alignment horizontal="center" vertical="center" wrapText="1"/>
    </xf>
    <xf numFmtId="0" fontId="8" fillId="0" borderId="34" xfId="6" applyFont="1" applyBorder="1" applyAlignment="1">
      <alignment horizontal="center" vertical="center" wrapText="1"/>
    </xf>
    <xf numFmtId="0" fontId="8" fillId="0" borderId="22" xfId="6" applyFont="1" applyBorder="1" applyAlignment="1">
      <alignment horizontal="center" vertical="center" wrapText="1" justifyLastLine="1"/>
    </xf>
    <xf numFmtId="0" fontId="8" fillId="0" borderId="24" xfId="6" applyFont="1" applyBorder="1" applyAlignment="1">
      <alignment horizontal="center" vertical="center" wrapText="1" justifyLastLine="1"/>
    </xf>
    <xf numFmtId="0" fontId="8" fillId="0" borderId="34" xfId="6" applyFont="1" applyBorder="1" applyAlignment="1">
      <alignment horizontal="center" vertical="center" wrapText="1" justifyLastLine="1"/>
    </xf>
    <xf numFmtId="180" fontId="14" fillId="0" borderId="36" xfId="5" applyNumberFormat="1" applyFont="1" applyBorder="1" applyAlignment="1">
      <alignment horizontal="center" vertical="center" wrapText="1"/>
    </xf>
    <xf numFmtId="180" fontId="14" fillId="0" borderId="24" xfId="5" applyNumberFormat="1" applyFont="1" applyBorder="1" applyAlignment="1">
      <alignment horizontal="center" vertical="center" wrapText="1"/>
    </xf>
    <xf numFmtId="0" fontId="8" fillId="0" borderId="1" xfId="5" applyFont="1" applyBorder="1" applyAlignment="1">
      <alignment vertical="center" wrapText="1"/>
    </xf>
    <xf numFmtId="180" fontId="8" fillId="0" borderId="28" xfId="5" applyNumberFormat="1" applyFont="1" applyBorder="1" applyAlignment="1">
      <alignment horizontal="center" vertical="center" wrapText="1"/>
    </xf>
    <xf numFmtId="180" fontId="8" fillId="0" borderId="18" xfId="5" applyNumberFormat="1" applyFont="1" applyBorder="1" applyAlignment="1">
      <alignment horizontal="center" vertical="center" wrapText="1"/>
    </xf>
    <xf numFmtId="180" fontId="8" fillId="0" borderId="30" xfId="5" applyNumberFormat="1" applyFont="1" applyBorder="1" applyAlignment="1">
      <alignment horizontal="center" vertical="center"/>
    </xf>
    <xf numFmtId="0" fontId="8" fillId="0" borderId="24" xfId="5" applyFont="1" applyBorder="1" applyAlignment="1">
      <alignment vertical="center" wrapText="1"/>
    </xf>
    <xf numFmtId="0" fontId="8" fillId="0" borderId="3" xfId="5" applyFont="1" applyBorder="1" applyAlignment="1">
      <alignment horizontal="center" vertical="center" wrapText="1"/>
    </xf>
    <xf numFmtId="180" fontId="8" fillId="0" borderId="6" xfId="5" applyNumberFormat="1" applyFont="1" applyBorder="1" applyAlignment="1">
      <alignment horizontal="center" vertical="center"/>
    </xf>
    <xf numFmtId="180" fontId="8" fillId="0" borderId="33" xfId="5" applyNumberFormat="1" applyFont="1" applyBorder="1" applyAlignment="1">
      <alignment horizontal="center" vertical="center"/>
    </xf>
    <xf numFmtId="180" fontId="8" fillId="0" borderId="7" xfId="5" applyNumberFormat="1" applyFont="1" applyBorder="1" applyAlignment="1">
      <alignment horizontal="center" vertical="center" wrapText="1"/>
    </xf>
    <xf numFmtId="176" fontId="8" fillId="0" borderId="23" xfId="5" applyNumberFormat="1" applyFont="1" applyBorder="1" applyAlignment="1">
      <alignment horizontal="distributed" vertical="center"/>
    </xf>
    <xf numFmtId="176" fontId="8" fillId="0" borderId="2" xfId="5" applyNumberFormat="1" applyFont="1" applyBorder="1" applyAlignment="1">
      <alignment horizontal="center" vertical="center"/>
    </xf>
    <xf numFmtId="176" fontId="8" fillId="0" borderId="31" xfId="5" applyNumberFormat="1" applyFont="1" applyBorder="1" applyAlignment="1">
      <alignment horizontal="center" vertical="center"/>
    </xf>
    <xf numFmtId="176" fontId="8" fillId="0" borderId="6" xfId="5" applyNumberFormat="1" applyFont="1" applyBorder="1" applyAlignment="1">
      <alignment horizontal="center" vertical="center"/>
    </xf>
    <xf numFmtId="176" fontId="8" fillId="0" borderId="33" xfId="5" applyNumberFormat="1" applyFont="1" applyBorder="1" applyAlignment="1">
      <alignment horizontal="center" vertical="center"/>
    </xf>
    <xf numFmtId="176" fontId="8" fillId="0" borderId="36" xfId="5" applyNumberFormat="1" applyFont="1" applyBorder="1" applyAlignment="1">
      <alignment horizontal="center" vertical="center" wrapText="1"/>
    </xf>
    <xf numFmtId="176" fontId="8" fillId="0" borderId="34" xfId="5" applyNumberFormat="1" applyFont="1" applyBorder="1" applyAlignment="1">
      <alignment horizontal="center" vertical="center" wrapText="1"/>
    </xf>
    <xf numFmtId="176" fontId="7" fillId="0" borderId="4" xfId="5" applyNumberFormat="1" applyFont="1" applyBorder="1" applyAlignment="1" applyProtection="1">
      <alignment horizontal="center" vertical="center"/>
      <protection locked="0"/>
    </xf>
    <xf numFmtId="176" fontId="7" fillId="0" borderId="5" xfId="5" applyNumberFormat="1" applyFont="1" applyBorder="1" applyAlignment="1" applyProtection="1">
      <alignment horizontal="center" vertical="center"/>
      <protection locked="0"/>
    </xf>
    <xf numFmtId="176" fontId="8" fillId="0" borderId="38" xfId="5" applyNumberFormat="1" applyFont="1" applyBorder="1" applyAlignment="1">
      <alignment horizontal="distributed" vertical="center"/>
    </xf>
    <xf numFmtId="176" fontId="8" fillId="0" borderId="11" xfId="5" applyNumberFormat="1" applyFont="1" applyBorder="1" applyAlignment="1">
      <alignment horizontal="distributed" vertical="center"/>
    </xf>
    <xf numFmtId="176" fontId="8" fillId="0" borderId="0" xfId="5" applyNumberFormat="1" applyFont="1" applyAlignment="1">
      <alignment horizontal="right" vertical="center"/>
    </xf>
    <xf numFmtId="176" fontId="8" fillId="0" borderId="23" xfId="5" applyNumberFormat="1" applyFont="1" applyBorder="1" applyAlignment="1">
      <alignment horizontal="right" vertical="center"/>
    </xf>
    <xf numFmtId="176" fontId="8" fillId="0" borderId="27" xfId="5" applyNumberFormat="1" applyFont="1" applyBorder="1" applyAlignment="1">
      <alignment horizontal="distributed" vertical="center"/>
    </xf>
    <xf numFmtId="176" fontId="8" fillId="0" borderId="6" xfId="5" applyNumberFormat="1" applyFont="1" applyBorder="1" applyAlignment="1">
      <alignment horizontal="right" vertical="center"/>
    </xf>
    <xf numFmtId="176" fontId="8" fillId="0" borderId="33" xfId="5" applyNumberFormat="1" applyFont="1" applyBorder="1" applyAlignment="1">
      <alignment horizontal="right" vertical="center"/>
    </xf>
    <xf numFmtId="176" fontId="8" fillId="0" borderId="11" xfId="5" applyNumberFormat="1" applyFont="1" applyBorder="1" applyAlignment="1">
      <alignment horizontal="right" vertical="center"/>
    </xf>
    <xf numFmtId="176" fontId="8" fillId="0" borderId="38" xfId="5" applyNumberFormat="1" applyFont="1" applyBorder="1" applyAlignment="1">
      <alignment horizontal="right" vertical="center"/>
    </xf>
    <xf numFmtId="176" fontId="8" fillId="0" borderId="23" xfId="1" applyNumberFormat="1" applyFont="1" applyBorder="1" applyAlignment="1">
      <alignment horizontal="distributed" vertical="center"/>
    </xf>
    <xf numFmtId="176" fontId="7" fillId="0" borderId="4" xfId="1" applyNumberFormat="1" applyFont="1" applyBorder="1" applyAlignment="1" applyProtection="1">
      <alignment horizontal="center" vertical="center"/>
      <protection locked="0"/>
    </xf>
    <xf numFmtId="176" fontId="7" fillId="0" borderId="5" xfId="1" applyNumberFormat="1" applyFont="1" applyBorder="1" applyAlignment="1" applyProtection="1">
      <alignment horizontal="center" vertical="center"/>
      <protection locked="0"/>
    </xf>
    <xf numFmtId="176" fontId="8" fillId="0" borderId="38" xfId="1" applyNumberFormat="1" applyFont="1" applyBorder="1" applyAlignment="1">
      <alignment horizontal="distributed" vertical="center"/>
    </xf>
    <xf numFmtId="176" fontId="8" fillId="0" borderId="11" xfId="1" applyNumberFormat="1" applyFont="1" applyBorder="1" applyAlignment="1">
      <alignment horizontal="distributed" vertical="center"/>
    </xf>
    <xf numFmtId="176" fontId="8" fillId="0" borderId="0" xfId="1" applyNumberFormat="1" applyFont="1" applyAlignment="1">
      <alignment horizontal="right" vertical="center"/>
    </xf>
    <xf numFmtId="176" fontId="8" fillId="0" borderId="23" xfId="1" applyNumberFormat="1" applyFont="1" applyBorder="1" applyAlignment="1">
      <alignment horizontal="right" vertical="center"/>
    </xf>
    <xf numFmtId="176" fontId="8" fillId="0" borderId="27" xfId="1" applyNumberFormat="1" applyFont="1" applyBorder="1" applyAlignment="1">
      <alignment horizontal="distributed" vertical="center"/>
    </xf>
    <xf numFmtId="176" fontId="8" fillId="0" borderId="6" xfId="1" applyNumberFormat="1" applyFont="1" applyBorder="1" applyAlignment="1">
      <alignment horizontal="right" vertical="center"/>
    </xf>
    <xf numFmtId="176" fontId="8" fillId="0" borderId="33" xfId="1" applyNumberFormat="1" applyFont="1" applyBorder="1" applyAlignment="1">
      <alignment horizontal="right" vertical="center"/>
    </xf>
    <xf numFmtId="176" fontId="8" fillId="0" borderId="11" xfId="1" applyNumberFormat="1" applyFont="1" applyBorder="1" applyAlignment="1">
      <alignment horizontal="right" vertical="center"/>
    </xf>
    <xf numFmtId="176" fontId="8" fillId="0" borderId="38" xfId="1" applyNumberFormat="1" applyFont="1" applyBorder="1" applyAlignment="1">
      <alignment horizontal="right" vertical="center"/>
    </xf>
    <xf numFmtId="176" fontId="7" fillId="0" borderId="26" xfId="5" applyNumberFormat="1" applyFont="1" applyBorder="1" applyAlignment="1">
      <alignment horizontal="center" vertical="center"/>
    </xf>
    <xf numFmtId="176" fontId="7" fillId="0" borderId="27" xfId="5" applyNumberFormat="1" applyFont="1" applyBorder="1" applyAlignment="1">
      <alignment horizontal="center" vertical="center"/>
    </xf>
    <xf numFmtId="176" fontId="8" fillId="0" borderId="0" xfId="5" applyNumberFormat="1" applyFont="1" applyAlignment="1">
      <alignment horizontal="center" vertical="center"/>
    </xf>
    <xf numFmtId="176" fontId="8" fillId="0" borderId="23" xfId="5" applyNumberFormat="1" applyFont="1" applyBorder="1" applyAlignment="1">
      <alignment horizontal="center" vertical="center"/>
    </xf>
    <xf numFmtId="176" fontId="8" fillId="0" borderId="24" xfId="5" applyNumberFormat="1" applyFont="1" applyBorder="1" applyAlignment="1">
      <alignment horizontal="center" vertical="center" wrapText="1"/>
    </xf>
  </cellXfs>
  <cellStyles count="11">
    <cellStyle name="ハイパーリンク" xfId="3" builtinId="8"/>
    <cellStyle name="桁区切り" xfId="4" builtinId="6"/>
    <cellStyle name="桁区切り 2" xfId="2" xr:uid="{00000000-0005-0000-0000-000002000000}"/>
    <cellStyle name="桁区切り 2 2" xfId="10" xr:uid="{00000000-0005-0000-0000-000003000000}"/>
    <cellStyle name="桁区切り 2 3" xfId="9"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4" xfId="5" xr:uid="{00000000-0005-0000-0000-000009000000}"/>
    <cellStyle name="標準 4 2" xfId="6" xr:uid="{00000000-0005-0000-0000-00000A000000}"/>
  </cellStyles>
  <dxfs count="0"/>
  <tableStyles count="0" defaultTableStyle="TableStyleMedium2" defaultPivotStyle="PivotStyleLight16"/>
  <colors>
    <mruColors>
      <color rgb="FFFFFF66"/>
      <color rgb="FFFF9999"/>
      <color rgb="FFCCFF99"/>
      <color rgb="FF99CC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30446;&#27425;!A1"/><Relationship Id="rId4"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hyperlink" Target="#&#30446;&#27425;!A1"/><Relationship Id="rId5" Type="http://schemas.openxmlformats.org/officeDocument/2006/relationships/image" Target="../media/image7.jpeg"/><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15240</xdr:rowOff>
    </xdr:from>
    <xdr:to>
      <xdr:col>4</xdr:col>
      <xdr:colOff>491600</xdr:colOff>
      <xdr:row>5</xdr:row>
      <xdr:rowOff>38340</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6972300" y="396240"/>
          <a:ext cx="1152000" cy="51840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editAs="oneCell">
    <xdr:from>
      <xdr:col>0</xdr:col>
      <xdr:colOff>0</xdr:colOff>
      <xdr:row>0</xdr:row>
      <xdr:rowOff>1</xdr:rowOff>
    </xdr:from>
    <xdr:to>
      <xdr:col>1</xdr:col>
      <xdr:colOff>5908400</xdr:colOff>
      <xdr:row>47</xdr:row>
      <xdr:rowOff>103090</xdr:rowOff>
    </xdr:to>
    <xdr:pic>
      <xdr:nvPicPr>
        <xdr:cNvPr id="4" name="図 3">
          <a:extLst>
            <a:ext uri="{FF2B5EF4-FFF2-40B4-BE49-F238E27FC236}">
              <a16:creationId xmlns:a16="http://schemas.microsoft.com/office/drawing/2014/main" id="{E599E523-C2BC-EDDF-CD2C-5C58EC07C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6264000" cy="8853389"/>
        </a:xfrm>
        <a:prstGeom prst="rect">
          <a:avLst/>
        </a:prstGeom>
      </xdr:spPr>
    </xdr:pic>
    <xdr:clientData/>
  </xdr:twoCellAnchor>
  <xdr:twoCellAnchor editAs="oneCell">
    <xdr:from>
      <xdr:col>0</xdr:col>
      <xdr:colOff>0</xdr:colOff>
      <xdr:row>49</xdr:row>
      <xdr:rowOff>1</xdr:rowOff>
    </xdr:from>
    <xdr:to>
      <xdr:col>1</xdr:col>
      <xdr:colOff>5908400</xdr:colOff>
      <xdr:row>95</xdr:row>
      <xdr:rowOff>90390</xdr:rowOff>
    </xdr:to>
    <xdr:pic>
      <xdr:nvPicPr>
        <xdr:cNvPr id="8" name="図 7">
          <a:extLst>
            <a:ext uri="{FF2B5EF4-FFF2-40B4-BE49-F238E27FC236}">
              <a16:creationId xmlns:a16="http://schemas.microsoft.com/office/drawing/2014/main" id="{B59A4771-8616-D63E-A702-3CF3255D6AE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131301"/>
          <a:ext cx="6264000" cy="8853389"/>
        </a:xfrm>
        <a:prstGeom prst="rect">
          <a:avLst/>
        </a:prstGeom>
      </xdr:spPr>
    </xdr:pic>
    <xdr:clientData/>
  </xdr:twoCellAnchor>
  <xdr:twoCellAnchor editAs="oneCell">
    <xdr:from>
      <xdr:col>0</xdr:col>
      <xdr:colOff>0</xdr:colOff>
      <xdr:row>97</xdr:row>
      <xdr:rowOff>1</xdr:rowOff>
    </xdr:from>
    <xdr:to>
      <xdr:col>1</xdr:col>
      <xdr:colOff>5908400</xdr:colOff>
      <xdr:row>143</xdr:row>
      <xdr:rowOff>90390</xdr:rowOff>
    </xdr:to>
    <xdr:pic>
      <xdr:nvPicPr>
        <xdr:cNvPr id="12" name="図 11">
          <a:extLst>
            <a:ext uri="{FF2B5EF4-FFF2-40B4-BE49-F238E27FC236}">
              <a16:creationId xmlns:a16="http://schemas.microsoft.com/office/drawing/2014/main" id="{8E648358-EE5F-201B-A34B-41E34B6400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8275301"/>
          <a:ext cx="6264000" cy="8853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8</xdr:row>
      <xdr:rowOff>0</xdr:rowOff>
    </xdr:from>
    <xdr:to>
      <xdr:col>8</xdr:col>
      <xdr:colOff>533400</xdr:colOff>
      <xdr:row>9</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72999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4</xdr:row>
      <xdr:rowOff>0</xdr:rowOff>
    </xdr:from>
    <xdr:to>
      <xdr:col>12</xdr:col>
      <xdr:colOff>533400</xdr:colOff>
      <xdr:row>4</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261860" y="70104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20</xdr:col>
      <xdr:colOff>0</xdr:colOff>
      <xdr:row>5</xdr:row>
      <xdr:rowOff>0</xdr:rowOff>
    </xdr:from>
    <xdr:to>
      <xdr:col>21</xdr:col>
      <xdr:colOff>601980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0279380" y="609600"/>
          <a:ext cx="121920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15</xdr:col>
      <xdr:colOff>0</xdr:colOff>
      <xdr:row>6</xdr:row>
      <xdr:rowOff>0</xdr:rowOff>
    </xdr:from>
    <xdr:to>
      <xdr:col>16</xdr:col>
      <xdr:colOff>533400</xdr:colOff>
      <xdr:row>7</xdr:row>
      <xdr:rowOff>152400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1079480" y="5943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19</xdr:col>
      <xdr:colOff>0</xdr:colOff>
      <xdr:row>6</xdr:row>
      <xdr:rowOff>0</xdr:rowOff>
    </xdr:from>
    <xdr:to>
      <xdr:col>20</xdr:col>
      <xdr:colOff>533400</xdr:colOff>
      <xdr:row>8</xdr:row>
      <xdr:rowOff>99060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14554200" y="5943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18</xdr:col>
      <xdr:colOff>0</xdr:colOff>
      <xdr:row>4</xdr:row>
      <xdr:rowOff>0</xdr:rowOff>
    </xdr:from>
    <xdr:to>
      <xdr:col>19</xdr:col>
      <xdr:colOff>533400</xdr:colOff>
      <xdr:row>6</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136855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15</xdr:col>
      <xdr:colOff>0</xdr:colOff>
      <xdr:row>7</xdr:row>
      <xdr:rowOff>0</xdr:rowOff>
    </xdr:from>
    <xdr:to>
      <xdr:col>16</xdr:col>
      <xdr:colOff>419100</xdr:colOff>
      <xdr:row>8</xdr:row>
      <xdr:rowOff>289560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12623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15</xdr:col>
      <xdr:colOff>0</xdr:colOff>
      <xdr:row>7</xdr:row>
      <xdr:rowOff>0</xdr:rowOff>
    </xdr:from>
    <xdr:to>
      <xdr:col>16</xdr:col>
      <xdr:colOff>419100</xdr:colOff>
      <xdr:row>8</xdr:row>
      <xdr:rowOff>289560</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112623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533400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72288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434340</xdr:colOff>
      <xdr:row>8</xdr:row>
      <xdr:rowOff>289560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864108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12</xdr:col>
      <xdr:colOff>0</xdr:colOff>
      <xdr:row>7</xdr:row>
      <xdr:rowOff>0</xdr:rowOff>
    </xdr:from>
    <xdr:to>
      <xdr:col>13</xdr:col>
      <xdr:colOff>434340</xdr:colOff>
      <xdr:row>8</xdr:row>
      <xdr:rowOff>289560</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864108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14</xdr:col>
      <xdr:colOff>0</xdr:colOff>
      <xdr:row>5</xdr:row>
      <xdr:rowOff>0</xdr:rowOff>
    </xdr:from>
    <xdr:to>
      <xdr:col>15</xdr:col>
      <xdr:colOff>533400</xdr:colOff>
      <xdr:row>7</xdr:row>
      <xdr:rowOff>99060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87325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491600</xdr:colOff>
      <xdr:row>4</xdr:row>
      <xdr:rowOff>188200</xdr:rowOff>
    </xdr:to>
    <xdr:sp macro="" textlink="">
      <xdr:nvSpPr>
        <xdr:cNvPr id="2" name="角丸四角形 2">
          <a:hlinkClick xmlns:r="http://schemas.openxmlformats.org/officeDocument/2006/relationships" r:id="rId1"/>
          <a:extLst>
            <a:ext uri="{FF2B5EF4-FFF2-40B4-BE49-F238E27FC236}">
              <a16:creationId xmlns:a16="http://schemas.microsoft.com/office/drawing/2014/main" id="{DE224FE3-50BF-4A5C-9A60-F8F560E596E7}"/>
            </a:ext>
          </a:extLst>
        </xdr:cNvPr>
        <xdr:cNvSpPr/>
      </xdr:nvSpPr>
      <xdr:spPr>
        <a:xfrm>
          <a:off x="6972300" y="381000"/>
          <a:ext cx="1152000" cy="51840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editAs="oneCell">
    <xdr:from>
      <xdr:col>0</xdr:col>
      <xdr:colOff>0</xdr:colOff>
      <xdr:row>0</xdr:row>
      <xdr:rowOff>1</xdr:rowOff>
    </xdr:from>
    <xdr:to>
      <xdr:col>1</xdr:col>
      <xdr:colOff>5908400</xdr:colOff>
      <xdr:row>46</xdr:row>
      <xdr:rowOff>141190</xdr:rowOff>
    </xdr:to>
    <xdr:pic>
      <xdr:nvPicPr>
        <xdr:cNvPr id="4" name="図 3">
          <a:extLst>
            <a:ext uri="{FF2B5EF4-FFF2-40B4-BE49-F238E27FC236}">
              <a16:creationId xmlns:a16="http://schemas.microsoft.com/office/drawing/2014/main" id="{84DB8445-908E-4FAF-FC2E-E068B3D443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
          <a:ext cx="6266540" cy="8858469"/>
        </a:xfrm>
        <a:prstGeom prst="rect">
          <a:avLst/>
        </a:prstGeom>
      </xdr:spPr>
    </xdr:pic>
    <xdr:clientData/>
  </xdr:twoCellAnchor>
  <xdr:twoCellAnchor editAs="oneCell">
    <xdr:from>
      <xdr:col>0</xdr:col>
      <xdr:colOff>0</xdr:colOff>
      <xdr:row>49</xdr:row>
      <xdr:rowOff>1</xdr:rowOff>
    </xdr:from>
    <xdr:to>
      <xdr:col>1</xdr:col>
      <xdr:colOff>5908400</xdr:colOff>
      <xdr:row>95</xdr:row>
      <xdr:rowOff>90390</xdr:rowOff>
    </xdr:to>
    <xdr:pic>
      <xdr:nvPicPr>
        <xdr:cNvPr id="6" name="図 5">
          <a:extLst>
            <a:ext uri="{FF2B5EF4-FFF2-40B4-BE49-F238E27FC236}">
              <a16:creationId xmlns:a16="http://schemas.microsoft.com/office/drawing/2014/main" id="{1F9145A9-BC51-A961-E8C7-DBC87FD6FDD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283701"/>
          <a:ext cx="6264000" cy="8853389"/>
        </a:xfrm>
        <a:prstGeom prst="rect">
          <a:avLst/>
        </a:prstGeom>
      </xdr:spPr>
    </xdr:pic>
    <xdr:clientData/>
  </xdr:twoCellAnchor>
  <xdr:twoCellAnchor editAs="oneCell">
    <xdr:from>
      <xdr:col>0</xdr:col>
      <xdr:colOff>0</xdr:colOff>
      <xdr:row>96</xdr:row>
      <xdr:rowOff>1</xdr:rowOff>
    </xdr:from>
    <xdr:to>
      <xdr:col>1</xdr:col>
      <xdr:colOff>5908400</xdr:colOff>
      <xdr:row>142</xdr:row>
      <xdr:rowOff>90390</xdr:rowOff>
    </xdr:to>
    <xdr:pic>
      <xdr:nvPicPr>
        <xdr:cNvPr id="8" name="図 7">
          <a:extLst>
            <a:ext uri="{FF2B5EF4-FFF2-40B4-BE49-F238E27FC236}">
              <a16:creationId xmlns:a16="http://schemas.microsoft.com/office/drawing/2014/main" id="{08B0DC80-34A2-55EC-B863-349F0B6B8E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18237201"/>
          <a:ext cx="6264000" cy="8853389"/>
        </a:xfrm>
        <a:prstGeom prst="rect">
          <a:avLst/>
        </a:prstGeom>
      </xdr:spPr>
    </xdr:pic>
    <xdr:clientData/>
  </xdr:twoCellAnchor>
  <xdr:twoCellAnchor editAs="oneCell">
    <xdr:from>
      <xdr:col>0</xdr:col>
      <xdr:colOff>0</xdr:colOff>
      <xdr:row>144</xdr:row>
      <xdr:rowOff>1</xdr:rowOff>
    </xdr:from>
    <xdr:to>
      <xdr:col>1</xdr:col>
      <xdr:colOff>5908400</xdr:colOff>
      <xdr:row>190</xdr:row>
      <xdr:rowOff>90390</xdr:rowOff>
    </xdr:to>
    <xdr:pic>
      <xdr:nvPicPr>
        <xdr:cNvPr id="12" name="図 11">
          <a:extLst>
            <a:ext uri="{FF2B5EF4-FFF2-40B4-BE49-F238E27FC236}">
              <a16:creationId xmlns:a16="http://schemas.microsoft.com/office/drawing/2014/main" id="{5D715414-BCB7-A331-E5DC-1B9F099BBCB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7381201"/>
          <a:ext cx="6264000" cy="88533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0</xdr:colOff>
      <xdr:row>5</xdr:row>
      <xdr:rowOff>175260</xdr:rowOff>
    </xdr:from>
    <xdr:to>
      <xdr:col>11</xdr:col>
      <xdr:colOff>533400</xdr:colOff>
      <xdr:row>8</xdr:row>
      <xdr:rowOff>7620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5478780" y="7848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533400</xdr:colOff>
      <xdr:row>7</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7292340" y="1333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541020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735074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F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0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2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9.xml><?xml version="1.0" encoding="utf-8"?>
<xdr:wsDr xmlns:xdr="http://schemas.openxmlformats.org/drawingml/2006/spreadsheetDrawing" xmlns:a="http://schemas.openxmlformats.org/drawingml/2006/main">
  <xdr:twoCellAnchor>
    <xdr:from>
      <xdr:col>11</xdr:col>
      <xdr:colOff>0</xdr:colOff>
      <xdr:row>3</xdr:row>
      <xdr:rowOff>137160</xdr:rowOff>
    </xdr:from>
    <xdr:to>
      <xdr:col>12</xdr:col>
      <xdr:colOff>533400</xdr:colOff>
      <xdr:row>6</xdr:row>
      <xdr:rowOff>7620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6271260" y="7086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4</xdr:row>
      <xdr:rowOff>0</xdr:rowOff>
    </xdr:from>
    <xdr:to>
      <xdr:col>12</xdr:col>
      <xdr:colOff>704850</xdr:colOff>
      <xdr:row>4</xdr:row>
      <xdr:rowOff>518160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138160" y="701040"/>
          <a:ext cx="70485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3</xdr:row>
      <xdr:rowOff>0</xdr:rowOff>
    </xdr:from>
    <xdr:to>
      <xdr:col>8</xdr:col>
      <xdr:colOff>533400</xdr:colOff>
      <xdr:row>4</xdr:row>
      <xdr:rowOff>60960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2999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89"/>
  <sheetViews>
    <sheetView showGridLines="0" tabSelected="1" zoomScaleNormal="100" zoomScaleSheetLayoutView="100" workbookViewId="0"/>
  </sheetViews>
  <sheetFormatPr defaultColWidth="8.69921875" defaultRowHeight="15" customHeight="1" x14ac:dyDescent="0.45"/>
  <cols>
    <col min="1" max="1" width="4.3984375" style="1" customWidth="1"/>
    <col min="2" max="2" width="10.8984375" style="1" customWidth="1"/>
    <col min="3" max="3" width="5.19921875" style="8" customWidth="1"/>
    <col min="4" max="4" width="81.3984375" style="8" customWidth="1"/>
    <col min="5" max="16384" width="8.69921875" style="1"/>
  </cols>
  <sheetData>
    <row r="1" spans="1:4" ht="12" customHeight="1" x14ac:dyDescent="0.45"/>
    <row r="2" spans="1:4" ht="21" customHeight="1" x14ac:dyDescent="0.45">
      <c r="A2" s="271" t="s">
        <v>2759</v>
      </c>
      <c r="B2" s="271"/>
      <c r="C2" s="271"/>
      <c r="D2" s="271"/>
    </row>
    <row r="3" spans="1:4" ht="21" x14ac:dyDescent="0.45">
      <c r="A3" s="271" t="s">
        <v>2760</v>
      </c>
      <c r="B3" s="271"/>
      <c r="C3" s="271"/>
      <c r="D3" s="271"/>
    </row>
    <row r="4" spans="1:4" ht="12" customHeight="1" x14ac:dyDescent="0.45">
      <c r="A4" s="16"/>
      <c r="B4" s="16"/>
      <c r="C4" s="17"/>
      <c r="D4" s="17"/>
    </row>
    <row r="5" spans="1:4" ht="23.4" x14ac:dyDescent="0.45">
      <c r="A5" s="269" t="s">
        <v>14</v>
      </c>
      <c r="B5" s="269"/>
      <c r="C5" s="269"/>
      <c r="D5" s="269"/>
    </row>
    <row r="6" spans="1:4" ht="16.2" x14ac:dyDescent="0.45">
      <c r="A6" s="270" t="s">
        <v>2761</v>
      </c>
      <c r="B6" s="270"/>
      <c r="C6" s="270"/>
      <c r="D6" s="270"/>
    </row>
    <row r="7" spans="1:4" ht="12" customHeight="1" x14ac:dyDescent="0.45">
      <c r="A7" s="6"/>
      <c r="B7" s="6"/>
      <c r="C7" s="7"/>
      <c r="D7" s="7"/>
    </row>
    <row r="8" spans="1:4" ht="14.4" x14ac:dyDescent="0.45">
      <c r="A8" s="272" t="s">
        <v>2775</v>
      </c>
      <c r="B8" s="272"/>
      <c r="C8" s="272"/>
      <c r="D8" s="272"/>
    </row>
    <row r="9" spans="1:4" ht="14.4" x14ac:dyDescent="0.45">
      <c r="A9" s="272" t="s">
        <v>2771</v>
      </c>
      <c r="B9" s="272"/>
      <c r="C9" s="272"/>
      <c r="D9" s="272"/>
    </row>
    <row r="10" spans="1:4" ht="12" customHeight="1" x14ac:dyDescent="0.45"/>
    <row r="11" spans="1:4" ht="15" customHeight="1" x14ac:dyDescent="0.45">
      <c r="A11" s="1" t="s">
        <v>2774</v>
      </c>
    </row>
    <row r="12" spans="1:4" ht="15" customHeight="1" x14ac:dyDescent="0.45">
      <c r="A12" s="275" t="s">
        <v>2772</v>
      </c>
      <c r="B12" s="275"/>
      <c r="C12" s="275"/>
      <c r="D12" s="275"/>
    </row>
    <row r="13" spans="1:4" ht="15" customHeight="1" x14ac:dyDescent="0.45">
      <c r="A13" s="276" t="str">
        <f>HYPERLINK("#用語の解説!A1","２　用語の解説")</f>
        <v>２　用語の解説</v>
      </c>
      <c r="B13" s="276"/>
      <c r="C13" s="276"/>
      <c r="D13" s="276"/>
    </row>
    <row r="14" spans="1:4" ht="12" customHeight="1" x14ac:dyDescent="0.45"/>
    <row r="16" spans="1:4" ht="15" customHeight="1" x14ac:dyDescent="0.45">
      <c r="A16" s="1" t="s">
        <v>2773</v>
      </c>
    </row>
    <row r="17" spans="1:4" ht="15" customHeight="1" x14ac:dyDescent="0.45">
      <c r="A17" s="9" t="s">
        <v>1997</v>
      </c>
      <c r="B17" s="9"/>
      <c r="C17" s="10"/>
      <c r="D17" s="10"/>
    </row>
    <row r="18" spans="1:4" ht="30" customHeight="1" x14ac:dyDescent="0.45">
      <c r="A18" s="9"/>
      <c r="B18" s="9" t="s">
        <v>1810</v>
      </c>
      <c r="C18" s="274" t="s">
        <v>1849</v>
      </c>
      <c r="D18" s="274"/>
    </row>
    <row r="19" spans="1:4" ht="15" customHeight="1" x14ac:dyDescent="0.45">
      <c r="A19" s="9"/>
      <c r="B19" s="9"/>
      <c r="C19" s="277" t="str">
        <f>HYPERLINK("#第1表-1（県計）!A1","（１）県計")</f>
        <v>（１）県計</v>
      </c>
      <c r="D19" s="277"/>
    </row>
    <row r="20" spans="1:4" ht="15" customHeight="1" x14ac:dyDescent="0.45">
      <c r="A20" s="9"/>
      <c r="B20" s="9"/>
      <c r="C20" s="278" t="s">
        <v>1827</v>
      </c>
      <c r="D20" s="278"/>
    </row>
    <row r="21" spans="1:4" ht="15" customHeight="1" x14ac:dyDescent="0.45">
      <c r="A21" s="9"/>
      <c r="B21" s="9"/>
      <c r="C21" s="10"/>
      <c r="D21" s="13" t="str">
        <f>HYPERLINK("#第1表-1（県央）!A1","○県央")</f>
        <v>○県央</v>
      </c>
    </row>
    <row r="22" spans="1:4" ht="15" customHeight="1" x14ac:dyDescent="0.45">
      <c r="A22" s="9"/>
      <c r="B22" s="9"/>
      <c r="C22" s="10"/>
      <c r="D22" s="13" t="str">
        <f>HYPERLINK("#第1表-1（県南）!A1","○県南")</f>
        <v>○県南</v>
      </c>
    </row>
    <row r="23" spans="1:4" ht="15" customHeight="1" x14ac:dyDescent="0.45">
      <c r="A23" s="9"/>
      <c r="B23" s="9"/>
      <c r="C23" s="10"/>
      <c r="D23" s="13" t="str">
        <f>HYPERLINK("#第1表-1（沿岸）!A1","○沿岸")</f>
        <v>○沿岸</v>
      </c>
    </row>
    <row r="24" spans="1:4" ht="15" customHeight="1" x14ac:dyDescent="0.45">
      <c r="A24" s="9"/>
      <c r="B24" s="9"/>
      <c r="C24" s="10"/>
      <c r="D24" s="13" t="str">
        <f>HYPERLINK("#第1表-1（県北）!A1","○県北")</f>
        <v>○県北</v>
      </c>
    </row>
    <row r="25" spans="1:4" ht="30" customHeight="1" x14ac:dyDescent="0.45">
      <c r="A25" s="9"/>
      <c r="B25" s="9" t="s">
        <v>1811</v>
      </c>
      <c r="C25" s="279" t="str">
        <f>HYPERLINK("#第1表-2!A1","産業細分類別事業所数、従業者数、事業に従事する者の人件費及び派遣受入者に係る人材派遣会社への支払額、原材料・燃料・電力の使用額等、製造品出荷額等、付加価値額")</f>
        <v>産業細分類別事業所数、従業者数、事業に従事する者の人件費及び派遣受入者に係る人材派遣会社への支払額、原材料・燃料・電力の使用額等、製造品出荷額等、付加価値額</v>
      </c>
      <c r="D25" s="279"/>
    </row>
    <row r="26" spans="1:4" ht="15" customHeight="1" x14ac:dyDescent="0.45">
      <c r="A26" s="9"/>
      <c r="B26" s="9" t="s">
        <v>1812</v>
      </c>
      <c r="C26" s="273" t="str">
        <f t="shared" ref="C26" si="0">HYPERLINK("#第１表-３!A1","品目別産出事業所数、製造品出荷額")</f>
        <v>品目別産出事業所数、製造品出荷額</v>
      </c>
      <c r="D26" s="273"/>
    </row>
    <row r="27" spans="1:4" ht="15" customHeight="1" x14ac:dyDescent="0.45">
      <c r="A27" s="9"/>
      <c r="B27" s="9" t="s">
        <v>1813</v>
      </c>
      <c r="C27" s="273" t="str">
        <f t="shared" ref="C27" si="1">HYPERLINK("#第１表-４!A1","品目別産出事業所数、加工賃収入額")</f>
        <v>品目別産出事業所数、加工賃収入額</v>
      </c>
      <c r="D27" s="273"/>
    </row>
    <row r="28" spans="1:4" ht="30" customHeight="1" x14ac:dyDescent="0.45">
      <c r="A28" s="9"/>
      <c r="B28" s="9" t="s">
        <v>1814</v>
      </c>
      <c r="C28" s="273" t="str">
        <f>HYPERLINK("#第2表!A1","産業中分類別、従業者規模別事業所数、従業者数、事業に従事する者の人件費及び派遣受入者に係る人材派遣会社への支払額、原材料・燃料・電力の使用額等、製造品出荷額等、生産額、付加価値額")</f>
        <v>産業中分類別、従業者規模別事業所数、従業者数、事業に従事する者の人件費及び派遣受入者に係る人材派遣会社への支払額、原材料・燃料・電力の使用額等、製造品出荷額等、生産額、付加価値額</v>
      </c>
      <c r="D28" s="273"/>
    </row>
    <row r="29" spans="1:4" ht="12" customHeight="1" x14ac:dyDescent="0.45">
      <c r="A29" s="9"/>
      <c r="B29" s="9"/>
      <c r="C29" s="10"/>
      <c r="D29" s="10"/>
    </row>
    <row r="30" spans="1:4" ht="15" customHeight="1" x14ac:dyDescent="0.45">
      <c r="A30" s="9" t="s">
        <v>1816</v>
      </c>
      <c r="B30" s="9"/>
      <c r="C30" s="10"/>
      <c r="D30" s="10"/>
    </row>
    <row r="31" spans="1:4" ht="15" customHeight="1" x14ac:dyDescent="0.45">
      <c r="A31" s="9"/>
      <c r="B31" s="9" t="s">
        <v>1815</v>
      </c>
      <c r="C31" s="273" t="str">
        <f t="shared" ref="C31" si="2">HYPERLINK("#第3表!A1","産業中分類別事業所数、従業者数")</f>
        <v>産業中分類別事業所数、従業者数</v>
      </c>
      <c r="D31" s="273"/>
    </row>
    <row r="32" spans="1:4" ht="30" customHeight="1" x14ac:dyDescent="0.45">
      <c r="A32" s="9"/>
      <c r="B32" s="9" t="s">
        <v>1817</v>
      </c>
      <c r="C32" s="273" t="str">
        <f t="shared" ref="C32" si="3">HYPERLINK("#第4表!A1","産業中分類別事業所数、事業に従事する者の人件費及び派遣受入者に係る人材派遣会社への支払額、原材料・燃料・電力の使用額等")</f>
        <v>産業中分類別事業所数、事業に従事する者の人件費及び派遣受入者に係る人材派遣会社への支払額、原材料・燃料・電力の使用額等</v>
      </c>
      <c r="D32" s="273"/>
    </row>
    <row r="33" spans="1:4" ht="15" customHeight="1" x14ac:dyDescent="0.45">
      <c r="A33" s="9"/>
      <c r="B33" s="9" t="s">
        <v>1818</v>
      </c>
      <c r="C33" s="273" t="str">
        <f>HYPERLINK("#第5表!A1","産業中分類別事業所数、製造品出荷額等、生産額、付加価値額、粗付加価値額、在庫額")</f>
        <v>産業中分類別事業所数、製造品出荷額等、生産額、付加価値額、粗付加価値額、在庫額</v>
      </c>
      <c r="D33" s="273"/>
    </row>
    <row r="34" spans="1:4" ht="15" customHeight="1" x14ac:dyDescent="0.45">
      <c r="A34" s="9"/>
      <c r="B34" s="9" t="s">
        <v>1819</v>
      </c>
      <c r="C34" s="273" t="str">
        <f>HYPERLINK("#第6表!A1","産業中分類別事業所数、有形固定資産額")</f>
        <v>産業中分類別事業所数、有形固定資産額</v>
      </c>
      <c r="D34" s="273"/>
    </row>
    <row r="35" spans="1:4" ht="15" customHeight="1" x14ac:dyDescent="0.45">
      <c r="A35" s="9"/>
      <c r="B35" s="9" t="s">
        <v>1820</v>
      </c>
      <c r="C35" s="273" t="str">
        <f>HYPERLINK("#第7表!A1","産業中分類別１事業所当たり従業者数等、従業者１人当たり原材料・燃料・電力の使用額等　等")</f>
        <v>産業中分類別１事業所当たり従業者数等、従業者１人当たり原材料・燃料・電力の使用額等　等</v>
      </c>
      <c r="D35" s="273"/>
    </row>
    <row r="36" spans="1:4" ht="12" customHeight="1" x14ac:dyDescent="0.45">
      <c r="A36" s="9"/>
      <c r="B36" s="9"/>
      <c r="C36" s="10"/>
      <c r="D36" s="10"/>
    </row>
    <row r="37" spans="1:4" ht="15" customHeight="1" x14ac:dyDescent="0.45">
      <c r="A37" s="9" t="s">
        <v>1996</v>
      </c>
      <c r="B37" s="9"/>
      <c r="C37" s="10"/>
      <c r="D37" s="10"/>
    </row>
    <row r="38" spans="1:4" ht="30" customHeight="1" x14ac:dyDescent="0.45">
      <c r="A38" s="9"/>
      <c r="B38" s="9" t="s">
        <v>1821</v>
      </c>
      <c r="C38" s="273" t="str">
        <f t="shared" ref="C38" si="4">HYPERLINK("#第8表!A1","産業中分類別事業所数、従業者数、事業に従事する者の人件費及び派遣受入者に係る人材派遣会社への支払額、原材料・燃料・電力の使用額等、製造品出荷額等、粗付加価値額")</f>
        <v>産業中分類別事業所数、従業者数、事業に従事する者の人件費及び派遣受入者に係る人材派遣会社への支払額、原材料・燃料・電力の使用額等、製造品出荷額等、粗付加価値額</v>
      </c>
      <c r="D38" s="273"/>
    </row>
    <row r="39" spans="1:4" ht="15" customHeight="1" x14ac:dyDescent="0.45">
      <c r="A39" s="9"/>
      <c r="B39" s="9" t="s">
        <v>1822</v>
      </c>
      <c r="C39" s="273" t="str">
        <f t="shared" ref="C39" si="5">HYPERLINK("#第9表!A1","産業中分類別１事業所当たり従業者数等、従業者１人当たり原材料・燃料・電力の使用額等　等")</f>
        <v>産業中分類別１事業所当たり従業者数等、従業者１人当たり原材料・燃料・電力の使用額等　等</v>
      </c>
      <c r="D39" s="273"/>
    </row>
    <row r="40" spans="1:4" ht="12" customHeight="1" x14ac:dyDescent="0.45">
      <c r="A40" s="9"/>
      <c r="B40" s="9"/>
      <c r="C40" s="10"/>
      <c r="D40" s="10"/>
    </row>
    <row r="41" spans="1:4" ht="15" customHeight="1" x14ac:dyDescent="0.45">
      <c r="A41" s="9" t="s">
        <v>1823</v>
      </c>
      <c r="B41" s="9"/>
      <c r="C41" s="10"/>
      <c r="D41" s="10"/>
    </row>
    <row r="42" spans="1:4" ht="15" customHeight="1" x14ac:dyDescent="0.45">
      <c r="A42" s="9"/>
      <c r="B42" s="9" t="s">
        <v>1824</v>
      </c>
      <c r="C42" s="273" t="str">
        <f>HYPERLINK("#第10表!A1","産業中分類別事業所数、事業所敷地面積、敷地規模別事業所数")</f>
        <v>産業中分類別事業所数、事業所敷地面積、敷地規模別事業所数</v>
      </c>
      <c r="D42" s="273"/>
    </row>
    <row r="43" spans="1:4" ht="15" customHeight="1" x14ac:dyDescent="0.45">
      <c r="A43" s="9"/>
      <c r="B43" s="9" t="s">
        <v>1839</v>
      </c>
      <c r="C43" s="273" t="str">
        <f t="shared" ref="C43" si="6">HYPERLINK("#第11表!A1","産業中分類別事業所数、１日当たり水源別用水量")</f>
        <v>産業中分類別事業所数、１日当たり水源別用水量</v>
      </c>
      <c r="D43" s="273"/>
    </row>
    <row r="44" spans="1:4" ht="12" customHeight="1" x14ac:dyDescent="0.45">
      <c r="A44" s="9"/>
      <c r="B44" s="9"/>
      <c r="C44" s="10"/>
      <c r="D44" s="10"/>
    </row>
    <row r="45" spans="1:4" ht="15" customHeight="1" x14ac:dyDescent="0.45">
      <c r="A45" s="9" t="s">
        <v>1994</v>
      </c>
      <c r="B45" s="9"/>
      <c r="C45" s="10"/>
      <c r="D45" s="10"/>
    </row>
    <row r="46" spans="1:4" ht="45" customHeight="1" x14ac:dyDescent="0.45">
      <c r="A46" s="9"/>
      <c r="B46" s="9" t="s">
        <v>1825</v>
      </c>
      <c r="C46" s="274" t="s">
        <v>1850</v>
      </c>
      <c r="D46" s="274"/>
    </row>
    <row r="47" spans="1:4" ht="15" customHeight="1" x14ac:dyDescent="0.45">
      <c r="A47" s="9"/>
      <c r="B47" s="9"/>
      <c r="C47" s="273" t="str">
        <f>HYPERLINK("#第12表（県計）!A1","（１）県計")</f>
        <v>（１）県計</v>
      </c>
      <c r="D47" s="273"/>
    </row>
    <row r="48" spans="1:4" ht="15" customHeight="1" x14ac:dyDescent="0.45">
      <c r="A48" s="9"/>
      <c r="B48" s="9"/>
      <c r="C48" s="274" t="s">
        <v>1827</v>
      </c>
      <c r="D48" s="274"/>
    </row>
    <row r="49" spans="1:4" ht="15" customHeight="1" x14ac:dyDescent="0.45">
      <c r="A49" s="9"/>
      <c r="B49" s="9"/>
      <c r="C49" s="10"/>
      <c r="D49" s="13" t="str">
        <f>HYPERLINK("#第12表（県央）!A1","○県央")</f>
        <v>○県央</v>
      </c>
    </row>
    <row r="50" spans="1:4" ht="15" customHeight="1" x14ac:dyDescent="0.45">
      <c r="A50" s="9"/>
      <c r="B50" s="9"/>
      <c r="C50" s="10"/>
      <c r="D50" s="13" t="str">
        <f>HYPERLINK("#第12表（県南）!A1","○県南")</f>
        <v>○県南</v>
      </c>
    </row>
    <row r="51" spans="1:4" ht="15" customHeight="1" x14ac:dyDescent="0.45">
      <c r="A51" s="9"/>
      <c r="B51" s="9"/>
      <c r="C51" s="10"/>
      <c r="D51" s="13" t="str">
        <f>HYPERLINK("#第12表（沿岸）!A1","○沿岸")</f>
        <v>○沿岸</v>
      </c>
    </row>
    <row r="52" spans="1:4" ht="15" customHeight="1" x14ac:dyDescent="0.45">
      <c r="A52" s="9"/>
      <c r="B52" s="9"/>
      <c r="C52" s="10"/>
      <c r="D52" s="13" t="str">
        <f>HYPERLINK("#第12表（県北）!A1","○県北")</f>
        <v>○県北</v>
      </c>
    </row>
    <row r="53" spans="1:4" ht="15" customHeight="1" x14ac:dyDescent="0.45">
      <c r="A53" s="9"/>
      <c r="B53" s="9"/>
      <c r="C53" s="274" t="s">
        <v>1828</v>
      </c>
      <c r="D53" s="274"/>
    </row>
    <row r="54" spans="1:4" ht="15" customHeight="1" x14ac:dyDescent="0.45">
      <c r="A54" s="9"/>
      <c r="B54" s="9"/>
      <c r="C54" s="10"/>
      <c r="D54" s="13" t="str">
        <f>HYPERLINK("#第12表（盛岡市）!A1","○盛岡市")</f>
        <v>○盛岡市</v>
      </c>
    </row>
    <row r="55" spans="1:4" ht="15" customHeight="1" x14ac:dyDescent="0.45">
      <c r="A55" s="9"/>
      <c r="B55" s="9"/>
      <c r="C55" s="10"/>
      <c r="D55" s="13" t="str">
        <f>HYPERLINK("#第12表（宮古市）!A1","○宮古市")</f>
        <v>○宮古市</v>
      </c>
    </row>
    <row r="56" spans="1:4" ht="15" customHeight="1" x14ac:dyDescent="0.45">
      <c r="A56" s="9"/>
      <c r="B56" s="9"/>
      <c r="C56" s="10"/>
      <c r="D56" s="13" t="str">
        <f>HYPERLINK("#第12表（大船渡市）!A1","○大船渡市")</f>
        <v>○大船渡市</v>
      </c>
    </row>
    <row r="57" spans="1:4" ht="15" customHeight="1" x14ac:dyDescent="0.45">
      <c r="A57" s="9"/>
      <c r="B57" s="9"/>
      <c r="C57" s="10"/>
      <c r="D57" s="13" t="str">
        <f>HYPERLINK("#第12表（花巻市）!A1","○花巻市")</f>
        <v>○花巻市</v>
      </c>
    </row>
    <row r="58" spans="1:4" ht="15" customHeight="1" x14ac:dyDescent="0.45">
      <c r="A58" s="9"/>
      <c r="B58" s="9"/>
      <c r="C58" s="10"/>
      <c r="D58" s="13" t="str">
        <f>HYPERLINK("#第12表（北上市）!A1","○北上市")</f>
        <v>○北上市</v>
      </c>
    </row>
    <row r="59" spans="1:4" ht="15" customHeight="1" x14ac:dyDescent="0.45">
      <c r="A59" s="9"/>
      <c r="B59" s="9"/>
      <c r="C59" s="10"/>
      <c r="D59" s="13" t="str">
        <f>HYPERLINK("#第12表（久慈市）!A1","○久慈市")</f>
        <v>○久慈市</v>
      </c>
    </row>
    <row r="60" spans="1:4" ht="15" customHeight="1" x14ac:dyDescent="0.45">
      <c r="A60" s="9"/>
      <c r="B60" s="9"/>
      <c r="C60" s="10"/>
      <c r="D60" s="13" t="str">
        <f>HYPERLINK("#第12表（遠野市）!A1","○遠野市")</f>
        <v>○遠野市</v>
      </c>
    </row>
    <row r="61" spans="1:4" ht="15" customHeight="1" x14ac:dyDescent="0.45">
      <c r="A61" s="9"/>
      <c r="B61" s="9"/>
      <c r="C61" s="10"/>
      <c r="D61" s="13" t="str">
        <f>HYPERLINK("#第12表（一関市）!A1","○一関市")</f>
        <v>○一関市</v>
      </c>
    </row>
    <row r="62" spans="1:4" ht="15" customHeight="1" x14ac:dyDescent="0.45">
      <c r="A62" s="9"/>
      <c r="B62" s="9"/>
      <c r="C62" s="10"/>
      <c r="D62" s="13" t="str">
        <f>HYPERLINK("#第12表（陸前高田市）!A1","○陸前高田市")</f>
        <v>○陸前高田市</v>
      </c>
    </row>
    <row r="63" spans="1:4" ht="15" customHeight="1" x14ac:dyDescent="0.45">
      <c r="A63" s="9"/>
      <c r="B63" s="9"/>
      <c r="C63" s="10"/>
      <c r="D63" s="13" t="str">
        <f>HYPERLINK("#第12表（釜石市）!A1","○釜石市")</f>
        <v>○釜石市</v>
      </c>
    </row>
    <row r="64" spans="1:4" ht="15" customHeight="1" x14ac:dyDescent="0.45">
      <c r="A64" s="9"/>
      <c r="B64" s="9"/>
      <c r="C64" s="10"/>
      <c r="D64" s="13" t="str">
        <f>HYPERLINK("#第12表（二戸市）!A1","○二戸市")</f>
        <v>○二戸市</v>
      </c>
    </row>
    <row r="65" spans="1:4" ht="15" customHeight="1" x14ac:dyDescent="0.45">
      <c r="A65" s="9"/>
      <c r="B65" s="9"/>
      <c r="C65" s="10"/>
      <c r="D65" s="13" t="str">
        <f>HYPERLINK("#第12表（八幡平市）!A1","○八幡平市")</f>
        <v>○八幡平市</v>
      </c>
    </row>
    <row r="66" spans="1:4" ht="15" customHeight="1" x14ac:dyDescent="0.45">
      <c r="A66" s="9"/>
      <c r="B66" s="9"/>
      <c r="C66" s="10"/>
      <c r="D66" s="13" t="str">
        <f>HYPERLINK("#第12表（奥州市）!A1","○奥州市")</f>
        <v>○奥州市</v>
      </c>
    </row>
    <row r="67" spans="1:4" ht="15" customHeight="1" x14ac:dyDescent="0.45">
      <c r="A67" s="9"/>
      <c r="B67" s="9"/>
      <c r="C67" s="10"/>
      <c r="D67" s="13" t="str">
        <f>HYPERLINK("#第12表（滝沢市）!A1","○滝沢市")</f>
        <v>○滝沢市</v>
      </c>
    </row>
    <row r="68" spans="1:4" ht="15" customHeight="1" x14ac:dyDescent="0.45">
      <c r="A68" s="9"/>
      <c r="B68" s="9"/>
      <c r="C68" s="10"/>
      <c r="D68" s="13" t="str">
        <f>HYPERLINK("#第12表（雫石町）!A1","○雫石町")</f>
        <v>○雫石町</v>
      </c>
    </row>
    <row r="69" spans="1:4" ht="15" customHeight="1" x14ac:dyDescent="0.45">
      <c r="A69" s="9"/>
      <c r="B69" s="9"/>
      <c r="C69" s="10"/>
      <c r="D69" s="13" t="str">
        <f>HYPERLINK("#第12表（葛巻町）!A1","○葛巻町")</f>
        <v>○葛巻町</v>
      </c>
    </row>
    <row r="70" spans="1:4" ht="15" customHeight="1" x14ac:dyDescent="0.45">
      <c r="A70" s="9"/>
      <c r="B70" s="9"/>
      <c r="C70" s="10"/>
      <c r="D70" s="13" t="str">
        <f>HYPERLINK("#第12表（岩手町）!A1","○岩手町")</f>
        <v>○岩手町</v>
      </c>
    </row>
    <row r="71" spans="1:4" ht="15" customHeight="1" x14ac:dyDescent="0.45">
      <c r="A71" s="9"/>
      <c r="B71" s="9"/>
      <c r="C71" s="10"/>
      <c r="D71" s="13" t="str">
        <f>HYPERLINK("#第12表（紫波町）!A1","○紫波町")</f>
        <v>○紫波町</v>
      </c>
    </row>
    <row r="72" spans="1:4" ht="15" customHeight="1" x14ac:dyDescent="0.45">
      <c r="A72" s="9"/>
      <c r="B72" s="9"/>
      <c r="C72" s="10"/>
      <c r="D72" s="13" t="str">
        <f>HYPERLINK("#第12表（矢巾町）!A1","○矢巾町")</f>
        <v>○矢巾町</v>
      </c>
    </row>
    <row r="73" spans="1:4" ht="15" customHeight="1" x14ac:dyDescent="0.45">
      <c r="A73" s="9"/>
      <c r="B73" s="9"/>
      <c r="C73" s="10"/>
      <c r="D73" s="13" t="str">
        <f>HYPERLINK("#第12表（西和賀町）!A1","○西和賀町")</f>
        <v>○西和賀町</v>
      </c>
    </row>
    <row r="74" spans="1:4" ht="15" customHeight="1" x14ac:dyDescent="0.45">
      <c r="A74" s="9"/>
      <c r="B74" s="9"/>
      <c r="C74" s="10"/>
      <c r="D74" s="13" t="str">
        <f>HYPERLINK("#第12表（金ケ崎町）!A1","○金ケ崎町")</f>
        <v>○金ケ崎町</v>
      </c>
    </row>
    <row r="75" spans="1:4" ht="15" customHeight="1" x14ac:dyDescent="0.45">
      <c r="A75" s="9"/>
      <c r="B75" s="9"/>
      <c r="C75" s="10"/>
      <c r="D75" s="13" t="str">
        <f>HYPERLINK("#第12表（平泉町）!A1","○平泉町")</f>
        <v>○平泉町</v>
      </c>
    </row>
    <row r="76" spans="1:4" ht="15" customHeight="1" x14ac:dyDescent="0.45">
      <c r="A76" s="9"/>
      <c r="B76" s="9"/>
      <c r="C76" s="10"/>
      <c r="D76" s="13" t="str">
        <f>HYPERLINK("#第12表（住田町）!A1","○住田町")</f>
        <v>○住田町</v>
      </c>
    </row>
    <row r="77" spans="1:4" ht="15" customHeight="1" x14ac:dyDescent="0.45">
      <c r="A77" s="9"/>
      <c r="B77" s="9"/>
      <c r="C77" s="10"/>
      <c r="D77" s="13" t="str">
        <f>HYPERLINK("#第12表（大槌町）!A1","○大槌町")</f>
        <v>○大槌町</v>
      </c>
    </row>
    <row r="78" spans="1:4" ht="15" customHeight="1" x14ac:dyDescent="0.45">
      <c r="A78" s="9"/>
      <c r="B78" s="9"/>
      <c r="C78" s="10"/>
      <c r="D78" s="13" t="str">
        <f>HYPERLINK("#第12表（山田町）!A1","○山田町")</f>
        <v>○山田町</v>
      </c>
    </row>
    <row r="79" spans="1:4" ht="15" customHeight="1" x14ac:dyDescent="0.45">
      <c r="A79" s="9"/>
      <c r="B79" s="9"/>
      <c r="C79" s="10"/>
      <c r="D79" s="13" t="str">
        <f>HYPERLINK("#第12表（岩泉町）!A1","○岩泉町")</f>
        <v>○岩泉町</v>
      </c>
    </row>
    <row r="80" spans="1:4" ht="15" customHeight="1" x14ac:dyDescent="0.45">
      <c r="A80" s="9"/>
      <c r="B80" s="9"/>
      <c r="C80" s="10"/>
      <c r="D80" s="13" t="str">
        <f>HYPERLINK("#第12表（田野畑村）!A1","○田野畑村")</f>
        <v>○田野畑村</v>
      </c>
    </row>
    <row r="81" spans="1:4" ht="15" customHeight="1" x14ac:dyDescent="0.45">
      <c r="A81" s="9"/>
      <c r="B81" s="9"/>
      <c r="C81" s="10"/>
      <c r="D81" s="13" t="str">
        <f>HYPERLINK("#第12表（普代村）!A1","○普代村")</f>
        <v>○普代村</v>
      </c>
    </row>
    <row r="82" spans="1:4" ht="15" customHeight="1" x14ac:dyDescent="0.45">
      <c r="A82" s="9"/>
      <c r="B82" s="9"/>
      <c r="C82" s="10"/>
      <c r="D82" s="13" t="str">
        <f>HYPERLINK("#第12表（軽米町）!A1","○軽米町")</f>
        <v>○軽米町</v>
      </c>
    </row>
    <row r="83" spans="1:4" ht="15" customHeight="1" x14ac:dyDescent="0.45">
      <c r="A83" s="9"/>
      <c r="B83" s="9"/>
      <c r="C83" s="10"/>
      <c r="D83" s="13" t="str">
        <f>HYPERLINK("#第12表（野田村）!A1","○野田村")</f>
        <v>○野田村</v>
      </c>
    </row>
    <row r="84" spans="1:4" ht="15" customHeight="1" x14ac:dyDescent="0.45">
      <c r="A84" s="9"/>
      <c r="B84" s="9"/>
      <c r="C84" s="10"/>
      <c r="D84" s="13" t="str">
        <f>HYPERLINK("#第12表（九戸村）!A1","○九戸村")</f>
        <v>○九戸村</v>
      </c>
    </row>
    <row r="85" spans="1:4" ht="15" customHeight="1" x14ac:dyDescent="0.45">
      <c r="A85" s="9"/>
      <c r="B85" s="9"/>
      <c r="C85" s="10"/>
      <c r="D85" s="13" t="str">
        <f>HYPERLINK("#第12表（洋野町）!A1","○洋野町")</f>
        <v>○洋野町</v>
      </c>
    </row>
    <row r="86" spans="1:4" ht="15" customHeight="1" x14ac:dyDescent="0.45">
      <c r="A86" s="9"/>
      <c r="B86" s="9"/>
      <c r="C86" s="10"/>
      <c r="D86" s="13" t="str">
        <f>HYPERLINK("#第12表（一戸町）!A1","○一戸町")</f>
        <v>○一戸町</v>
      </c>
    </row>
    <row r="87" spans="1:4" ht="12" customHeight="1" x14ac:dyDescent="0.45">
      <c r="A87" s="9"/>
      <c r="B87" s="9"/>
      <c r="C87" s="10"/>
      <c r="D87" s="10"/>
    </row>
    <row r="88" spans="1:4" ht="15" customHeight="1" x14ac:dyDescent="0.45">
      <c r="A88" s="9" t="s">
        <v>2237</v>
      </c>
      <c r="B88" s="9"/>
      <c r="C88" s="10"/>
      <c r="D88" s="10"/>
    </row>
    <row r="89" spans="1:4" ht="15" customHeight="1" x14ac:dyDescent="0.45">
      <c r="A89" s="9"/>
      <c r="B89" s="9" t="s">
        <v>1829</v>
      </c>
      <c r="C89" s="273" t="str">
        <f>HYPERLINK("#第13表（市町村別、敷地、水）!A1","市町村別事業所数、事業所敷地面積、１日当たり水源別用水量")</f>
        <v>市町村別事業所数、事業所敷地面積、１日当たり水源別用水量</v>
      </c>
      <c r="D89" s="273"/>
    </row>
  </sheetData>
  <mergeCells count="29">
    <mergeCell ref="A12:D12"/>
    <mergeCell ref="A13:D13"/>
    <mergeCell ref="C19:D19"/>
    <mergeCell ref="C20:D20"/>
    <mergeCell ref="C47:D47"/>
    <mergeCell ref="C31:D31"/>
    <mergeCell ref="C18:D18"/>
    <mergeCell ref="C25:D25"/>
    <mergeCell ref="C26:D26"/>
    <mergeCell ref="C27:D27"/>
    <mergeCell ref="C28:D28"/>
    <mergeCell ref="C89:D89"/>
    <mergeCell ref="C32:D32"/>
    <mergeCell ref="C33:D33"/>
    <mergeCell ref="C34:D34"/>
    <mergeCell ref="C35:D35"/>
    <mergeCell ref="C38:D38"/>
    <mergeCell ref="C53:D53"/>
    <mergeCell ref="C39:D39"/>
    <mergeCell ref="C42:D42"/>
    <mergeCell ref="C43:D43"/>
    <mergeCell ref="C46:D46"/>
    <mergeCell ref="C48:D48"/>
    <mergeCell ref="A5:D5"/>
    <mergeCell ref="A6:D6"/>
    <mergeCell ref="A2:D2"/>
    <mergeCell ref="A3:D3"/>
    <mergeCell ref="A9:D9"/>
    <mergeCell ref="A8:D8"/>
  </mergeCells>
  <phoneticPr fontId="2"/>
  <hyperlinks>
    <hyperlink ref="A13" location="留意事項!A1" display="◆　留意事項" xr:uid="{00000000-0004-0000-0100-000000000000}"/>
    <hyperlink ref="C19:D19" location="'第1表-1（県計）'!A1" display="（１）県計" xr:uid="{00000000-0004-0000-0100-000001000000}"/>
    <hyperlink ref="D21" location="'第1表-1（県央）'!A1" display="○県央" xr:uid="{00000000-0004-0000-0100-000002000000}"/>
    <hyperlink ref="D22" location="'第1表-1（県南）'!A1" display="○県南" xr:uid="{00000000-0004-0000-0100-000003000000}"/>
    <hyperlink ref="D23" location="'第1表-1（沿岸）'!A1" display="○沿岸" xr:uid="{00000000-0004-0000-0100-000004000000}"/>
    <hyperlink ref="D24" location="'第1表-1（県北）'!A1" display="○県北" xr:uid="{00000000-0004-0000-0100-000005000000}"/>
    <hyperlink ref="C25:D25" location="'第1表-2'!A1" display="産業細分類別事業所数、従業者数、事業に従事する者の人件費及び派遣受入者に係る人材派遣会社への支払額、原材料、燃料、電力の使用額等、製造品出荷額等、付加価値額" xr:uid="{00000000-0004-0000-0100-000006000000}"/>
    <hyperlink ref="A13:D13" location="用語の解説!A1" display="用語の解説!A1" xr:uid="{00000000-0004-0000-0100-000007000000}"/>
    <hyperlink ref="C26:D26" location="'第１表-３'!A1" display="品目別産出事業所数、製造品出荷額" xr:uid="{00000000-0004-0000-0100-000008000000}"/>
    <hyperlink ref="C27:D27" location="'第１表-４'!A1" display="品目別算出事業所数、加工賃収入額" xr:uid="{00000000-0004-0000-0100-000009000000}"/>
    <hyperlink ref="C28:D28" location="第2表!A1" display="産業中分類別、従業者規模別事業所数、従業者数、事業に従事する者の人件費及び派遣受入者に係る人材派遣会社への支払額、原材料、燃料、電力の使用額等、製造品出荷額等、生産額、付加価値額" xr:uid="{00000000-0004-0000-0100-00000A000000}"/>
    <hyperlink ref="C31:D31" location="第3表!A1" display="産業中分類別事業所数、従業者数" xr:uid="{00000000-0004-0000-0100-00000B000000}"/>
    <hyperlink ref="C32:D32" location="第4表!A1" display="産業中分類別事業所数、事業に従事する者の人件費及び派遣受入者に係る人材派遣会社への支払額、原材料、燃料、電力の使用額等" xr:uid="{00000000-0004-0000-0100-00000C000000}"/>
    <hyperlink ref="C33:D33" location="第5表!A1" display="産業中分類別事業所数、製造品出荷額等、生産額、付加価値額、粗付加価値額、在庫額" xr:uid="{00000000-0004-0000-0100-00000D000000}"/>
    <hyperlink ref="C34:D34" location="第6表!A1" display="産業中分類別事業所数、有形固定資産額" xr:uid="{00000000-0004-0000-0100-00000E000000}"/>
    <hyperlink ref="C35:D35" location="第7表!A1" display="産業中分類別１事業所当たり従業者数等、従業者１人当たり原材料、燃料、電力の使用額等　等" xr:uid="{00000000-0004-0000-0100-00000F000000}"/>
    <hyperlink ref="C38:D38" location="第8表!A1" display="産業中分類別事業所数、従業者数、事業に従事する者の人件費及び派遣受入者に係る人材派遣会社への支払額、原材料、燃料、電力の使用額等、製造品出荷額等、粗付加価値額" xr:uid="{00000000-0004-0000-0100-000010000000}"/>
    <hyperlink ref="C39:D39" location="第9表!A1" display="産業中分類別１事業所当たり従業者数等、従業者１人当たり原材料、燃料、電力の使用額等　等" xr:uid="{00000000-0004-0000-0100-000011000000}"/>
    <hyperlink ref="C42:D42" location="第10表!A1" display="産業中分類別事業所数、敷地面積、敷地規模別事業所数" xr:uid="{00000000-0004-0000-0100-000012000000}"/>
    <hyperlink ref="C43:D43" location="第11表!A1" display="産業中分類別事業所数、１日当たり水源別用水量" xr:uid="{00000000-0004-0000-0100-000013000000}"/>
    <hyperlink ref="C47:D47" location="'第12表（県計）'!A1" display="（１）県計" xr:uid="{00000000-0004-0000-0100-000014000000}"/>
    <hyperlink ref="D49" location="'第12表（県央）'!A1" display="○県央" xr:uid="{00000000-0004-0000-0100-000015000000}"/>
    <hyperlink ref="D50" location="'第12表（県南）'!A1" display="○県南" xr:uid="{00000000-0004-0000-0100-000016000000}"/>
    <hyperlink ref="D51" location="'第12表（沿岸）'!A1" display="○沿岸" xr:uid="{00000000-0004-0000-0100-000017000000}"/>
    <hyperlink ref="D52" location="'第12表（県北）'!A1" display="○県北" xr:uid="{00000000-0004-0000-0100-000018000000}"/>
    <hyperlink ref="D54" location="'第12表（盛岡市）'!A1" display="○盛岡市" xr:uid="{00000000-0004-0000-0100-000019000000}"/>
    <hyperlink ref="D55" location="'第12表（宮古市）'!A1" display="○宮古市" xr:uid="{00000000-0004-0000-0100-00001A000000}"/>
    <hyperlink ref="D56" location="'第12表（大船渡市）'!A1" display="○大船渡市" xr:uid="{00000000-0004-0000-0100-00001B000000}"/>
    <hyperlink ref="D57" location="'第12表（花巻市）'!A1" display="○花巻市" xr:uid="{00000000-0004-0000-0100-00001C000000}"/>
    <hyperlink ref="D58" location="'第12表（北上市）'!A1" display="○北上市" xr:uid="{00000000-0004-0000-0100-00001D000000}"/>
    <hyperlink ref="D59" location="'第12表（久慈市）'!A1" display="○久慈市" xr:uid="{00000000-0004-0000-0100-00001E000000}"/>
    <hyperlink ref="D60" location="'第12表（遠野市）'!A1" display="○遠野市" xr:uid="{00000000-0004-0000-0100-00001F000000}"/>
    <hyperlink ref="D61" location="'第12表（一関市）'!A1" display="○一関市" xr:uid="{00000000-0004-0000-0100-000020000000}"/>
    <hyperlink ref="D62" location="'第12表（陸前高田市）'!A1" display="○陸前高田市" xr:uid="{00000000-0004-0000-0100-000021000000}"/>
    <hyperlink ref="D63" location="'第12表（釜石市）'!A1" display="○釜石市" xr:uid="{00000000-0004-0000-0100-000022000000}"/>
    <hyperlink ref="D64" location="'第12表（二戸市）'!A1" display="○二戸市" xr:uid="{00000000-0004-0000-0100-000023000000}"/>
    <hyperlink ref="D65" location="'第12表（八幡平市）'!A1" display="○八幡平市" xr:uid="{00000000-0004-0000-0100-000024000000}"/>
    <hyperlink ref="D66" location="'第12表（奥州市）'!A1" display="○奥州市" xr:uid="{00000000-0004-0000-0100-000025000000}"/>
    <hyperlink ref="D67" location="'第12表（滝沢市）'!A1" display="○滝沢市" xr:uid="{00000000-0004-0000-0100-000026000000}"/>
    <hyperlink ref="D68" location="'第12表（雫石町）'!A1" display="○雫石町" xr:uid="{00000000-0004-0000-0100-000027000000}"/>
    <hyperlink ref="D69" location="'第12表（葛巻町）'!A1" display="○葛巻町" xr:uid="{00000000-0004-0000-0100-000028000000}"/>
    <hyperlink ref="D70" location="'第12表（岩手町）'!A1" display="○岩手町" xr:uid="{00000000-0004-0000-0100-000029000000}"/>
    <hyperlink ref="D71" location="'第12表（紫波町）'!A1" display="○紫波町" xr:uid="{00000000-0004-0000-0100-00002A000000}"/>
    <hyperlink ref="D72" location="'第12表（矢巾町）'!A1" display="○矢巾町" xr:uid="{00000000-0004-0000-0100-00002B000000}"/>
    <hyperlink ref="D73" location="'第12表（西和賀町）'!A1" display="○西和賀町" xr:uid="{00000000-0004-0000-0100-00002C000000}"/>
    <hyperlink ref="D74" location="'第12表（金ケ崎町）'!A1" display="○金ケ崎町" xr:uid="{00000000-0004-0000-0100-00002D000000}"/>
    <hyperlink ref="D75" location="'第12表（平泉町）'!A1" display="○平泉町" xr:uid="{00000000-0004-0000-0100-00002E000000}"/>
    <hyperlink ref="D76" location="'第12表（住田町）'!A1" display="○住田町" xr:uid="{00000000-0004-0000-0100-00002F000000}"/>
    <hyperlink ref="D77" location="'第12表（大槌町）'!A1" display="○大槌町" xr:uid="{00000000-0004-0000-0100-000030000000}"/>
    <hyperlink ref="D78" location="'第12表（山田町）'!A1" display="○山田町" xr:uid="{00000000-0004-0000-0100-000031000000}"/>
    <hyperlink ref="D79" location="'第12表（岩泉町）'!A1" display="○岩泉町" xr:uid="{00000000-0004-0000-0100-000032000000}"/>
    <hyperlink ref="D80" location="'第12表（田野畑村）'!A1" display="○田野畑村" xr:uid="{00000000-0004-0000-0100-000033000000}"/>
    <hyperlink ref="D81" location="'第12表（普代村）'!A1" display="○普代村" xr:uid="{00000000-0004-0000-0100-000034000000}"/>
    <hyperlink ref="D82" location="'第12表（軽米町）'!A1" display="○軽米町" xr:uid="{00000000-0004-0000-0100-000035000000}"/>
    <hyperlink ref="D83" location="'第12表（野田村）'!A1" display="○野田村" xr:uid="{00000000-0004-0000-0100-000036000000}"/>
    <hyperlink ref="D84" location="'第12表（九戸村）'!A1" display="○九戸村" xr:uid="{00000000-0004-0000-0100-000037000000}"/>
    <hyperlink ref="D85" location="'第12表（洋野町）'!A1" display="○洋野町" xr:uid="{00000000-0004-0000-0100-000038000000}"/>
    <hyperlink ref="D86" location="'第12表（一戸町）'!A1" display="○一戸町" xr:uid="{00000000-0004-0000-0100-000039000000}"/>
    <hyperlink ref="C89:D89" location="'第13表（市町村別、敷地、水）'!A1" display="工業用地・工業用水（従業者30人以上の事業所）市町村別事業所数、事業所敷地面積、１日当たり水源別用水量" xr:uid="{00000000-0004-0000-0100-00003A000000}"/>
    <hyperlink ref="A12:D12" location="利用上の注意!A1" display="１　利用上の注意" xr:uid="{EF93ADC1-05CF-4C8F-A34F-4DE54ED587FD}"/>
  </hyperlinks>
  <printOptions horizontalCentered="1"/>
  <pageMargins left="0.78740157480314965" right="0.78740157480314965" top="0.39370078740157483" bottom="0.39370078740157483"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J645"/>
  <sheetViews>
    <sheetView showGridLines="0" zoomScaleNormal="100" zoomScaleSheetLayoutView="100" workbookViewId="0"/>
  </sheetViews>
  <sheetFormatPr defaultColWidth="8.09765625" defaultRowHeight="15" customHeight="1" x14ac:dyDescent="0.45"/>
  <cols>
    <col min="1" max="1" width="2.59765625" style="122" customWidth="1"/>
    <col min="2" max="2" width="2.5" style="118" customWidth="1"/>
    <col min="3" max="3" width="6.5" style="122" customWidth="1"/>
    <col min="4" max="4" width="58.69921875" style="122" customWidth="1"/>
    <col min="5" max="5" width="6" style="122" customWidth="1"/>
    <col min="6" max="6" width="11.3984375" style="122" customWidth="1"/>
    <col min="7" max="16384" width="8.09765625" style="122"/>
  </cols>
  <sheetData>
    <row r="1" spans="2:7" s="6" customFormat="1" ht="15" customHeight="1" x14ac:dyDescent="0.45">
      <c r="B1" s="22" t="s">
        <v>1997</v>
      </c>
      <c r="C1" s="22"/>
      <c r="D1" s="7"/>
      <c r="E1" s="99"/>
      <c r="F1" s="99"/>
    </row>
    <row r="2" spans="2:7" s="103" customFormat="1" ht="18" customHeight="1" x14ac:dyDescent="0.45">
      <c r="B2" s="100"/>
      <c r="C2" s="101"/>
      <c r="D2" s="101"/>
      <c r="E2" s="102"/>
      <c r="F2" s="102"/>
    </row>
    <row r="3" spans="2:7" s="103" customFormat="1" ht="15" customHeight="1" thickBot="1" x14ac:dyDescent="0.5">
      <c r="B3" s="104" t="s">
        <v>1835</v>
      </c>
      <c r="E3" s="102"/>
      <c r="F3" s="102"/>
    </row>
    <row r="4" spans="2:7" s="107" customFormat="1" ht="36" x14ac:dyDescent="0.45">
      <c r="B4" s="363" t="s">
        <v>15</v>
      </c>
      <c r="C4" s="363"/>
      <c r="D4" s="363"/>
      <c r="E4" s="105" t="s">
        <v>1830</v>
      </c>
      <c r="F4" s="106" t="s">
        <v>539</v>
      </c>
    </row>
    <row r="5" spans="2:7" s="107" customFormat="1" ht="15" customHeight="1" thickBot="1" x14ac:dyDescent="0.5">
      <c r="B5" s="364"/>
      <c r="C5" s="364"/>
      <c r="D5" s="364"/>
      <c r="E5" s="108"/>
      <c r="F5" s="109" t="s">
        <v>74</v>
      </c>
    </row>
    <row r="6" spans="2:7" s="103" customFormat="1" ht="15" customHeight="1" x14ac:dyDescent="0.45">
      <c r="B6" s="365" t="s">
        <v>1844</v>
      </c>
      <c r="C6" s="365"/>
      <c r="D6" s="365"/>
      <c r="E6" s="110">
        <v>3205</v>
      </c>
      <c r="F6" s="111">
        <v>291055886</v>
      </c>
    </row>
    <row r="7" spans="2:7" s="103" customFormat="1" ht="15" customHeight="1" x14ac:dyDescent="0.45">
      <c r="B7" s="112" t="s">
        <v>1913</v>
      </c>
      <c r="C7" s="113" t="s">
        <v>1858</v>
      </c>
      <c r="D7" s="114" t="s">
        <v>0</v>
      </c>
      <c r="E7" s="115">
        <v>776</v>
      </c>
      <c r="F7" s="116">
        <v>40189062</v>
      </c>
      <c r="G7" s="117"/>
    </row>
    <row r="8" spans="2:7" ht="15" customHeight="1" x14ac:dyDescent="0.45">
      <c r="C8" s="119" t="s">
        <v>540</v>
      </c>
      <c r="D8" s="119" t="s">
        <v>541</v>
      </c>
      <c r="E8" s="120">
        <v>18</v>
      </c>
      <c r="F8" s="121">
        <v>4573614</v>
      </c>
    </row>
    <row r="9" spans="2:7" ht="15" customHeight="1" x14ac:dyDescent="0.45">
      <c r="C9" s="119" t="s">
        <v>542</v>
      </c>
      <c r="D9" s="119" t="s">
        <v>543</v>
      </c>
      <c r="E9" s="123">
        <v>1</v>
      </c>
      <c r="F9" s="124" t="s">
        <v>2770</v>
      </c>
    </row>
    <row r="10" spans="2:7" ht="15" customHeight="1" x14ac:dyDescent="0.45">
      <c r="C10" s="119" t="s">
        <v>544</v>
      </c>
      <c r="D10" s="119" t="s">
        <v>545</v>
      </c>
      <c r="E10" s="120">
        <v>14</v>
      </c>
      <c r="F10" s="121">
        <v>1143184</v>
      </c>
    </row>
    <row r="11" spans="2:7" ht="15" customHeight="1" x14ac:dyDescent="0.45">
      <c r="C11" s="119" t="s">
        <v>546</v>
      </c>
      <c r="D11" s="119" t="s">
        <v>547</v>
      </c>
      <c r="E11" s="120">
        <v>14</v>
      </c>
      <c r="F11" s="121">
        <v>1389983</v>
      </c>
    </row>
    <row r="12" spans="2:7" ht="15" customHeight="1" x14ac:dyDescent="0.45">
      <c r="C12" s="119" t="s">
        <v>548</v>
      </c>
      <c r="D12" s="119" t="s">
        <v>549</v>
      </c>
      <c r="E12" s="120">
        <v>8</v>
      </c>
      <c r="F12" s="121">
        <v>71601</v>
      </c>
    </row>
    <row r="13" spans="2:7" ht="15" customHeight="1" x14ac:dyDescent="0.45">
      <c r="C13" s="119" t="s">
        <v>550</v>
      </c>
      <c r="D13" s="119" t="s">
        <v>551</v>
      </c>
      <c r="E13" s="120">
        <v>3</v>
      </c>
      <c r="F13" s="121">
        <v>144287</v>
      </c>
    </row>
    <row r="14" spans="2:7" ht="15" customHeight="1" x14ac:dyDescent="0.45">
      <c r="C14" s="119" t="s">
        <v>552</v>
      </c>
      <c r="D14" s="119" t="s">
        <v>553</v>
      </c>
      <c r="E14" s="120">
        <v>5</v>
      </c>
      <c r="F14" s="121">
        <v>92742</v>
      </c>
    </row>
    <row r="15" spans="2:7" ht="15" customHeight="1" x14ac:dyDescent="0.45">
      <c r="C15" s="119" t="s">
        <v>554</v>
      </c>
      <c r="D15" s="119" t="s">
        <v>555</v>
      </c>
      <c r="E15" s="120">
        <v>5</v>
      </c>
      <c r="F15" s="121">
        <v>9428</v>
      </c>
    </row>
    <row r="16" spans="2:7" ht="15" customHeight="1" x14ac:dyDescent="0.45">
      <c r="C16" s="119" t="s">
        <v>556</v>
      </c>
      <c r="D16" s="119" t="s">
        <v>557</v>
      </c>
      <c r="E16" s="120">
        <v>4</v>
      </c>
      <c r="F16" s="121">
        <v>63337</v>
      </c>
    </row>
    <row r="17" spans="3:6" ht="15" customHeight="1" x14ac:dyDescent="0.45">
      <c r="C17" s="119" t="s">
        <v>558</v>
      </c>
      <c r="D17" s="119" t="s">
        <v>559</v>
      </c>
      <c r="E17" s="120">
        <v>16</v>
      </c>
      <c r="F17" s="121">
        <v>448842</v>
      </c>
    </row>
    <row r="18" spans="3:6" ht="15" customHeight="1" x14ac:dyDescent="0.45">
      <c r="C18" s="119" t="s">
        <v>560</v>
      </c>
      <c r="D18" s="119" t="s">
        <v>561</v>
      </c>
      <c r="E18" s="120">
        <v>14</v>
      </c>
      <c r="F18" s="121">
        <v>1935030</v>
      </c>
    </row>
    <row r="19" spans="3:6" ht="15" customHeight="1" x14ac:dyDescent="0.45">
      <c r="C19" s="119" t="s">
        <v>562</v>
      </c>
      <c r="D19" s="119" t="s">
        <v>563</v>
      </c>
      <c r="E19" s="120">
        <v>17</v>
      </c>
      <c r="F19" s="121">
        <v>8651710</v>
      </c>
    </row>
    <row r="20" spans="3:6" ht="15" customHeight="1" x14ac:dyDescent="0.45">
      <c r="C20" s="119" t="s">
        <v>564</v>
      </c>
      <c r="D20" s="119" t="s">
        <v>565</v>
      </c>
      <c r="E20" s="120">
        <v>25</v>
      </c>
      <c r="F20" s="121">
        <v>1598293</v>
      </c>
    </row>
    <row r="21" spans="3:6" ht="15" customHeight="1" x14ac:dyDescent="0.45">
      <c r="C21" s="119" t="s">
        <v>566</v>
      </c>
      <c r="D21" s="119" t="s">
        <v>567</v>
      </c>
      <c r="E21" s="120">
        <v>6</v>
      </c>
      <c r="F21" s="121">
        <v>184533</v>
      </c>
    </row>
    <row r="22" spans="3:6" ht="15" customHeight="1" x14ac:dyDescent="0.45">
      <c r="C22" s="119" t="s">
        <v>568</v>
      </c>
      <c r="D22" s="119" t="s">
        <v>569</v>
      </c>
      <c r="E22" s="120">
        <v>13</v>
      </c>
      <c r="F22" s="121">
        <v>713163</v>
      </c>
    </row>
    <row r="23" spans="3:6" ht="15" customHeight="1" x14ac:dyDescent="0.45">
      <c r="C23" s="119" t="s">
        <v>1914</v>
      </c>
      <c r="D23" s="119" t="s">
        <v>1874</v>
      </c>
      <c r="E23" s="123">
        <v>1</v>
      </c>
      <c r="F23" s="124" t="s">
        <v>2769</v>
      </c>
    </row>
    <row r="24" spans="3:6" ht="15" customHeight="1" x14ac:dyDescent="0.45">
      <c r="C24" s="119" t="s">
        <v>570</v>
      </c>
      <c r="D24" s="119" t="s">
        <v>571</v>
      </c>
      <c r="E24" s="120">
        <v>39</v>
      </c>
      <c r="F24" s="121">
        <v>1067041</v>
      </c>
    </row>
    <row r="25" spans="3:6" ht="15" customHeight="1" x14ac:dyDescent="0.45">
      <c r="C25" s="119" t="s">
        <v>572</v>
      </c>
      <c r="D25" s="119" t="s">
        <v>573</v>
      </c>
      <c r="E25" s="123">
        <v>2</v>
      </c>
      <c r="F25" s="124" t="s">
        <v>2769</v>
      </c>
    </row>
    <row r="26" spans="3:6" ht="15" customHeight="1" x14ac:dyDescent="0.45">
      <c r="C26" s="119" t="s">
        <v>574</v>
      </c>
      <c r="D26" s="119" t="s">
        <v>88</v>
      </c>
      <c r="E26" s="120">
        <v>28</v>
      </c>
      <c r="F26" s="121">
        <v>319157</v>
      </c>
    </row>
    <row r="27" spans="3:6" ht="15" customHeight="1" x14ac:dyDescent="0.45">
      <c r="C27" s="119" t="s">
        <v>575</v>
      </c>
      <c r="D27" s="119" t="s">
        <v>576</v>
      </c>
      <c r="E27" s="120">
        <v>46</v>
      </c>
      <c r="F27" s="121">
        <v>1891675</v>
      </c>
    </row>
    <row r="28" spans="3:6" ht="15" customHeight="1" x14ac:dyDescent="0.45">
      <c r="C28" s="119" t="s">
        <v>577</v>
      </c>
      <c r="D28" s="119" t="s">
        <v>91</v>
      </c>
      <c r="E28" s="120">
        <v>31</v>
      </c>
      <c r="F28" s="121">
        <v>769926</v>
      </c>
    </row>
    <row r="29" spans="3:6" ht="15" customHeight="1" x14ac:dyDescent="0.45">
      <c r="C29" s="119" t="s">
        <v>578</v>
      </c>
      <c r="D29" s="119" t="s">
        <v>579</v>
      </c>
      <c r="E29" s="120">
        <v>9</v>
      </c>
      <c r="F29" s="121">
        <v>58046</v>
      </c>
    </row>
    <row r="30" spans="3:6" ht="15" customHeight="1" x14ac:dyDescent="0.45">
      <c r="C30" s="119" t="s">
        <v>580</v>
      </c>
      <c r="D30" s="119" t="s">
        <v>581</v>
      </c>
      <c r="E30" s="120">
        <v>28</v>
      </c>
      <c r="F30" s="121">
        <v>396253</v>
      </c>
    </row>
    <row r="31" spans="3:6" ht="15" customHeight="1" x14ac:dyDescent="0.45">
      <c r="C31" s="119" t="s">
        <v>582</v>
      </c>
      <c r="D31" s="119" t="s">
        <v>583</v>
      </c>
      <c r="E31" s="120">
        <v>6</v>
      </c>
      <c r="F31" s="121">
        <v>17298</v>
      </c>
    </row>
    <row r="32" spans="3:6" ht="15" customHeight="1" x14ac:dyDescent="0.45">
      <c r="C32" s="119" t="s">
        <v>584</v>
      </c>
      <c r="D32" s="119" t="s">
        <v>585</v>
      </c>
      <c r="E32" s="123">
        <v>1</v>
      </c>
      <c r="F32" s="124" t="s">
        <v>2769</v>
      </c>
    </row>
    <row r="33" spans="3:6" ht="15" customHeight="1" x14ac:dyDescent="0.45">
      <c r="C33" s="119" t="s">
        <v>586</v>
      </c>
      <c r="D33" s="119" t="s">
        <v>587</v>
      </c>
      <c r="E33" s="123">
        <v>1</v>
      </c>
      <c r="F33" s="124" t="s">
        <v>2769</v>
      </c>
    </row>
    <row r="34" spans="3:6" ht="15" customHeight="1" x14ac:dyDescent="0.45">
      <c r="C34" s="119" t="s">
        <v>588</v>
      </c>
      <c r="D34" s="119" t="s">
        <v>589</v>
      </c>
      <c r="E34" s="123">
        <v>2</v>
      </c>
      <c r="F34" s="124" t="s">
        <v>2769</v>
      </c>
    </row>
    <row r="35" spans="3:6" ht="15" customHeight="1" x14ac:dyDescent="0.45">
      <c r="C35" s="119" t="s">
        <v>590</v>
      </c>
      <c r="D35" s="119" t="s">
        <v>591</v>
      </c>
      <c r="E35" s="120">
        <v>17</v>
      </c>
      <c r="F35" s="121">
        <v>108436</v>
      </c>
    </row>
    <row r="36" spans="3:6" ht="15" customHeight="1" x14ac:dyDescent="0.45">
      <c r="C36" s="119" t="s">
        <v>592</v>
      </c>
      <c r="D36" s="119" t="s">
        <v>593</v>
      </c>
      <c r="E36" s="120">
        <v>16</v>
      </c>
      <c r="F36" s="121">
        <v>151963</v>
      </c>
    </row>
    <row r="37" spans="3:6" ht="15" customHeight="1" x14ac:dyDescent="0.45">
      <c r="C37" s="119" t="s">
        <v>594</v>
      </c>
      <c r="D37" s="119" t="s">
        <v>595</v>
      </c>
      <c r="E37" s="120">
        <v>16</v>
      </c>
      <c r="F37" s="121">
        <v>18595</v>
      </c>
    </row>
    <row r="38" spans="3:6" ht="15" customHeight="1" x14ac:dyDescent="0.45">
      <c r="C38" s="119" t="s">
        <v>596</v>
      </c>
      <c r="D38" s="119" t="s">
        <v>597</v>
      </c>
      <c r="E38" s="120">
        <v>10</v>
      </c>
      <c r="F38" s="121">
        <v>63766</v>
      </c>
    </row>
    <row r="39" spans="3:6" ht="15" customHeight="1" x14ac:dyDescent="0.45">
      <c r="C39" s="119" t="s">
        <v>598</v>
      </c>
      <c r="D39" s="119" t="s">
        <v>599</v>
      </c>
      <c r="E39" s="123">
        <v>1</v>
      </c>
      <c r="F39" s="124" t="s">
        <v>2769</v>
      </c>
    </row>
    <row r="40" spans="3:6" ht="15" customHeight="1" x14ac:dyDescent="0.45">
      <c r="C40" s="119" t="s">
        <v>600</v>
      </c>
      <c r="D40" s="119" t="s">
        <v>601</v>
      </c>
      <c r="E40" s="120">
        <v>4</v>
      </c>
      <c r="F40" s="121">
        <v>17958</v>
      </c>
    </row>
    <row r="41" spans="3:6" ht="15" customHeight="1" x14ac:dyDescent="0.45">
      <c r="C41" s="119" t="s">
        <v>602</v>
      </c>
      <c r="D41" s="119" t="s">
        <v>100</v>
      </c>
      <c r="E41" s="123">
        <v>1</v>
      </c>
      <c r="F41" s="124" t="s">
        <v>2769</v>
      </c>
    </row>
    <row r="42" spans="3:6" ht="15" customHeight="1" x14ac:dyDescent="0.45">
      <c r="C42" s="119" t="s">
        <v>603</v>
      </c>
      <c r="D42" s="119" t="s">
        <v>604</v>
      </c>
      <c r="E42" s="123">
        <v>1</v>
      </c>
      <c r="F42" s="124" t="s">
        <v>2769</v>
      </c>
    </row>
    <row r="43" spans="3:6" ht="15" customHeight="1" x14ac:dyDescent="0.45">
      <c r="C43" s="119" t="s">
        <v>605</v>
      </c>
      <c r="D43" s="119" t="s">
        <v>606</v>
      </c>
      <c r="E43" s="120">
        <v>12</v>
      </c>
      <c r="F43" s="121">
        <v>251160</v>
      </c>
    </row>
    <row r="44" spans="3:6" ht="15" customHeight="1" x14ac:dyDescent="0.45">
      <c r="C44" s="119" t="s">
        <v>607</v>
      </c>
      <c r="D44" s="119" t="s">
        <v>608</v>
      </c>
      <c r="E44" s="120">
        <v>6</v>
      </c>
      <c r="F44" s="121">
        <v>735972</v>
      </c>
    </row>
    <row r="45" spans="3:6" ht="15" customHeight="1" x14ac:dyDescent="0.45">
      <c r="C45" s="119" t="s">
        <v>609</v>
      </c>
      <c r="D45" s="119" t="s">
        <v>610</v>
      </c>
      <c r="E45" s="120">
        <v>3</v>
      </c>
      <c r="F45" s="121">
        <v>7690</v>
      </c>
    </row>
    <row r="46" spans="3:6" ht="15" customHeight="1" x14ac:dyDescent="0.45">
      <c r="C46" s="119" t="s">
        <v>611</v>
      </c>
      <c r="D46" s="119" t="s">
        <v>612</v>
      </c>
      <c r="E46" s="120">
        <v>3</v>
      </c>
      <c r="F46" s="121">
        <v>153424</v>
      </c>
    </row>
    <row r="47" spans="3:6" ht="15" customHeight="1" x14ac:dyDescent="0.45">
      <c r="C47" s="119" t="s">
        <v>613</v>
      </c>
      <c r="D47" s="119" t="s">
        <v>614</v>
      </c>
      <c r="E47" s="123">
        <v>2</v>
      </c>
      <c r="F47" s="124" t="s">
        <v>2769</v>
      </c>
    </row>
    <row r="48" spans="3:6" ht="15" customHeight="1" x14ac:dyDescent="0.45">
      <c r="C48" s="119" t="s">
        <v>615</v>
      </c>
      <c r="D48" s="119" t="s">
        <v>616</v>
      </c>
      <c r="E48" s="123">
        <v>2</v>
      </c>
      <c r="F48" s="124" t="s">
        <v>2769</v>
      </c>
    </row>
    <row r="49" spans="3:6" ht="15" customHeight="1" x14ac:dyDescent="0.45">
      <c r="C49" s="119" t="s">
        <v>617</v>
      </c>
      <c r="D49" s="119" t="s">
        <v>618</v>
      </c>
      <c r="E49" s="120">
        <v>10</v>
      </c>
      <c r="F49" s="121">
        <v>218441</v>
      </c>
    </row>
    <row r="50" spans="3:6" ht="15" customHeight="1" x14ac:dyDescent="0.45">
      <c r="C50" s="119" t="s">
        <v>619</v>
      </c>
      <c r="D50" s="119" t="s">
        <v>620</v>
      </c>
      <c r="E50" s="120">
        <v>14</v>
      </c>
      <c r="F50" s="121">
        <v>612739</v>
      </c>
    </row>
    <row r="51" spans="3:6" ht="15" customHeight="1" x14ac:dyDescent="0.45">
      <c r="C51" s="119" t="s">
        <v>621</v>
      </c>
      <c r="D51" s="119" t="s">
        <v>622</v>
      </c>
      <c r="E51" s="120">
        <v>26</v>
      </c>
      <c r="F51" s="121">
        <v>518900</v>
      </c>
    </row>
    <row r="52" spans="3:6" ht="15" customHeight="1" x14ac:dyDescent="0.45">
      <c r="C52" s="119" t="s">
        <v>623</v>
      </c>
      <c r="D52" s="119" t="s">
        <v>624</v>
      </c>
      <c r="E52" s="120">
        <v>39</v>
      </c>
      <c r="F52" s="121">
        <v>719283</v>
      </c>
    </row>
    <row r="53" spans="3:6" ht="15" customHeight="1" x14ac:dyDescent="0.45">
      <c r="C53" s="119" t="s">
        <v>625</v>
      </c>
      <c r="D53" s="119" t="s">
        <v>626</v>
      </c>
      <c r="E53" s="120">
        <v>21</v>
      </c>
      <c r="F53" s="121">
        <v>597992</v>
      </c>
    </row>
    <row r="54" spans="3:6" ht="15" customHeight="1" x14ac:dyDescent="0.45">
      <c r="C54" s="119" t="s">
        <v>627</v>
      </c>
      <c r="D54" s="119" t="s">
        <v>628</v>
      </c>
      <c r="E54" s="120">
        <v>8</v>
      </c>
      <c r="F54" s="121">
        <v>565590</v>
      </c>
    </row>
    <row r="55" spans="3:6" ht="15" customHeight="1" x14ac:dyDescent="0.45">
      <c r="C55" s="119" t="s">
        <v>629</v>
      </c>
      <c r="D55" s="119" t="s">
        <v>630</v>
      </c>
      <c r="E55" s="123">
        <v>2</v>
      </c>
      <c r="F55" s="124" t="s">
        <v>2769</v>
      </c>
    </row>
    <row r="56" spans="3:6" ht="15" customHeight="1" x14ac:dyDescent="0.45">
      <c r="C56" s="119" t="s">
        <v>631</v>
      </c>
      <c r="D56" s="119" t="s">
        <v>632</v>
      </c>
      <c r="E56" s="123">
        <v>1</v>
      </c>
      <c r="F56" s="124" t="s">
        <v>2769</v>
      </c>
    </row>
    <row r="57" spans="3:6" ht="15" customHeight="1" x14ac:dyDescent="0.45">
      <c r="C57" s="119" t="s">
        <v>633</v>
      </c>
      <c r="D57" s="119" t="s">
        <v>634</v>
      </c>
      <c r="E57" s="120">
        <v>7</v>
      </c>
      <c r="F57" s="121">
        <v>197704</v>
      </c>
    </row>
    <row r="58" spans="3:6" ht="15" customHeight="1" x14ac:dyDescent="0.45">
      <c r="C58" s="119" t="s">
        <v>635</v>
      </c>
      <c r="D58" s="119" t="s">
        <v>636</v>
      </c>
      <c r="E58" s="123">
        <v>2</v>
      </c>
      <c r="F58" s="124" t="s">
        <v>2769</v>
      </c>
    </row>
    <row r="59" spans="3:6" ht="15" customHeight="1" x14ac:dyDescent="0.45">
      <c r="C59" s="119" t="s">
        <v>637</v>
      </c>
      <c r="D59" s="119" t="s">
        <v>638</v>
      </c>
      <c r="E59" s="123">
        <v>2</v>
      </c>
      <c r="F59" s="124" t="s">
        <v>2769</v>
      </c>
    </row>
    <row r="60" spans="3:6" ht="15" customHeight="1" x14ac:dyDescent="0.45">
      <c r="C60" s="119" t="s">
        <v>639</v>
      </c>
      <c r="D60" s="119" t="s">
        <v>640</v>
      </c>
      <c r="E60" s="120">
        <v>4</v>
      </c>
      <c r="F60" s="121">
        <v>38452</v>
      </c>
    </row>
    <row r="61" spans="3:6" ht="15" customHeight="1" x14ac:dyDescent="0.45">
      <c r="C61" s="119" t="s">
        <v>641</v>
      </c>
      <c r="D61" s="119" t="s">
        <v>642</v>
      </c>
      <c r="E61" s="120">
        <v>18</v>
      </c>
      <c r="F61" s="121">
        <v>690640</v>
      </c>
    </row>
    <row r="62" spans="3:6" ht="15" customHeight="1" x14ac:dyDescent="0.45">
      <c r="C62" s="119" t="s">
        <v>643</v>
      </c>
      <c r="D62" s="119" t="s">
        <v>644</v>
      </c>
      <c r="E62" s="123">
        <v>1</v>
      </c>
      <c r="F62" s="124" t="s">
        <v>2769</v>
      </c>
    </row>
    <row r="63" spans="3:6" ht="15" customHeight="1" x14ac:dyDescent="0.45">
      <c r="C63" s="119" t="s">
        <v>645</v>
      </c>
      <c r="D63" s="119" t="s">
        <v>646</v>
      </c>
      <c r="E63" s="120">
        <v>16</v>
      </c>
      <c r="F63" s="121">
        <v>571487</v>
      </c>
    </row>
    <row r="64" spans="3:6" ht="15" customHeight="1" x14ac:dyDescent="0.45">
      <c r="C64" s="119" t="s">
        <v>647</v>
      </c>
      <c r="D64" s="119" t="s">
        <v>648</v>
      </c>
      <c r="E64" s="120">
        <v>11</v>
      </c>
      <c r="F64" s="121">
        <v>142473</v>
      </c>
    </row>
    <row r="65" spans="2:10" ht="15" customHeight="1" x14ac:dyDescent="0.45">
      <c r="C65" s="119" t="s">
        <v>649</v>
      </c>
      <c r="D65" s="119" t="s">
        <v>115</v>
      </c>
      <c r="E65" s="120">
        <v>4</v>
      </c>
      <c r="F65" s="121">
        <v>74819</v>
      </c>
    </row>
    <row r="66" spans="2:10" ht="15" customHeight="1" x14ac:dyDescent="0.45">
      <c r="C66" s="119" t="s">
        <v>650</v>
      </c>
      <c r="D66" s="119" t="s">
        <v>116</v>
      </c>
      <c r="E66" s="120">
        <v>27</v>
      </c>
      <c r="F66" s="121">
        <v>1932230</v>
      </c>
    </row>
    <row r="67" spans="2:10" ht="15" customHeight="1" x14ac:dyDescent="0.45">
      <c r="C67" s="119" t="s">
        <v>651</v>
      </c>
      <c r="D67" s="119" t="s">
        <v>117</v>
      </c>
      <c r="E67" s="120">
        <v>24</v>
      </c>
      <c r="F67" s="121">
        <v>1194298</v>
      </c>
    </row>
    <row r="68" spans="2:10" ht="15" customHeight="1" x14ac:dyDescent="0.45">
      <c r="C68" s="119" t="s">
        <v>652</v>
      </c>
      <c r="D68" s="119" t="s">
        <v>653</v>
      </c>
      <c r="E68" s="120">
        <v>12</v>
      </c>
      <c r="F68" s="121">
        <v>1147789</v>
      </c>
    </row>
    <row r="69" spans="2:10" ht="15" customHeight="1" x14ac:dyDescent="0.45">
      <c r="C69" s="119" t="s">
        <v>654</v>
      </c>
      <c r="D69" s="119" t="s">
        <v>655</v>
      </c>
      <c r="E69" s="120">
        <v>5</v>
      </c>
      <c r="F69" s="121">
        <v>367398</v>
      </c>
    </row>
    <row r="70" spans="2:10" ht="15" customHeight="1" x14ac:dyDescent="0.45">
      <c r="C70" s="119" t="s">
        <v>656</v>
      </c>
      <c r="D70" s="119" t="s">
        <v>119</v>
      </c>
      <c r="E70" s="120">
        <v>7</v>
      </c>
      <c r="F70" s="121">
        <v>644156</v>
      </c>
    </row>
    <row r="71" spans="2:10" ht="15" customHeight="1" x14ac:dyDescent="0.45">
      <c r="C71" s="119" t="s">
        <v>657</v>
      </c>
      <c r="D71" s="119" t="s">
        <v>658</v>
      </c>
      <c r="E71" s="120">
        <v>3</v>
      </c>
      <c r="F71" s="121">
        <v>14542</v>
      </c>
    </row>
    <row r="72" spans="2:10" ht="15" customHeight="1" x14ac:dyDescent="0.45">
      <c r="C72" s="119" t="s">
        <v>659</v>
      </c>
      <c r="D72" s="119" t="s">
        <v>660</v>
      </c>
      <c r="E72" s="120">
        <v>3</v>
      </c>
      <c r="F72" s="121">
        <v>2042</v>
      </c>
    </row>
    <row r="73" spans="2:10" ht="15" customHeight="1" x14ac:dyDescent="0.45">
      <c r="C73" s="119" t="s">
        <v>661</v>
      </c>
      <c r="D73" s="119" t="s">
        <v>662</v>
      </c>
      <c r="E73" s="123">
        <v>1</v>
      </c>
      <c r="F73" s="124" t="s">
        <v>2769</v>
      </c>
    </row>
    <row r="74" spans="2:10" ht="15" customHeight="1" x14ac:dyDescent="0.45">
      <c r="C74" s="119" t="s">
        <v>663</v>
      </c>
      <c r="D74" s="119" t="s">
        <v>664</v>
      </c>
      <c r="E74" s="123">
        <v>2</v>
      </c>
      <c r="F74" s="124" t="s">
        <v>2769</v>
      </c>
    </row>
    <row r="75" spans="2:10" ht="15" customHeight="1" x14ac:dyDescent="0.45">
      <c r="C75" s="119" t="s">
        <v>665</v>
      </c>
      <c r="D75" s="119" t="s">
        <v>666</v>
      </c>
      <c r="E75" s="123">
        <v>3</v>
      </c>
      <c r="F75" s="124">
        <v>123628</v>
      </c>
    </row>
    <row r="76" spans="2:10" ht="15" customHeight="1" x14ac:dyDescent="0.45">
      <c r="C76" s="119" t="s">
        <v>667</v>
      </c>
      <c r="D76" s="119" t="s">
        <v>668</v>
      </c>
      <c r="E76" s="120">
        <v>52</v>
      </c>
      <c r="F76" s="121">
        <v>2032390</v>
      </c>
    </row>
    <row r="77" spans="2:10" s="107" customFormat="1" ht="15" customHeight="1" x14ac:dyDescent="0.45">
      <c r="B77" s="125" t="s">
        <v>1915</v>
      </c>
      <c r="C77" s="126" t="s">
        <v>1858</v>
      </c>
      <c r="D77" s="127" t="s">
        <v>669</v>
      </c>
      <c r="E77" s="128">
        <v>147</v>
      </c>
      <c r="F77" s="129">
        <v>5030752</v>
      </c>
      <c r="J77" s="103"/>
    </row>
    <row r="78" spans="2:10" ht="15" customHeight="1" x14ac:dyDescent="0.45">
      <c r="C78" s="119" t="s">
        <v>670</v>
      </c>
      <c r="D78" s="119" t="s">
        <v>671</v>
      </c>
      <c r="E78" s="120">
        <v>3</v>
      </c>
      <c r="F78" s="121">
        <v>1230756</v>
      </c>
    </row>
    <row r="79" spans="2:10" ht="15" customHeight="1" x14ac:dyDescent="0.45">
      <c r="C79" s="119" t="s">
        <v>672</v>
      </c>
      <c r="D79" s="119" t="s">
        <v>673</v>
      </c>
      <c r="E79" s="120">
        <v>14</v>
      </c>
      <c r="F79" s="121">
        <v>80255</v>
      </c>
    </row>
    <row r="80" spans="2:10" ht="15" customHeight="1" x14ac:dyDescent="0.45">
      <c r="C80" s="119" t="s">
        <v>674</v>
      </c>
      <c r="D80" s="119" t="s">
        <v>675</v>
      </c>
      <c r="E80" s="123">
        <v>1</v>
      </c>
      <c r="F80" s="124" t="s">
        <v>2769</v>
      </c>
    </row>
    <row r="81" spans="3:6" ht="15" customHeight="1" x14ac:dyDescent="0.45">
      <c r="C81" s="119" t="s">
        <v>676</v>
      </c>
      <c r="D81" s="119" t="s">
        <v>677</v>
      </c>
      <c r="E81" s="123">
        <v>1</v>
      </c>
      <c r="F81" s="124" t="s">
        <v>2769</v>
      </c>
    </row>
    <row r="82" spans="3:6" ht="15" customHeight="1" x14ac:dyDescent="0.45">
      <c r="C82" s="119" t="s">
        <v>678</v>
      </c>
      <c r="D82" s="119" t="s">
        <v>679</v>
      </c>
      <c r="E82" s="120">
        <v>3</v>
      </c>
      <c r="F82" s="121">
        <v>189088</v>
      </c>
    </row>
    <row r="83" spans="3:6" ht="15" customHeight="1" x14ac:dyDescent="0.45">
      <c r="C83" s="119" t="s">
        <v>680</v>
      </c>
      <c r="D83" s="119" t="s">
        <v>681</v>
      </c>
      <c r="E83" s="120">
        <v>7</v>
      </c>
      <c r="F83" s="121">
        <v>694334</v>
      </c>
    </row>
    <row r="84" spans="3:6" ht="15" customHeight="1" x14ac:dyDescent="0.45">
      <c r="C84" s="119" t="s">
        <v>682</v>
      </c>
      <c r="D84" s="119" t="s">
        <v>124</v>
      </c>
      <c r="E84" s="120">
        <v>8</v>
      </c>
      <c r="F84" s="121">
        <v>90714</v>
      </c>
    </row>
    <row r="85" spans="3:6" ht="15" customHeight="1" x14ac:dyDescent="0.45">
      <c r="C85" s="119" t="s">
        <v>683</v>
      </c>
      <c r="D85" s="119" t="s">
        <v>684</v>
      </c>
      <c r="E85" s="120">
        <v>6</v>
      </c>
      <c r="F85" s="121">
        <v>86898</v>
      </c>
    </row>
    <row r="86" spans="3:6" ht="15" customHeight="1" x14ac:dyDescent="0.45">
      <c r="C86" s="119" t="s">
        <v>685</v>
      </c>
      <c r="D86" s="119" t="s">
        <v>686</v>
      </c>
      <c r="E86" s="120">
        <v>2</v>
      </c>
      <c r="F86" s="124" t="s">
        <v>2769</v>
      </c>
    </row>
    <row r="87" spans="3:6" ht="15" customHeight="1" x14ac:dyDescent="0.45">
      <c r="C87" s="130">
        <v>102213</v>
      </c>
      <c r="D87" s="119" t="s">
        <v>2764</v>
      </c>
      <c r="E87" s="120">
        <v>7</v>
      </c>
      <c r="F87" s="121">
        <v>2616</v>
      </c>
    </row>
    <row r="88" spans="3:6" ht="15" customHeight="1" x14ac:dyDescent="0.45">
      <c r="C88" s="119" t="s">
        <v>687</v>
      </c>
      <c r="D88" s="119" t="s">
        <v>688</v>
      </c>
      <c r="E88" s="120">
        <v>20</v>
      </c>
      <c r="F88" s="121">
        <v>405404</v>
      </c>
    </row>
    <row r="89" spans="3:6" ht="15" customHeight="1" x14ac:dyDescent="0.45">
      <c r="C89" s="119" t="s">
        <v>689</v>
      </c>
      <c r="D89" s="119" t="s">
        <v>690</v>
      </c>
      <c r="E89" s="120">
        <v>15</v>
      </c>
      <c r="F89" s="121">
        <v>3752</v>
      </c>
    </row>
    <row r="90" spans="3:6" ht="15" customHeight="1" x14ac:dyDescent="0.45">
      <c r="C90" s="130">
        <v>102512</v>
      </c>
      <c r="D90" s="119" t="s">
        <v>2765</v>
      </c>
      <c r="E90" s="120">
        <v>7</v>
      </c>
      <c r="F90" s="121">
        <v>7757</v>
      </c>
    </row>
    <row r="91" spans="3:6" ht="15" customHeight="1" x14ac:dyDescent="0.45">
      <c r="C91" s="119" t="s">
        <v>691</v>
      </c>
      <c r="D91" s="119" t="s">
        <v>692</v>
      </c>
      <c r="E91" s="120">
        <v>1</v>
      </c>
      <c r="F91" s="124" t="s">
        <v>2769</v>
      </c>
    </row>
    <row r="92" spans="3:6" ht="15" customHeight="1" x14ac:dyDescent="0.45">
      <c r="C92" s="119" t="s">
        <v>693</v>
      </c>
      <c r="D92" s="119" t="s">
        <v>694</v>
      </c>
      <c r="E92" s="120">
        <v>2</v>
      </c>
      <c r="F92" s="124" t="s">
        <v>2769</v>
      </c>
    </row>
    <row r="93" spans="3:6" ht="15" customHeight="1" x14ac:dyDescent="0.45">
      <c r="C93" s="119" t="s">
        <v>695</v>
      </c>
      <c r="D93" s="119" t="s">
        <v>696</v>
      </c>
      <c r="E93" s="123">
        <v>7</v>
      </c>
      <c r="F93" s="124">
        <v>31748</v>
      </c>
    </row>
    <row r="94" spans="3:6" ht="15" customHeight="1" x14ac:dyDescent="0.45">
      <c r="C94" s="119" t="s">
        <v>697</v>
      </c>
      <c r="D94" s="119" t="s">
        <v>698</v>
      </c>
      <c r="E94" s="123">
        <v>13</v>
      </c>
      <c r="F94" s="124">
        <v>339092</v>
      </c>
    </row>
    <row r="95" spans="3:6" ht="15" customHeight="1" x14ac:dyDescent="0.45">
      <c r="C95" s="119" t="s">
        <v>699</v>
      </c>
      <c r="D95" s="119" t="s">
        <v>700</v>
      </c>
      <c r="E95" s="120">
        <v>1</v>
      </c>
      <c r="F95" s="124" t="s">
        <v>2769</v>
      </c>
    </row>
    <row r="96" spans="3:6" ht="15" customHeight="1" x14ac:dyDescent="0.45">
      <c r="C96" s="119" t="s">
        <v>701</v>
      </c>
      <c r="D96" s="119" t="s">
        <v>702</v>
      </c>
      <c r="E96" s="120">
        <v>7</v>
      </c>
      <c r="F96" s="121">
        <v>64369</v>
      </c>
    </row>
    <row r="97" spans="2:10" ht="15" customHeight="1" x14ac:dyDescent="0.45">
      <c r="C97" s="119" t="s">
        <v>703</v>
      </c>
      <c r="D97" s="119" t="s">
        <v>129</v>
      </c>
      <c r="E97" s="123">
        <v>22</v>
      </c>
      <c r="F97" s="124">
        <v>110744</v>
      </c>
    </row>
    <row r="98" spans="2:10" s="107" customFormat="1" ht="15" customHeight="1" x14ac:dyDescent="0.45">
      <c r="B98" s="125" t="s">
        <v>1916</v>
      </c>
      <c r="C98" s="126" t="s">
        <v>1858</v>
      </c>
      <c r="D98" s="127" t="s">
        <v>704</v>
      </c>
      <c r="E98" s="131">
        <v>84</v>
      </c>
      <c r="F98" s="129">
        <v>785706</v>
      </c>
      <c r="J98" s="103"/>
    </row>
    <row r="99" spans="2:10" ht="15" customHeight="1" x14ac:dyDescent="0.45">
      <c r="C99" s="119" t="s">
        <v>705</v>
      </c>
      <c r="D99" s="119" t="s">
        <v>706</v>
      </c>
      <c r="E99" s="123">
        <v>1</v>
      </c>
      <c r="F99" s="124" t="s">
        <v>2769</v>
      </c>
    </row>
    <row r="100" spans="2:10" ht="15" customHeight="1" x14ac:dyDescent="0.45">
      <c r="C100" s="119" t="s">
        <v>707</v>
      </c>
      <c r="D100" s="119" t="s">
        <v>708</v>
      </c>
      <c r="E100" s="123">
        <v>1</v>
      </c>
      <c r="F100" s="124" t="s">
        <v>2769</v>
      </c>
    </row>
    <row r="101" spans="2:10" ht="15" customHeight="1" x14ac:dyDescent="0.45">
      <c r="C101" s="119" t="s">
        <v>1917</v>
      </c>
      <c r="D101" s="119" t="s">
        <v>1875</v>
      </c>
      <c r="E101" s="123">
        <v>1</v>
      </c>
      <c r="F101" s="124" t="s">
        <v>2769</v>
      </c>
    </row>
    <row r="102" spans="2:10" ht="15" customHeight="1" x14ac:dyDescent="0.45">
      <c r="C102" s="119" t="s">
        <v>1918</v>
      </c>
      <c r="D102" s="119" t="s">
        <v>1876</v>
      </c>
      <c r="E102" s="123">
        <v>1</v>
      </c>
      <c r="F102" s="124" t="s">
        <v>2769</v>
      </c>
    </row>
    <row r="103" spans="2:10" ht="15" customHeight="1" x14ac:dyDescent="0.45">
      <c r="C103" s="119" t="s">
        <v>709</v>
      </c>
      <c r="D103" s="119" t="s">
        <v>710</v>
      </c>
      <c r="E103" s="123">
        <v>2</v>
      </c>
      <c r="F103" s="124" t="s">
        <v>2769</v>
      </c>
    </row>
    <row r="104" spans="2:10" ht="15" customHeight="1" x14ac:dyDescent="0.45">
      <c r="C104" s="119" t="s">
        <v>711</v>
      </c>
      <c r="D104" s="119" t="s">
        <v>712</v>
      </c>
      <c r="E104" s="123">
        <v>1</v>
      </c>
      <c r="F104" s="124" t="s">
        <v>2769</v>
      </c>
    </row>
    <row r="105" spans="2:10" ht="15" customHeight="1" x14ac:dyDescent="0.45">
      <c r="C105" s="119" t="s">
        <v>713</v>
      </c>
      <c r="D105" s="119" t="s">
        <v>714</v>
      </c>
      <c r="E105" s="123">
        <v>3</v>
      </c>
      <c r="F105" s="124">
        <v>4158</v>
      </c>
    </row>
    <row r="106" spans="2:10" ht="15" customHeight="1" x14ac:dyDescent="0.45">
      <c r="C106" s="119" t="s">
        <v>715</v>
      </c>
      <c r="D106" s="119" t="s">
        <v>716</v>
      </c>
      <c r="E106" s="120">
        <v>1</v>
      </c>
      <c r="F106" s="124" t="s">
        <v>2769</v>
      </c>
    </row>
    <row r="107" spans="2:10" ht="15" customHeight="1" x14ac:dyDescent="0.45">
      <c r="C107" s="119" t="s">
        <v>1919</v>
      </c>
      <c r="D107" s="119" t="s">
        <v>1877</v>
      </c>
      <c r="E107" s="123">
        <v>1</v>
      </c>
      <c r="F107" s="124" t="s">
        <v>2769</v>
      </c>
    </row>
    <row r="108" spans="2:10" ht="15" customHeight="1" x14ac:dyDescent="0.45">
      <c r="C108" s="119" t="s">
        <v>717</v>
      </c>
      <c r="D108" s="119" t="s">
        <v>718</v>
      </c>
      <c r="E108" s="123">
        <v>1</v>
      </c>
      <c r="F108" s="124" t="s">
        <v>2769</v>
      </c>
    </row>
    <row r="109" spans="2:10" ht="15" customHeight="1" x14ac:dyDescent="0.45">
      <c r="C109" s="119" t="s">
        <v>1920</v>
      </c>
      <c r="D109" s="119" t="s">
        <v>1878</v>
      </c>
      <c r="E109" s="123">
        <v>1</v>
      </c>
      <c r="F109" s="124" t="s">
        <v>2769</v>
      </c>
    </row>
    <row r="110" spans="2:10" ht="15" customHeight="1" x14ac:dyDescent="0.45">
      <c r="C110" s="119" t="s">
        <v>719</v>
      </c>
      <c r="D110" s="119" t="s">
        <v>720</v>
      </c>
      <c r="E110" s="123">
        <v>1</v>
      </c>
      <c r="F110" s="124" t="s">
        <v>2769</v>
      </c>
    </row>
    <row r="111" spans="2:10" ht="15" customHeight="1" x14ac:dyDescent="0.45">
      <c r="C111" s="119" t="s">
        <v>2653</v>
      </c>
      <c r="D111" s="119" t="s">
        <v>2654</v>
      </c>
      <c r="E111" s="123">
        <v>1</v>
      </c>
      <c r="F111" s="124" t="s">
        <v>2769</v>
      </c>
    </row>
    <row r="112" spans="2:10" ht="15" customHeight="1" x14ac:dyDescent="0.45">
      <c r="C112" s="119" t="s">
        <v>721</v>
      </c>
      <c r="D112" s="119" t="s">
        <v>722</v>
      </c>
      <c r="E112" s="123">
        <v>1</v>
      </c>
      <c r="F112" s="124" t="s">
        <v>2769</v>
      </c>
    </row>
    <row r="113" spans="2:6" ht="15" customHeight="1" x14ac:dyDescent="0.45">
      <c r="C113" s="119" t="s">
        <v>723</v>
      </c>
      <c r="D113" s="119" t="s">
        <v>724</v>
      </c>
      <c r="E113" s="123">
        <v>3</v>
      </c>
      <c r="F113" s="124">
        <v>59394</v>
      </c>
    </row>
    <row r="114" spans="2:6" ht="15" customHeight="1" x14ac:dyDescent="0.45">
      <c r="C114" s="119" t="s">
        <v>725</v>
      </c>
      <c r="D114" s="119" t="s">
        <v>726</v>
      </c>
      <c r="E114" s="120">
        <v>1</v>
      </c>
      <c r="F114" s="124" t="s">
        <v>2769</v>
      </c>
    </row>
    <row r="115" spans="2:6" ht="15" customHeight="1" x14ac:dyDescent="0.45">
      <c r="C115" s="119" t="s">
        <v>727</v>
      </c>
      <c r="D115" s="119" t="s">
        <v>728</v>
      </c>
      <c r="E115" s="123">
        <v>3</v>
      </c>
      <c r="F115" s="124">
        <v>128214</v>
      </c>
    </row>
    <row r="116" spans="2:6" ht="15" customHeight="1" x14ac:dyDescent="0.45">
      <c r="C116" s="119" t="s">
        <v>2709</v>
      </c>
      <c r="D116" s="119" t="s">
        <v>2710</v>
      </c>
      <c r="E116" s="120">
        <v>1</v>
      </c>
      <c r="F116" s="124" t="s">
        <v>2769</v>
      </c>
    </row>
    <row r="117" spans="2:6" ht="15" customHeight="1" x14ac:dyDescent="0.45">
      <c r="C117" s="119" t="s">
        <v>729</v>
      </c>
      <c r="D117" s="119" t="s">
        <v>730</v>
      </c>
      <c r="E117" s="123">
        <v>1</v>
      </c>
      <c r="F117" s="124" t="s">
        <v>2769</v>
      </c>
    </row>
    <row r="118" spans="2:6" ht="15" customHeight="1" x14ac:dyDescent="0.45">
      <c r="C118" s="119" t="s">
        <v>2655</v>
      </c>
      <c r="D118" s="119" t="s">
        <v>2656</v>
      </c>
      <c r="E118" s="123">
        <v>1</v>
      </c>
      <c r="F118" s="124" t="s">
        <v>2769</v>
      </c>
    </row>
    <row r="119" spans="2:6" ht="24" customHeight="1" x14ac:dyDescent="0.45">
      <c r="C119" s="119" t="s">
        <v>731</v>
      </c>
      <c r="D119" s="132" t="s">
        <v>732</v>
      </c>
      <c r="E119" s="123">
        <v>4</v>
      </c>
      <c r="F119" s="124">
        <v>25476</v>
      </c>
    </row>
    <row r="120" spans="2:6" s="136" customFormat="1" ht="15" customHeight="1" x14ac:dyDescent="0.45">
      <c r="B120" s="133"/>
      <c r="C120" s="132" t="s">
        <v>733</v>
      </c>
      <c r="D120" s="132" t="s">
        <v>734</v>
      </c>
      <c r="E120" s="134">
        <v>5</v>
      </c>
      <c r="F120" s="135">
        <v>46247</v>
      </c>
    </row>
    <row r="121" spans="2:6" ht="15" customHeight="1" x14ac:dyDescent="0.45">
      <c r="C121" s="119" t="s">
        <v>735</v>
      </c>
      <c r="D121" s="119" t="s">
        <v>736</v>
      </c>
      <c r="E121" s="120">
        <v>2</v>
      </c>
      <c r="F121" s="124" t="s">
        <v>2769</v>
      </c>
    </row>
    <row r="122" spans="2:6" ht="15" customHeight="1" x14ac:dyDescent="0.45">
      <c r="C122" s="119" t="s">
        <v>737</v>
      </c>
      <c r="D122" s="119" t="s">
        <v>738</v>
      </c>
      <c r="E122" s="123">
        <v>1</v>
      </c>
      <c r="F122" s="124" t="s">
        <v>2769</v>
      </c>
    </row>
    <row r="123" spans="2:6" ht="15" customHeight="1" x14ac:dyDescent="0.45">
      <c r="C123" s="119" t="s">
        <v>739</v>
      </c>
      <c r="D123" s="119" t="s">
        <v>740</v>
      </c>
      <c r="E123" s="123">
        <v>1</v>
      </c>
      <c r="F123" s="124" t="s">
        <v>2769</v>
      </c>
    </row>
    <row r="124" spans="2:6" ht="15" customHeight="1" x14ac:dyDescent="0.45">
      <c r="C124" s="119" t="s">
        <v>741</v>
      </c>
      <c r="D124" s="119" t="s">
        <v>742</v>
      </c>
      <c r="E124" s="123">
        <v>5</v>
      </c>
      <c r="F124" s="124">
        <v>47201</v>
      </c>
    </row>
    <row r="125" spans="2:6" ht="15" customHeight="1" x14ac:dyDescent="0.45">
      <c r="C125" s="119" t="s">
        <v>743</v>
      </c>
      <c r="D125" s="119" t="s">
        <v>744</v>
      </c>
      <c r="E125" s="123">
        <v>4</v>
      </c>
      <c r="F125" s="124">
        <v>24172</v>
      </c>
    </row>
    <row r="126" spans="2:6" ht="15" customHeight="1" x14ac:dyDescent="0.45">
      <c r="C126" s="119" t="s">
        <v>745</v>
      </c>
      <c r="D126" s="119" t="s">
        <v>137</v>
      </c>
      <c r="E126" s="120">
        <v>3</v>
      </c>
      <c r="F126" s="121">
        <v>3575</v>
      </c>
    </row>
    <row r="127" spans="2:6" ht="15" customHeight="1" x14ac:dyDescent="0.45">
      <c r="C127" s="119" t="s">
        <v>2657</v>
      </c>
      <c r="D127" s="119" t="s">
        <v>2658</v>
      </c>
      <c r="E127" s="120">
        <v>1</v>
      </c>
      <c r="F127" s="124" t="s">
        <v>2769</v>
      </c>
    </row>
    <row r="128" spans="2:6" ht="15" customHeight="1" x14ac:dyDescent="0.45">
      <c r="C128" s="119" t="s">
        <v>2659</v>
      </c>
      <c r="D128" s="119" t="s">
        <v>2660</v>
      </c>
      <c r="E128" s="123">
        <v>1</v>
      </c>
      <c r="F128" s="124" t="s">
        <v>2769</v>
      </c>
    </row>
    <row r="129" spans="3:6" ht="15" customHeight="1" x14ac:dyDescent="0.45">
      <c r="C129" s="119" t="s">
        <v>746</v>
      </c>
      <c r="D129" s="119" t="s">
        <v>747</v>
      </c>
      <c r="E129" s="120">
        <v>1</v>
      </c>
      <c r="F129" s="124" t="s">
        <v>2769</v>
      </c>
    </row>
    <row r="130" spans="3:6" ht="15" customHeight="1" x14ac:dyDescent="0.45">
      <c r="C130" s="119" t="s">
        <v>748</v>
      </c>
      <c r="D130" s="119" t="s">
        <v>749</v>
      </c>
      <c r="E130" s="123">
        <v>1</v>
      </c>
      <c r="F130" s="124" t="s">
        <v>2769</v>
      </c>
    </row>
    <row r="131" spans="3:6" ht="15" customHeight="1" x14ac:dyDescent="0.45">
      <c r="C131" s="119" t="s">
        <v>750</v>
      </c>
      <c r="D131" s="119" t="s">
        <v>751</v>
      </c>
      <c r="E131" s="123">
        <v>2</v>
      </c>
      <c r="F131" s="124" t="s">
        <v>2769</v>
      </c>
    </row>
    <row r="132" spans="3:6" ht="15" customHeight="1" x14ac:dyDescent="0.45">
      <c r="C132" s="119" t="s">
        <v>2661</v>
      </c>
      <c r="D132" s="119" t="s">
        <v>2662</v>
      </c>
      <c r="E132" s="123">
        <v>1</v>
      </c>
      <c r="F132" s="124" t="s">
        <v>2769</v>
      </c>
    </row>
    <row r="133" spans="3:6" ht="15" customHeight="1" x14ac:dyDescent="0.45">
      <c r="C133" s="119" t="s">
        <v>752</v>
      </c>
      <c r="D133" s="119" t="s">
        <v>753</v>
      </c>
      <c r="E133" s="123">
        <v>1</v>
      </c>
      <c r="F133" s="124" t="s">
        <v>2769</v>
      </c>
    </row>
    <row r="134" spans="3:6" ht="15" customHeight="1" x14ac:dyDescent="0.45">
      <c r="C134" s="119" t="s">
        <v>2711</v>
      </c>
      <c r="D134" s="119" t="s">
        <v>2712</v>
      </c>
      <c r="E134" s="123">
        <v>1</v>
      </c>
      <c r="F134" s="124" t="s">
        <v>2769</v>
      </c>
    </row>
    <row r="135" spans="3:6" ht="15" customHeight="1" x14ac:dyDescent="0.45">
      <c r="C135" s="119" t="s">
        <v>754</v>
      </c>
      <c r="D135" s="119" t="s">
        <v>755</v>
      </c>
      <c r="E135" s="123">
        <v>2</v>
      </c>
      <c r="F135" s="124" t="s">
        <v>2769</v>
      </c>
    </row>
    <row r="136" spans="3:6" ht="15" customHeight="1" x14ac:dyDescent="0.45">
      <c r="C136" s="119" t="s">
        <v>756</v>
      </c>
      <c r="D136" s="119" t="s">
        <v>757</v>
      </c>
      <c r="E136" s="123">
        <v>1</v>
      </c>
      <c r="F136" s="124" t="s">
        <v>2769</v>
      </c>
    </row>
    <row r="137" spans="3:6" ht="15" customHeight="1" x14ac:dyDescent="0.45">
      <c r="C137" s="119" t="s">
        <v>1921</v>
      </c>
      <c r="D137" s="119" t="s">
        <v>1879</v>
      </c>
      <c r="E137" s="123">
        <v>1</v>
      </c>
      <c r="F137" s="124" t="s">
        <v>2769</v>
      </c>
    </row>
    <row r="138" spans="3:6" ht="15" customHeight="1" x14ac:dyDescent="0.45">
      <c r="C138" s="119" t="s">
        <v>758</v>
      </c>
      <c r="D138" s="119" t="s">
        <v>759</v>
      </c>
      <c r="E138" s="123">
        <v>1</v>
      </c>
      <c r="F138" s="124" t="s">
        <v>2769</v>
      </c>
    </row>
    <row r="139" spans="3:6" ht="15" customHeight="1" x14ac:dyDescent="0.45">
      <c r="C139" s="119" t="s">
        <v>760</v>
      </c>
      <c r="D139" s="119" t="s">
        <v>761</v>
      </c>
      <c r="E139" s="123">
        <v>1</v>
      </c>
      <c r="F139" s="124" t="s">
        <v>2769</v>
      </c>
    </row>
    <row r="140" spans="3:6" ht="15" customHeight="1" x14ac:dyDescent="0.45">
      <c r="C140" s="119" t="s">
        <v>762</v>
      </c>
      <c r="D140" s="119" t="s">
        <v>763</v>
      </c>
      <c r="E140" s="123">
        <v>3</v>
      </c>
      <c r="F140" s="124">
        <v>13579</v>
      </c>
    </row>
    <row r="141" spans="3:6" ht="15" customHeight="1" x14ac:dyDescent="0.45">
      <c r="C141" s="119" t="s">
        <v>764</v>
      </c>
      <c r="D141" s="119" t="s">
        <v>765</v>
      </c>
      <c r="E141" s="123">
        <v>4</v>
      </c>
      <c r="F141" s="124">
        <v>5272</v>
      </c>
    </row>
    <row r="142" spans="3:6" ht="15" customHeight="1" x14ac:dyDescent="0.45">
      <c r="C142" s="119" t="s">
        <v>766</v>
      </c>
      <c r="D142" s="119" t="s">
        <v>147</v>
      </c>
      <c r="E142" s="120">
        <v>3</v>
      </c>
      <c r="F142" s="121">
        <v>17772</v>
      </c>
    </row>
    <row r="143" spans="3:6" ht="15" customHeight="1" x14ac:dyDescent="0.45">
      <c r="C143" s="119" t="s">
        <v>767</v>
      </c>
      <c r="D143" s="119" t="s">
        <v>768</v>
      </c>
      <c r="E143" s="120">
        <v>1</v>
      </c>
      <c r="F143" s="124" t="s">
        <v>2769</v>
      </c>
    </row>
    <row r="144" spans="3:6" ht="15" customHeight="1" x14ac:dyDescent="0.45">
      <c r="C144" s="119" t="s">
        <v>769</v>
      </c>
      <c r="D144" s="119" t="s">
        <v>770</v>
      </c>
      <c r="E144" s="120">
        <v>6</v>
      </c>
      <c r="F144" s="121">
        <v>267545</v>
      </c>
    </row>
    <row r="145" spans="2:10" s="107" customFormat="1" ht="15" customHeight="1" x14ac:dyDescent="0.45">
      <c r="B145" s="125" t="s">
        <v>1922</v>
      </c>
      <c r="C145" s="126" t="s">
        <v>1858</v>
      </c>
      <c r="D145" s="127" t="s">
        <v>771</v>
      </c>
      <c r="E145" s="131">
        <v>345</v>
      </c>
      <c r="F145" s="129">
        <v>6621727</v>
      </c>
      <c r="J145" s="103"/>
    </row>
    <row r="146" spans="2:10" ht="15" customHeight="1" x14ac:dyDescent="0.45">
      <c r="C146" s="119" t="s">
        <v>772</v>
      </c>
      <c r="D146" s="119" t="s">
        <v>773</v>
      </c>
      <c r="E146" s="120">
        <v>51</v>
      </c>
      <c r="F146" s="121">
        <v>638637</v>
      </c>
    </row>
    <row r="147" spans="2:10" ht="15" customHeight="1" x14ac:dyDescent="0.45">
      <c r="C147" s="119" t="s">
        <v>774</v>
      </c>
      <c r="D147" s="119" t="s">
        <v>775</v>
      </c>
      <c r="E147" s="120">
        <v>49</v>
      </c>
      <c r="F147" s="121">
        <v>346361</v>
      </c>
    </row>
    <row r="148" spans="2:10" ht="15" customHeight="1" x14ac:dyDescent="0.45">
      <c r="C148" s="119" t="s">
        <v>776</v>
      </c>
      <c r="D148" s="119" t="s">
        <v>777</v>
      </c>
      <c r="E148" s="120">
        <v>40</v>
      </c>
      <c r="F148" s="121">
        <v>95424</v>
      </c>
    </row>
    <row r="149" spans="2:10" ht="15" customHeight="1" x14ac:dyDescent="0.45">
      <c r="C149" s="119" t="s">
        <v>778</v>
      </c>
      <c r="D149" s="119" t="s">
        <v>779</v>
      </c>
      <c r="E149" s="120">
        <v>10</v>
      </c>
      <c r="F149" s="121">
        <v>24497</v>
      </c>
    </row>
    <row r="150" spans="2:10" ht="15" customHeight="1" x14ac:dyDescent="0.45">
      <c r="C150" s="119" t="s">
        <v>780</v>
      </c>
      <c r="D150" s="119" t="s">
        <v>781</v>
      </c>
      <c r="E150" s="120">
        <v>18</v>
      </c>
      <c r="F150" s="121">
        <v>75331</v>
      </c>
    </row>
    <row r="151" spans="2:10" ht="15" customHeight="1" x14ac:dyDescent="0.45">
      <c r="C151" s="119" t="s">
        <v>782</v>
      </c>
      <c r="D151" s="119" t="s">
        <v>783</v>
      </c>
      <c r="E151" s="120">
        <v>16</v>
      </c>
      <c r="F151" s="121">
        <v>172408</v>
      </c>
    </row>
    <row r="152" spans="2:10" ht="15" customHeight="1" x14ac:dyDescent="0.45">
      <c r="C152" s="119" t="s">
        <v>784</v>
      </c>
      <c r="D152" s="119" t="s">
        <v>785</v>
      </c>
      <c r="E152" s="120">
        <v>44</v>
      </c>
      <c r="F152" s="121">
        <v>55182</v>
      </c>
    </row>
    <row r="153" spans="2:10" ht="15" customHeight="1" x14ac:dyDescent="0.45">
      <c r="C153" s="119" t="s">
        <v>786</v>
      </c>
      <c r="D153" s="119" t="s">
        <v>787</v>
      </c>
      <c r="E153" s="123">
        <v>1</v>
      </c>
      <c r="F153" s="124" t="s">
        <v>2769</v>
      </c>
    </row>
    <row r="154" spans="2:10" ht="15" customHeight="1" x14ac:dyDescent="0.45">
      <c r="C154" s="119" t="s">
        <v>788</v>
      </c>
      <c r="D154" s="119" t="s">
        <v>151</v>
      </c>
      <c r="E154" s="120">
        <v>44</v>
      </c>
      <c r="F154" s="121">
        <v>777478</v>
      </c>
    </row>
    <row r="155" spans="2:10" ht="15" customHeight="1" x14ac:dyDescent="0.45">
      <c r="C155" s="119" t="s">
        <v>789</v>
      </c>
      <c r="D155" s="119" t="s">
        <v>790</v>
      </c>
      <c r="E155" s="123">
        <v>1</v>
      </c>
      <c r="F155" s="124" t="s">
        <v>2769</v>
      </c>
    </row>
    <row r="156" spans="2:10" ht="15" customHeight="1" x14ac:dyDescent="0.45">
      <c r="C156" s="119" t="s">
        <v>791</v>
      </c>
      <c r="D156" s="119" t="s">
        <v>153</v>
      </c>
      <c r="E156" s="120">
        <v>14</v>
      </c>
      <c r="F156" s="121">
        <v>99774</v>
      </c>
    </row>
    <row r="157" spans="2:10" ht="15" customHeight="1" x14ac:dyDescent="0.45">
      <c r="C157" s="119" t="s">
        <v>792</v>
      </c>
      <c r="D157" s="119" t="s">
        <v>793</v>
      </c>
      <c r="E157" s="120">
        <v>4</v>
      </c>
      <c r="F157" s="121">
        <v>997958</v>
      </c>
    </row>
    <row r="158" spans="2:10" ht="15" customHeight="1" x14ac:dyDescent="0.45">
      <c r="C158" s="119" t="s">
        <v>794</v>
      </c>
      <c r="D158" s="119" t="s">
        <v>795</v>
      </c>
      <c r="E158" s="123">
        <v>1</v>
      </c>
      <c r="F158" s="124" t="s">
        <v>2769</v>
      </c>
    </row>
    <row r="159" spans="2:10" ht="15" customHeight="1" x14ac:dyDescent="0.45">
      <c r="C159" s="119" t="s">
        <v>796</v>
      </c>
      <c r="D159" s="119" t="s">
        <v>155</v>
      </c>
      <c r="E159" s="120">
        <v>7</v>
      </c>
      <c r="F159" s="121">
        <v>1094779</v>
      </c>
    </row>
    <row r="160" spans="2:10" ht="15" customHeight="1" x14ac:dyDescent="0.45">
      <c r="C160" s="119" t="s">
        <v>797</v>
      </c>
      <c r="D160" s="119" t="s">
        <v>798</v>
      </c>
      <c r="E160" s="120">
        <v>18</v>
      </c>
      <c r="F160" s="121">
        <v>1842309</v>
      </c>
    </row>
    <row r="161" spans="2:10" ht="15" customHeight="1" x14ac:dyDescent="0.45">
      <c r="C161" s="119" t="s">
        <v>799</v>
      </c>
      <c r="D161" s="119" t="s">
        <v>800</v>
      </c>
      <c r="E161" s="123">
        <v>2</v>
      </c>
      <c r="F161" s="124" t="s">
        <v>2769</v>
      </c>
    </row>
    <row r="162" spans="2:10" ht="15" customHeight="1" x14ac:dyDescent="0.45">
      <c r="C162" s="119" t="s">
        <v>801</v>
      </c>
      <c r="D162" s="119" t="s">
        <v>802</v>
      </c>
      <c r="E162" s="123">
        <v>1</v>
      </c>
      <c r="F162" s="124" t="s">
        <v>2769</v>
      </c>
    </row>
    <row r="163" spans="2:10" ht="15" customHeight="1" x14ac:dyDescent="0.45">
      <c r="C163" s="119" t="s">
        <v>803</v>
      </c>
      <c r="D163" s="119" t="s">
        <v>804</v>
      </c>
      <c r="E163" s="120">
        <v>4</v>
      </c>
      <c r="F163" s="121">
        <v>205953</v>
      </c>
    </row>
    <row r="164" spans="2:10" ht="15" customHeight="1" x14ac:dyDescent="0.45">
      <c r="C164" s="119" t="s">
        <v>805</v>
      </c>
      <c r="D164" s="119" t="s">
        <v>157</v>
      </c>
      <c r="E164" s="123">
        <v>3</v>
      </c>
      <c r="F164" s="124">
        <v>7940</v>
      </c>
    </row>
    <row r="165" spans="2:10" ht="15" customHeight="1" x14ac:dyDescent="0.45">
      <c r="C165" s="119" t="s">
        <v>806</v>
      </c>
      <c r="D165" s="119" t="s">
        <v>807</v>
      </c>
      <c r="E165" s="123">
        <v>1</v>
      </c>
      <c r="F165" s="124" t="s">
        <v>2769</v>
      </c>
    </row>
    <row r="166" spans="2:10" ht="15" customHeight="1" x14ac:dyDescent="0.45">
      <c r="C166" s="119" t="s">
        <v>808</v>
      </c>
      <c r="D166" s="119" t="s">
        <v>809</v>
      </c>
      <c r="E166" s="123">
        <v>1</v>
      </c>
      <c r="F166" s="124" t="s">
        <v>2769</v>
      </c>
    </row>
    <row r="167" spans="2:10" ht="15" customHeight="1" x14ac:dyDescent="0.45">
      <c r="C167" s="119" t="s">
        <v>810</v>
      </c>
      <c r="D167" s="119" t="s">
        <v>811</v>
      </c>
      <c r="E167" s="123">
        <v>2</v>
      </c>
      <c r="F167" s="124" t="s">
        <v>2769</v>
      </c>
    </row>
    <row r="168" spans="2:10" ht="15" customHeight="1" x14ac:dyDescent="0.45">
      <c r="C168" s="119" t="s">
        <v>812</v>
      </c>
      <c r="D168" s="119" t="s">
        <v>813</v>
      </c>
      <c r="E168" s="120">
        <v>13</v>
      </c>
      <c r="F168" s="121">
        <v>107508</v>
      </c>
    </row>
    <row r="169" spans="2:10" s="107" customFormat="1" ht="15" customHeight="1" x14ac:dyDescent="0.45">
      <c r="B169" s="125" t="s">
        <v>1923</v>
      </c>
      <c r="C169" s="126" t="s">
        <v>1858</v>
      </c>
      <c r="D169" s="127" t="s">
        <v>814</v>
      </c>
      <c r="E169" s="131">
        <v>63</v>
      </c>
      <c r="F169" s="129">
        <v>599045</v>
      </c>
      <c r="J169" s="103"/>
    </row>
    <row r="170" spans="2:10" ht="15" customHeight="1" x14ac:dyDescent="0.45">
      <c r="C170" s="119" t="s">
        <v>815</v>
      </c>
      <c r="D170" s="119" t="s">
        <v>816</v>
      </c>
      <c r="E170" s="120">
        <v>8</v>
      </c>
      <c r="F170" s="121">
        <v>17092</v>
      </c>
    </row>
    <row r="171" spans="2:10" ht="15" customHeight="1" x14ac:dyDescent="0.45">
      <c r="C171" s="119" t="s">
        <v>817</v>
      </c>
      <c r="D171" s="119" t="s">
        <v>818</v>
      </c>
      <c r="E171" s="120">
        <v>3</v>
      </c>
      <c r="F171" s="121">
        <v>2143</v>
      </c>
    </row>
    <row r="172" spans="2:10" ht="15" customHeight="1" x14ac:dyDescent="0.45">
      <c r="C172" s="119" t="s">
        <v>819</v>
      </c>
      <c r="D172" s="119" t="s">
        <v>820</v>
      </c>
      <c r="E172" s="123">
        <v>2</v>
      </c>
      <c r="F172" s="124" t="s">
        <v>2769</v>
      </c>
    </row>
    <row r="173" spans="2:10" ht="15" customHeight="1" x14ac:dyDescent="0.45">
      <c r="C173" s="119" t="s">
        <v>821</v>
      </c>
      <c r="D173" s="119" t="s">
        <v>822</v>
      </c>
      <c r="E173" s="120">
        <v>12</v>
      </c>
      <c r="F173" s="121">
        <v>26290</v>
      </c>
    </row>
    <row r="174" spans="2:10" ht="15" customHeight="1" x14ac:dyDescent="0.45">
      <c r="C174" s="119" t="s">
        <v>823</v>
      </c>
      <c r="D174" s="119" t="s">
        <v>824</v>
      </c>
      <c r="E174" s="123">
        <v>1</v>
      </c>
      <c r="F174" s="124" t="s">
        <v>2769</v>
      </c>
    </row>
    <row r="175" spans="2:10" ht="15" customHeight="1" x14ac:dyDescent="0.45">
      <c r="C175" s="119" t="s">
        <v>825</v>
      </c>
      <c r="D175" s="119" t="s">
        <v>826</v>
      </c>
      <c r="E175" s="120">
        <v>13</v>
      </c>
      <c r="F175" s="121">
        <v>70230</v>
      </c>
    </row>
    <row r="176" spans="2:10" ht="15" customHeight="1" x14ac:dyDescent="0.45">
      <c r="C176" s="119" t="s">
        <v>827</v>
      </c>
      <c r="D176" s="119" t="s">
        <v>828</v>
      </c>
      <c r="E176" s="123">
        <v>1</v>
      </c>
      <c r="F176" s="124" t="s">
        <v>2769</v>
      </c>
    </row>
    <row r="177" spans="2:10" ht="15" customHeight="1" x14ac:dyDescent="0.45">
      <c r="C177" s="119" t="s">
        <v>829</v>
      </c>
      <c r="D177" s="119" t="s">
        <v>830</v>
      </c>
      <c r="E177" s="123">
        <v>1</v>
      </c>
      <c r="F177" s="124" t="s">
        <v>2769</v>
      </c>
    </row>
    <row r="178" spans="2:10" ht="15" customHeight="1" x14ac:dyDescent="0.45">
      <c r="C178" s="119" t="s">
        <v>831</v>
      </c>
      <c r="D178" s="119" t="s">
        <v>832</v>
      </c>
      <c r="E178" s="123">
        <v>1</v>
      </c>
      <c r="F178" s="124" t="s">
        <v>2769</v>
      </c>
    </row>
    <row r="179" spans="2:10" ht="15" customHeight="1" x14ac:dyDescent="0.45">
      <c r="C179" s="119" t="s">
        <v>833</v>
      </c>
      <c r="D179" s="119" t="s">
        <v>834</v>
      </c>
      <c r="E179" s="120">
        <v>17</v>
      </c>
      <c r="F179" s="121">
        <v>111801</v>
      </c>
    </row>
    <row r="180" spans="2:10" ht="15" customHeight="1" x14ac:dyDescent="0.45">
      <c r="C180" s="119" t="s">
        <v>835</v>
      </c>
      <c r="D180" s="119" t="s">
        <v>164</v>
      </c>
      <c r="E180" s="120">
        <v>4</v>
      </c>
      <c r="F180" s="121">
        <v>47243</v>
      </c>
    </row>
    <row r="181" spans="2:10" s="107" customFormat="1" ht="15" customHeight="1" x14ac:dyDescent="0.45">
      <c r="B181" s="125" t="s">
        <v>1924</v>
      </c>
      <c r="C181" s="126" t="s">
        <v>1858</v>
      </c>
      <c r="D181" s="127" t="s">
        <v>836</v>
      </c>
      <c r="E181" s="131">
        <v>45</v>
      </c>
      <c r="F181" s="129">
        <v>3450657</v>
      </c>
      <c r="J181" s="103"/>
    </row>
    <row r="182" spans="2:10" ht="15" customHeight="1" x14ac:dyDescent="0.45">
      <c r="C182" s="119" t="s">
        <v>837</v>
      </c>
      <c r="D182" s="119" t="s">
        <v>838</v>
      </c>
      <c r="E182" s="123">
        <v>1</v>
      </c>
      <c r="F182" s="124" t="s">
        <v>2769</v>
      </c>
    </row>
    <row r="183" spans="2:10" ht="15" customHeight="1" x14ac:dyDescent="0.45">
      <c r="C183" s="119" t="s">
        <v>839</v>
      </c>
      <c r="D183" s="119" t="s">
        <v>840</v>
      </c>
      <c r="E183" s="123">
        <v>1</v>
      </c>
      <c r="F183" s="124" t="s">
        <v>2769</v>
      </c>
    </row>
    <row r="184" spans="2:10" ht="15" customHeight="1" x14ac:dyDescent="0.45">
      <c r="C184" s="119" t="s">
        <v>841</v>
      </c>
      <c r="D184" s="119" t="s">
        <v>842</v>
      </c>
      <c r="E184" s="123">
        <v>1</v>
      </c>
      <c r="F184" s="124" t="s">
        <v>2769</v>
      </c>
    </row>
    <row r="185" spans="2:10" ht="15" customHeight="1" x14ac:dyDescent="0.45">
      <c r="C185" s="119" t="s">
        <v>843</v>
      </c>
      <c r="D185" s="119" t="s">
        <v>844</v>
      </c>
      <c r="E185" s="123">
        <v>2</v>
      </c>
      <c r="F185" s="124" t="s">
        <v>2769</v>
      </c>
    </row>
    <row r="186" spans="2:10" ht="15" customHeight="1" x14ac:dyDescent="0.45">
      <c r="C186" s="119" t="s">
        <v>845</v>
      </c>
      <c r="D186" s="119" t="s">
        <v>846</v>
      </c>
      <c r="E186" s="123">
        <v>2</v>
      </c>
      <c r="F186" s="124" t="s">
        <v>2769</v>
      </c>
    </row>
    <row r="187" spans="2:10" ht="15" customHeight="1" x14ac:dyDescent="0.45">
      <c r="C187" s="119" t="s">
        <v>847</v>
      </c>
      <c r="D187" s="119" t="s">
        <v>848</v>
      </c>
      <c r="E187" s="120">
        <v>4</v>
      </c>
      <c r="F187" s="121">
        <v>25029</v>
      </c>
    </row>
    <row r="188" spans="2:10" ht="15" customHeight="1" x14ac:dyDescent="0.45">
      <c r="C188" s="119" t="s">
        <v>849</v>
      </c>
      <c r="D188" s="119" t="s">
        <v>850</v>
      </c>
      <c r="E188" s="123">
        <v>1</v>
      </c>
      <c r="F188" s="124" t="s">
        <v>2769</v>
      </c>
    </row>
    <row r="189" spans="2:10" ht="15" customHeight="1" x14ac:dyDescent="0.45">
      <c r="C189" s="119" t="s">
        <v>1925</v>
      </c>
      <c r="D189" s="119" t="s">
        <v>1880</v>
      </c>
      <c r="E189" s="123">
        <v>1</v>
      </c>
      <c r="F189" s="124" t="s">
        <v>2769</v>
      </c>
    </row>
    <row r="190" spans="2:10" ht="15" customHeight="1" x14ac:dyDescent="0.45">
      <c r="C190" s="119" t="s">
        <v>851</v>
      </c>
      <c r="D190" s="119" t="s">
        <v>171</v>
      </c>
      <c r="E190" s="120">
        <v>5</v>
      </c>
      <c r="F190" s="121">
        <v>120097</v>
      </c>
    </row>
    <row r="191" spans="2:10" ht="15" customHeight="1" x14ac:dyDescent="0.45">
      <c r="C191" s="119" t="s">
        <v>852</v>
      </c>
      <c r="D191" s="119" t="s">
        <v>173</v>
      </c>
      <c r="E191" s="123">
        <v>2</v>
      </c>
      <c r="F191" s="124" t="s">
        <v>2769</v>
      </c>
    </row>
    <row r="192" spans="2:10" ht="15" customHeight="1" x14ac:dyDescent="0.45">
      <c r="C192" s="119" t="s">
        <v>853</v>
      </c>
      <c r="D192" s="119" t="s">
        <v>174</v>
      </c>
      <c r="E192" s="123">
        <v>1</v>
      </c>
      <c r="F192" s="124" t="s">
        <v>2769</v>
      </c>
    </row>
    <row r="193" spans="2:10" ht="15" customHeight="1" x14ac:dyDescent="0.45">
      <c r="C193" s="119" t="s">
        <v>854</v>
      </c>
      <c r="D193" s="119" t="s">
        <v>175</v>
      </c>
      <c r="E193" s="120">
        <v>12</v>
      </c>
      <c r="F193" s="121">
        <v>840724</v>
      </c>
    </row>
    <row r="194" spans="2:10" ht="15" customHeight="1" x14ac:dyDescent="0.45">
      <c r="C194" s="119" t="s">
        <v>855</v>
      </c>
      <c r="D194" s="119" t="s">
        <v>856</v>
      </c>
      <c r="E194" s="123">
        <v>2</v>
      </c>
      <c r="F194" s="124" t="s">
        <v>2769</v>
      </c>
    </row>
    <row r="195" spans="2:10" ht="15" customHeight="1" x14ac:dyDescent="0.45">
      <c r="C195" s="119" t="s">
        <v>857</v>
      </c>
      <c r="D195" s="119" t="s">
        <v>858</v>
      </c>
      <c r="E195" s="120">
        <v>3</v>
      </c>
      <c r="F195" s="121">
        <v>1476</v>
      </c>
    </row>
    <row r="196" spans="2:10" ht="15" customHeight="1" x14ac:dyDescent="0.45">
      <c r="C196" s="119" t="s">
        <v>859</v>
      </c>
      <c r="D196" s="119" t="s">
        <v>860</v>
      </c>
      <c r="E196" s="120">
        <v>3</v>
      </c>
      <c r="F196" s="121">
        <v>5292</v>
      </c>
    </row>
    <row r="197" spans="2:10" ht="15" customHeight="1" x14ac:dyDescent="0.45">
      <c r="C197" s="119" t="s">
        <v>1926</v>
      </c>
      <c r="D197" s="119" t="s">
        <v>1881</v>
      </c>
      <c r="E197" s="123">
        <v>2</v>
      </c>
      <c r="F197" s="124" t="s">
        <v>2769</v>
      </c>
    </row>
    <row r="198" spans="2:10" ht="15" customHeight="1" x14ac:dyDescent="0.45">
      <c r="C198" s="119" t="s">
        <v>861</v>
      </c>
      <c r="D198" s="119" t="s">
        <v>862</v>
      </c>
      <c r="E198" s="123">
        <v>2</v>
      </c>
      <c r="F198" s="124" t="s">
        <v>2769</v>
      </c>
    </row>
    <row r="199" spans="2:10" s="107" customFormat="1" ht="15" customHeight="1" x14ac:dyDescent="0.45">
      <c r="B199" s="125" t="s">
        <v>1927</v>
      </c>
      <c r="C199" s="126" t="s">
        <v>1858</v>
      </c>
      <c r="D199" s="127" t="s">
        <v>863</v>
      </c>
      <c r="E199" s="131">
        <v>114</v>
      </c>
      <c r="F199" s="129">
        <v>3383559</v>
      </c>
      <c r="J199" s="103"/>
    </row>
    <row r="200" spans="2:10" ht="15" customHeight="1" x14ac:dyDescent="0.45">
      <c r="C200" s="119" t="s">
        <v>864</v>
      </c>
      <c r="D200" s="119" t="s">
        <v>865</v>
      </c>
      <c r="E200" s="120">
        <v>86</v>
      </c>
      <c r="F200" s="121">
        <v>1884045</v>
      </c>
    </row>
    <row r="201" spans="2:10" ht="15" customHeight="1" x14ac:dyDescent="0.45">
      <c r="C201" s="119" t="s">
        <v>866</v>
      </c>
      <c r="D201" s="119" t="s">
        <v>867</v>
      </c>
      <c r="E201" s="120">
        <v>10</v>
      </c>
      <c r="F201" s="121">
        <v>464743</v>
      </c>
    </row>
    <row r="202" spans="2:10" ht="15" customHeight="1" x14ac:dyDescent="0.45">
      <c r="C202" s="119" t="s">
        <v>868</v>
      </c>
      <c r="D202" s="119" t="s">
        <v>869</v>
      </c>
      <c r="E202" s="120">
        <v>13</v>
      </c>
      <c r="F202" s="121">
        <v>334512</v>
      </c>
    </row>
    <row r="203" spans="2:10" ht="15" customHeight="1" x14ac:dyDescent="0.45">
      <c r="C203" s="119" t="s">
        <v>870</v>
      </c>
      <c r="D203" s="119" t="s">
        <v>871</v>
      </c>
      <c r="E203" s="120">
        <v>4</v>
      </c>
      <c r="F203" s="124" t="s">
        <v>2769</v>
      </c>
    </row>
    <row r="204" spans="2:10" ht="15" customHeight="1" x14ac:dyDescent="0.45">
      <c r="C204" s="119" t="s">
        <v>872</v>
      </c>
      <c r="D204" s="119" t="s">
        <v>873</v>
      </c>
      <c r="E204" s="123">
        <v>1</v>
      </c>
      <c r="F204" s="124" t="s">
        <v>2769</v>
      </c>
    </row>
    <row r="205" spans="2:10" s="107" customFormat="1" ht="15" customHeight="1" x14ac:dyDescent="0.45">
      <c r="B205" s="125" t="s">
        <v>1928</v>
      </c>
      <c r="C205" s="126" t="s">
        <v>1858</v>
      </c>
      <c r="D205" s="127" t="s">
        <v>874</v>
      </c>
      <c r="E205" s="131">
        <v>40</v>
      </c>
      <c r="F205" s="129">
        <v>8438281</v>
      </c>
      <c r="J205" s="103"/>
    </row>
    <row r="206" spans="2:10" ht="15" customHeight="1" x14ac:dyDescent="0.45">
      <c r="C206" s="119" t="s">
        <v>875</v>
      </c>
      <c r="D206" s="119" t="s">
        <v>876</v>
      </c>
      <c r="E206" s="123">
        <v>1</v>
      </c>
      <c r="F206" s="124" t="s">
        <v>2769</v>
      </c>
    </row>
    <row r="207" spans="2:10" ht="15" customHeight="1" x14ac:dyDescent="0.45">
      <c r="C207" s="119" t="s">
        <v>877</v>
      </c>
      <c r="D207" s="119" t="s">
        <v>878</v>
      </c>
      <c r="E207" s="123">
        <v>2</v>
      </c>
      <c r="F207" s="124" t="s">
        <v>2769</v>
      </c>
    </row>
    <row r="208" spans="2:10" ht="15" customHeight="1" x14ac:dyDescent="0.45">
      <c r="C208" s="119" t="s">
        <v>879</v>
      </c>
      <c r="D208" s="119" t="s">
        <v>880</v>
      </c>
      <c r="E208" s="120">
        <v>3</v>
      </c>
      <c r="F208" s="121">
        <v>26265</v>
      </c>
    </row>
    <row r="209" spans="3:6" ht="15" customHeight="1" x14ac:dyDescent="0.45">
      <c r="C209" s="119" t="s">
        <v>881</v>
      </c>
      <c r="D209" s="119" t="s">
        <v>882</v>
      </c>
      <c r="E209" s="123">
        <v>1</v>
      </c>
      <c r="F209" s="124" t="s">
        <v>2769</v>
      </c>
    </row>
    <row r="210" spans="3:6" ht="15" customHeight="1" x14ac:dyDescent="0.45">
      <c r="C210" s="119" t="s">
        <v>883</v>
      </c>
      <c r="D210" s="119" t="s">
        <v>179</v>
      </c>
      <c r="E210" s="120">
        <v>3</v>
      </c>
      <c r="F210" s="121">
        <v>305205</v>
      </c>
    </row>
    <row r="211" spans="3:6" ht="15" customHeight="1" x14ac:dyDescent="0.45">
      <c r="C211" s="119" t="s">
        <v>884</v>
      </c>
      <c r="D211" s="119" t="s">
        <v>885</v>
      </c>
      <c r="E211" s="123">
        <v>1</v>
      </c>
      <c r="F211" s="124" t="s">
        <v>2769</v>
      </c>
    </row>
    <row r="212" spans="3:6" ht="15" customHeight="1" x14ac:dyDescent="0.45">
      <c r="C212" s="119" t="s">
        <v>886</v>
      </c>
      <c r="D212" s="119" t="s">
        <v>887</v>
      </c>
      <c r="E212" s="123">
        <v>1</v>
      </c>
      <c r="F212" s="124" t="s">
        <v>2769</v>
      </c>
    </row>
    <row r="213" spans="3:6" ht="15" customHeight="1" x14ac:dyDescent="0.45">
      <c r="C213" s="119" t="s">
        <v>888</v>
      </c>
      <c r="D213" s="119" t="s">
        <v>889</v>
      </c>
      <c r="E213" s="120">
        <v>4</v>
      </c>
      <c r="F213" s="121">
        <v>189655</v>
      </c>
    </row>
    <row r="214" spans="3:6" ht="15" customHeight="1" x14ac:dyDescent="0.45">
      <c r="C214" s="119" t="s">
        <v>890</v>
      </c>
      <c r="D214" s="119" t="s">
        <v>891</v>
      </c>
      <c r="E214" s="123">
        <v>1</v>
      </c>
      <c r="F214" s="124" t="s">
        <v>2769</v>
      </c>
    </row>
    <row r="215" spans="3:6" ht="15" customHeight="1" x14ac:dyDescent="0.45">
      <c r="C215" s="119" t="s">
        <v>892</v>
      </c>
      <c r="D215" s="119" t="s">
        <v>893</v>
      </c>
      <c r="E215" s="123">
        <v>1</v>
      </c>
      <c r="F215" s="124" t="s">
        <v>2769</v>
      </c>
    </row>
    <row r="216" spans="3:6" ht="15" customHeight="1" x14ac:dyDescent="0.45">
      <c r="C216" s="119" t="s">
        <v>894</v>
      </c>
      <c r="D216" s="119" t="s">
        <v>895</v>
      </c>
      <c r="E216" s="123">
        <v>1</v>
      </c>
      <c r="F216" s="124" t="s">
        <v>2769</v>
      </c>
    </row>
    <row r="217" spans="3:6" ht="15" customHeight="1" x14ac:dyDescent="0.45">
      <c r="C217" s="119" t="s">
        <v>896</v>
      </c>
      <c r="D217" s="119" t="s">
        <v>897</v>
      </c>
      <c r="E217" s="123">
        <v>1</v>
      </c>
      <c r="F217" s="124" t="s">
        <v>2769</v>
      </c>
    </row>
    <row r="218" spans="3:6" ht="15" customHeight="1" x14ac:dyDescent="0.45">
      <c r="C218" s="119" t="s">
        <v>898</v>
      </c>
      <c r="D218" s="119" t="s">
        <v>899</v>
      </c>
      <c r="E218" s="123">
        <v>1</v>
      </c>
      <c r="F218" s="124" t="s">
        <v>2769</v>
      </c>
    </row>
    <row r="219" spans="3:6" ht="15" customHeight="1" x14ac:dyDescent="0.45">
      <c r="C219" s="119" t="s">
        <v>900</v>
      </c>
      <c r="D219" s="119" t="s">
        <v>901</v>
      </c>
      <c r="E219" s="123">
        <v>2</v>
      </c>
      <c r="F219" s="124" t="s">
        <v>2769</v>
      </c>
    </row>
    <row r="220" spans="3:6" ht="15" customHeight="1" x14ac:dyDescent="0.45">
      <c r="C220" s="119" t="s">
        <v>902</v>
      </c>
      <c r="D220" s="119" t="s">
        <v>903</v>
      </c>
      <c r="E220" s="123">
        <v>1</v>
      </c>
      <c r="F220" s="124" t="s">
        <v>2769</v>
      </c>
    </row>
    <row r="221" spans="3:6" ht="15" customHeight="1" x14ac:dyDescent="0.45">
      <c r="C221" s="119" t="s">
        <v>1929</v>
      </c>
      <c r="D221" s="119" t="s">
        <v>1862</v>
      </c>
      <c r="E221" s="123">
        <v>1</v>
      </c>
      <c r="F221" s="124" t="s">
        <v>2769</v>
      </c>
    </row>
    <row r="222" spans="3:6" ht="15" customHeight="1" x14ac:dyDescent="0.45">
      <c r="C222" s="119" t="s">
        <v>904</v>
      </c>
      <c r="D222" s="119" t="s">
        <v>905</v>
      </c>
      <c r="E222" s="123">
        <v>1</v>
      </c>
      <c r="F222" s="124" t="s">
        <v>2769</v>
      </c>
    </row>
    <row r="223" spans="3:6" ht="15" customHeight="1" x14ac:dyDescent="0.45">
      <c r="C223" s="119" t="s">
        <v>906</v>
      </c>
      <c r="D223" s="119" t="s">
        <v>907</v>
      </c>
      <c r="E223" s="120">
        <v>5</v>
      </c>
      <c r="F223" s="121">
        <v>4517929</v>
      </c>
    </row>
    <row r="224" spans="3:6" ht="15" customHeight="1" x14ac:dyDescent="0.45">
      <c r="C224" s="119" t="s">
        <v>908</v>
      </c>
      <c r="D224" s="119" t="s">
        <v>909</v>
      </c>
      <c r="E224" s="123">
        <v>1</v>
      </c>
      <c r="F224" s="124" t="s">
        <v>2769</v>
      </c>
    </row>
    <row r="225" spans="2:10" ht="15" customHeight="1" x14ac:dyDescent="0.45">
      <c r="C225" s="119" t="s">
        <v>910</v>
      </c>
      <c r="D225" s="119" t="s">
        <v>911</v>
      </c>
      <c r="E225" s="123">
        <v>1</v>
      </c>
      <c r="F225" s="124" t="s">
        <v>2769</v>
      </c>
    </row>
    <row r="226" spans="2:10" ht="15" customHeight="1" x14ac:dyDescent="0.45">
      <c r="C226" s="119" t="s">
        <v>1930</v>
      </c>
      <c r="D226" s="119" t="s">
        <v>1882</v>
      </c>
      <c r="E226" s="123">
        <v>1</v>
      </c>
      <c r="F226" s="124" t="s">
        <v>2769</v>
      </c>
    </row>
    <row r="227" spans="2:10" ht="15" customHeight="1" x14ac:dyDescent="0.45">
      <c r="C227" s="119" t="s">
        <v>912</v>
      </c>
      <c r="D227" s="119" t="s">
        <v>913</v>
      </c>
      <c r="E227" s="123">
        <v>1</v>
      </c>
      <c r="F227" s="124" t="s">
        <v>2769</v>
      </c>
    </row>
    <row r="228" spans="2:10" ht="15" customHeight="1" x14ac:dyDescent="0.45">
      <c r="C228" s="119" t="s">
        <v>914</v>
      </c>
      <c r="D228" s="119" t="s">
        <v>915</v>
      </c>
      <c r="E228" s="123">
        <v>1</v>
      </c>
      <c r="F228" s="124" t="s">
        <v>2769</v>
      </c>
    </row>
    <row r="229" spans="2:10" ht="15" customHeight="1" x14ac:dyDescent="0.45">
      <c r="C229" s="119" t="s">
        <v>916</v>
      </c>
      <c r="D229" s="119" t="s">
        <v>917</v>
      </c>
      <c r="E229" s="120">
        <v>4</v>
      </c>
      <c r="F229" s="121">
        <v>290717</v>
      </c>
    </row>
    <row r="230" spans="2:10" s="107" customFormat="1" ht="15" customHeight="1" x14ac:dyDescent="0.45">
      <c r="B230" s="125" t="s">
        <v>1931</v>
      </c>
      <c r="C230" s="126" t="s">
        <v>1858</v>
      </c>
      <c r="D230" s="127" t="s">
        <v>918</v>
      </c>
      <c r="E230" s="131">
        <v>28</v>
      </c>
      <c r="F230" s="129">
        <v>838898</v>
      </c>
      <c r="J230" s="103"/>
    </row>
    <row r="231" spans="2:10" s="136" customFormat="1" ht="24" customHeight="1" x14ac:dyDescent="0.45">
      <c r="B231" s="133"/>
      <c r="C231" s="132" t="s">
        <v>919</v>
      </c>
      <c r="D231" s="132" t="s">
        <v>920</v>
      </c>
      <c r="E231" s="134">
        <v>26</v>
      </c>
      <c r="F231" s="138" t="s">
        <v>2769</v>
      </c>
    </row>
    <row r="232" spans="2:10" ht="15" customHeight="1" x14ac:dyDescent="0.45">
      <c r="C232" s="119" t="s">
        <v>2663</v>
      </c>
      <c r="D232" s="119" t="s">
        <v>2664</v>
      </c>
      <c r="E232" s="123">
        <v>2</v>
      </c>
      <c r="F232" s="124" t="s">
        <v>2769</v>
      </c>
    </row>
    <row r="233" spans="2:10" s="107" customFormat="1" ht="15" customHeight="1" x14ac:dyDescent="0.45">
      <c r="B233" s="125" t="s">
        <v>1932</v>
      </c>
      <c r="C233" s="126" t="s">
        <v>1858</v>
      </c>
      <c r="D233" s="127" t="s">
        <v>921</v>
      </c>
      <c r="E233" s="131">
        <v>131</v>
      </c>
      <c r="F233" s="129">
        <v>6668258</v>
      </c>
      <c r="J233" s="103"/>
    </row>
    <row r="234" spans="2:10" ht="15" customHeight="1" x14ac:dyDescent="0.45">
      <c r="C234" s="119" t="s">
        <v>922</v>
      </c>
      <c r="D234" s="119" t="s">
        <v>923</v>
      </c>
      <c r="E234" s="123">
        <v>2</v>
      </c>
      <c r="F234" s="124" t="s">
        <v>2769</v>
      </c>
    </row>
    <row r="235" spans="2:10" ht="15" customHeight="1" x14ac:dyDescent="0.45">
      <c r="C235" s="119" t="s">
        <v>924</v>
      </c>
      <c r="D235" s="119" t="s">
        <v>925</v>
      </c>
      <c r="E235" s="120">
        <v>3</v>
      </c>
      <c r="F235" s="121">
        <v>109674</v>
      </c>
    </row>
    <row r="236" spans="2:10" s="136" customFormat="1" ht="24" customHeight="1" x14ac:dyDescent="0.45">
      <c r="B236" s="133"/>
      <c r="C236" s="132" t="s">
        <v>926</v>
      </c>
      <c r="D236" s="132" t="s">
        <v>927</v>
      </c>
      <c r="E236" s="134">
        <v>4</v>
      </c>
      <c r="F236" s="135">
        <v>26437</v>
      </c>
    </row>
    <row r="237" spans="2:10" ht="15" customHeight="1" x14ac:dyDescent="0.45">
      <c r="C237" s="119" t="s">
        <v>928</v>
      </c>
      <c r="D237" s="119" t="s">
        <v>929</v>
      </c>
      <c r="E237" s="123">
        <v>1</v>
      </c>
      <c r="F237" s="124" t="s">
        <v>2769</v>
      </c>
    </row>
    <row r="238" spans="2:10" ht="15" customHeight="1" x14ac:dyDescent="0.45">
      <c r="C238" s="119" t="s">
        <v>930</v>
      </c>
      <c r="D238" s="119" t="s">
        <v>931</v>
      </c>
      <c r="E238" s="123">
        <v>1</v>
      </c>
      <c r="F238" s="124" t="s">
        <v>2769</v>
      </c>
    </row>
    <row r="239" spans="2:10" ht="15" customHeight="1" x14ac:dyDescent="0.45">
      <c r="C239" s="119" t="s">
        <v>2665</v>
      </c>
      <c r="D239" s="119" t="s">
        <v>2666</v>
      </c>
      <c r="E239" s="123">
        <v>1</v>
      </c>
      <c r="F239" s="124" t="s">
        <v>2769</v>
      </c>
    </row>
    <row r="240" spans="2:10" s="136" customFormat="1" ht="24" customHeight="1" x14ac:dyDescent="0.45">
      <c r="B240" s="133"/>
      <c r="C240" s="132" t="s">
        <v>932</v>
      </c>
      <c r="D240" s="132" t="s">
        <v>933</v>
      </c>
      <c r="E240" s="134">
        <v>6</v>
      </c>
      <c r="F240" s="135">
        <v>116529</v>
      </c>
    </row>
    <row r="241" spans="2:6" ht="15" customHeight="1" x14ac:dyDescent="0.45">
      <c r="C241" s="119" t="s">
        <v>934</v>
      </c>
      <c r="D241" s="119" t="s">
        <v>935</v>
      </c>
      <c r="E241" s="120">
        <v>11</v>
      </c>
      <c r="F241" s="121">
        <v>433517</v>
      </c>
    </row>
    <row r="242" spans="2:6" ht="15" customHeight="1" x14ac:dyDescent="0.45">
      <c r="C242" s="119" t="s">
        <v>936</v>
      </c>
      <c r="D242" s="119" t="s">
        <v>937</v>
      </c>
      <c r="E242" s="120">
        <v>18</v>
      </c>
      <c r="F242" s="121">
        <v>1199689</v>
      </c>
    </row>
    <row r="243" spans="2:6" ht="15" customHeight="1" x14ac:dyDescent="0.45">
      <c r="C243" s="119" t="s">
        <v>1933</v>
      </c>
      <c r="D243" s="119" t="s">
        <v>1883</v>
      </c>
      <c r="E243" s="120">
        <v>3</v>
      </c>
      <c r="F243" s="121">
        <v>47776</v>
      </c>
    </row>
    <row r="244" spans="2:6" ht="15" customHeight="1" x14ac:dyDescent="0.45">
      <c r="C244" s="119" t="s">
        <v>938</v>
      </c>
      <c r="D244" s="119" t="s">
        <v>939</v>
      </c>
      <c r="E244" s="120">
        <v>19</v>
      </c>
      <c r="F244" s="121">
        <v>511713</v>
      </c>
    </row>
    <row r="245" spans="2:6" s="136" customFormat="1" ht="24" customHeight="1" x14ac:dyDescent="0.45">
      <c r="B245" s="133"/>
      <c r="C245" s="132" t="s">
        <v>940</v>
      </c>
      <c r="D245" s="132" t="s">
        <v>941</v>
      </c>
      <c r="E245" s="134">
        <v>3</v>
      </c>
      <c r="F245" s="135">
        <v>97361</v>
      </c>
    </row>
    <row r="246" spans="2:6" ht="15" customHeight="1" x14ac:dyDescent="0.45">
      <c r="C246" s="119" t="s">
        <v>942</v>
      </c>
      <c r="D246" s="119" t="s">
        <v>943</v>
      </c>
      <c r="E246" s="120">
        <v>3</v>
      </c>
      <c r="F246" s="121">
        <v>337853</v>
      </c>
    </row>
    <row r="247" spans="2:6" ht="15" customHeight="1" x14ac:dyDescent="0.45">
      <c r="C247" s="119" t="s">
        <v>944</v>
      </c>
      <c r="D247" s="119" t="s">
        <v>2667</v>
      </c>
      <c r="E247" s="120">
        <v>3</v>
      </c>
      <c r="F247" s="121">
        <v>280956</v>
      </c>
    </row>
    <row r="248" spans="2:6" ht="15" customHeight="1" x14ac:dyDescent="0.45">
      <c r="C248" s="119" t="s">
        <v>945</v>
      </c>
      <c r="D248" s="119" t="s">
        <v>946</v>
      </c>
      <c r="E248" s="123">
        <v>3</v>
      </c>
      <c r="F248" s="124">
        <v>94979</v>
      </c>
    </row>
    <row r="249" spans="2:6" ht="15" customHeight="1" x14ac:dyDescent="0.45">
      <c r="C249" s="119" t="s">
        <v>947</v>
      </c>
      <c r="D249" s="119" t="s">
        <v>202</v>
      </c>
      <c r="E249" s="123">
        <v>1</v>
      </c>
      <c r="F249" s="124" t="s">
        <v>2769</v>
      </c>
    </row>
    <row r="250" spans="2:6" ht="15" customHeight="1" x14ac:dyDescent="0.45">
      <c r="C250" s="119" t="s">
        <v>948</v>
      </c>
      <c r="D250" s="119" t="s">
        <v>949</v>
      </c>
      <c r="E250" s="120">
        <v>3</v>
      </c>
      <c r="F250" s="121">
        <v>51876</v>
      </c>
    </row>
    <row r="251" spans="2:6" ht="15" customHeight="1" x14ac:dyDescent="0.45">
      <c r="C251" s="119" t="s">
        <v>950</v>
      </c>
      <c r="D251" s="119" t="s">
        <v>951</v>
      </c>
      <c r="E251" s="120">
        <v>3</v>
      </c>
      <c r="F251" s="121">
        <v>70285</v>
      </c>
    </row>
    <row r="252" spans="2:6" ht="15" customHeight="1" x14ac:dyDescent="0.45">
      <c r="C252" s="119" t="s">
        <v>952</v>
      </c>
      <c r="D252" s="119" t="s">
        <v>953</v>
      </c>
      <c r="E252" s="120">
        <v>3</v>
      </c>
      <c r="F252" s="121">
        <v>80117</v>
      </c>
    </row>
    <row r="253" spans="2:6" s="136" customFormat="1" ht="24" customHeight="1" x14ac:dyDescent="0.45">
      <c r="B253" s="133"/>
      <c r="C253" s="132" t="s">
        <v>954</v>
      </c>
      <c r="D253" s="132" t="s">
        <v>955</v>
      </c>
      <c r="E253" s="134">
        <v>6</v>
      </c>
      <c r="F253" s="135">
        <v>149316</v>
      </c>
    </row>
    <row r="254" spans="2:6" ht="15" customHeight="1" x14ac:dyDescent="0.45">
      <c r="C254" s="119" t="s">
        <v>956</v>
      </c>
      <c r="D254" s="119" t="s">
        <v>204</v>
      </c>
      <c r="E254" s="120">
        <v>3</v>
      </c>
      <c r="F254" s="121">
        <v>12225</v>
      </c>
    </row>
    <row r="255" spans="2:6" ht="15" customHeight="1" x14ac:dyDescent="0.45">
      <c r="C255" s="119" t="s">
        <v>957</v>
      </c>
      <c r="D255" s="119" t="s">
        <v>958</v>
      </c>
      <c r="E255" s="123">
        <v>2</v>
      </c>
      <c r="F255" s="124" t="s">
        <v>2769</v>
      </c>
    </row>
    <row r="256" spans="2:6" ht="15" customHeight="1" x14ac:dyDescent="0.45">
      <c r="C256" s="119" t="s">
        <v>959</v>
      </c>
      <c r="D256" s="119" t="s">
        <v>960</v>
      </c>
      <c r="E256" s="123">
        <v>2</v>
      </c>
      <c r="F256" s="124" t="s">
        <v>2769</v>
      </c>
    </row>
    <row r="257" spans="2:10" ht="15" customHeight="1" x14ac:dyDescent="0.45">
      <c r="C257" s="119" t="s">
        <v>961</v>
      </c>
      <c r="D257" s="119" t="s">
        <v>962</v>
      </c>
      <c r="E257" s="123">
        <v>1</v>
      </c>
      <c r="F257" s="124" t="s">
        <v>2769</v>
      </c>
    </row>
    <row r="258" spans="2:10" ht="15" customHeight="1" x14ac:dyDescent="0.45">
      <c r="C258" s="119" t="s">
        <v>963</v>
      </c>
      <c r="D258" s="119" t="s">
        <v>964</v>
      </c>
      <c r="E258" s="123">
        <v>1</v>
      </c>
      <c r="F258" s="124" t="s">
        <v>2769</v>
      </c>
    </row>
    <row r="259" spans="2:10" ht="15" customHeight="1" x14ac:dyDescent="0.45">
      <c r="C259" s="119" t="s">
        <v>965</v>
      </c>
      <c r="D259" s="119" t="s">
        <v>966</v>
      </c>
      <c r="E259" s="123">
        <v>2</v>
      </c>
      <c r="F259" s="124" t="s">
        <v>2769</v>
      </c>
    </row>
    <row r="260" spans="2:10" ht="15" customHeight="1" x14ac:dyDescent="0.45">
      <c r="C260" s="119" t="s">
        <v>967</v>
      </c>
      <c r="D260" s="119" t="s">
        <v>968</v>
      </c>
      <c r="E260" s="120">
        <v>10</v>
      </c>
      <c r="F260" s="121">
        <v>392851</v>
      </c>
    </row>
    <row r="261" spans="2:10" ht="15" customHeight="1" x14ac:dyDescent="0.45">
      <c r="C261" s="119" t="s">
        <v>969</v>
      </c>
      <c r="D261" s="119" t="s">
        <v>970</v>
      </c>
      <c r="E261" s="120">
        <v>3</v>
      </c>
      <c r="F261" s="121">
        <v>16023</v>
      </c>
    </row>
    <row r="262" spans="2:10" ht="15" customHeight="1" x14ac:dyDescent="0.45">
      <c r="C262" s="119" t="s">
        <v>971</v>
      </c>
      <c r="D262" s="119" t="s">
        <v>972</v>
      </c>
      <c r="E262" s="120">
        <v>7</v>
      </c>
      <c r="F262" s="121">
        <v>1859102</v>
      </c>
    </row>
    <row r="263" spans="2:10" s="136" customFormat="1" ht="24" customHeight="1" x14ac:dyDescent="0.45">
      <c r="B263" s="133"/>
      <c r="C263" s="132" t="s">
        <v>973</v>
      </c>
      <c r="D263" s="132" t="s">
        <v>974</v>
      </c>
      <c r="E263" s="137">
        <v>3</v>
      </c>
      <c r="F263" s="138">
        <v>337905</v>
      </c>
    </row>
    <row r="264" spans="2:10" s="107" customFormat="1" ht="15" customHeight="1" x14ac:dyDescent="0.45">
      <c r="B264" s="125" t="s">
        <v>1934</v>
      </c>
      <c r="C264" s="126" t="s">
        <v>1858</v>
      </c>
      <c r="D264" s="127" t="s">
        <v>975</v>
      </c>
      <c r="E264" s="131">
        <v>17</v>
      </c>
      <c r="F264" s="129">
        <v>636224</v>
      </c>
      <c r="J264" s="103"/>
    </row>
    <row r="265" spans="2:10" ht="15" customHeight="1" x14ac:dyDescent="0.45">
      <c r="C265" s="119" t="s">
        <v>976</v>
      </c>
      <c r="D265" s="119" t="s">
        <v>977</v>
      </c>
      <c r="E265" s="123">
        <v>1</v>
      </c>
      <c r="F265" s="124" t="s">
        <v>2769</v>
      </c>
    </row>
    <row r="266" spans="2:10" ht="15" customHeight="1" x14ac:dyDescent="0.45">
      <c r="C266" s="119" t="s">
        <v>1935</v>
      </c>
      <c r="D266" s="119" t="s">
        <v>1884</v>
      </c>
      <c r="E266" s="123">
        <v>1</v>
      </c>
      <c r="F266" s="124" t="s">
        <v>2769</v>
      </c>
    </row>
    <row r="267" spans="2:10" ht="15" customHeight="1" x14ac:dyDescent="0.45">
      <c r="C267" s="119" t="s">
        <v>978</v>
      </c>
      <c r="D267" s="119" t="s">
        <v>979</v>
      </c>
      <c r="E267" s="123">
        <v>1</v>
      </c>
      <c r="F267" s="124" t="s">
        <v>2769</v>
      </c>
    </row>
    <row r="268" spans="2:10" ht="15" customHeight="1" x14ac:dyDescent="0.45">
      <c r="C268" s="119" t="s">
        <v>980</v>
      </c>
      <c r="D268" s="119" t="s">
        <v>981</v>
      </c>
      <c r="E268" s="123">
        <v>1</v>
      </c>
      <c r="F268" s="124" t="s">
        <v>2769</v>
      </c>
    </row>
    <row r="269" spans="2:10" ht="15" customHeight="1" x14ac:dyDescent="0.45">
      <c r="C269" s="119" t="s">
        <v>982</v>
      </c>
      <c r="D269" s="119" t="s">
        <v>983</v>
      </c>
      <c r="E269" s="123">
        <v>1</v>
      </c>
      <c r="F269" s="124" t="s">
        <v>2769</v>
      </c>
    </row>
    <row r="270" spans="2:10" ht="15" customHeight="1" x14ac:dyDescent="0.45">
      <c r="C270" s="119" t="s">
        <v>984</v>
      </c>
      <c r="D270" s="119" t="s">
        <v>985</v>
      </c>
      <c r="E270" s="123">
        <v>2</v>
      </c>
      <c r="F270" s="124" t="s">
        <v>2769</v>
      </c>
    </row>
    <row r="271" spans="2:10" ht="15" customHeight="1" x14ac:dyDescent="0.45">
      <c r="C271" s="119" t="s">
        <v>986</v>
      </c>
      <c r="D271" s="119" t="s">
        <v>987</v>
      </c>
      <c r="E271" s="123">
        <v>1</v>
      </c>
      <c r="F271" s="124" t="s">
        <v>2769</v>
      </c>
    </row>
    <row r="272" spans="2:10" ht="15" customHeight="1" x14ac:dyDescent="0.45">
      <c r="C272" s="119" t="s">
        <v>988</v>
      </c>
      <c r="D272" s="119" t="s">
        <v>989</v>
      </c>
      <c r="E272" s="120">
        <v>7</v>
      </c>
      <c r="F272" s="121">
        <v>417102</v>
      </c>
    </row>
    <row r="273" spans="2:10" ht="15" customHeight="1" x14ac:dyDescent="0.45">
      <c r="C273" s="119" t="s">
        <v>990</v>
      </c>
      <c r="D273" s="119" t="s">
        <v>991</v>
      </c>
      <c r="E273" s="123">
        <v>1</v>
      </c>
      <c r="F273" s="124" t="s">
        <v>2769</v>
      </c>
    </row>
    <row r="274" spans="2:10" ht="15" customHeight="1" x14ac:dyDescent="0.45">
      <c r="C274" s="119" t="s">
        <v>992</v>
      </c>
      <c r="D274" s="119" t="s">
        <v>993</v>
      </c>
      <c r="E274" s="123">
        <v>1</v>
      </c>
      <c r="F274" s="124" t="s">
        <v>2769</v>
      </c>
    </row>
    <row r="275" spans="2:10" s="107" customFormat="1" ht="15" customHeight="1" x14ac:dyDescent="0.45">
      <c r="B275" s="125" t="s">
        <v>1936</v>
      </c>
      <c r="C275" s="126" t="s">
        <v>1858</v>
      </c>
      <c r="D275" s="127" t="s">
        <v>994</v>
      </c>
      <c r="E275" s="131">
        <v>9</v>
      </c>
      <c r="F275" s="129">
        <v>549201</v>
      </c>
      <c r="J275" s="103"/>
    </row>
    <row r="276" spans="2:10" ht="15" customHeight="1" x14ac:dyDescent="0.45">
      <c r="C276" s="119" t="s">
        <v>1937</v>
      </c>
      <c r="D276" s="119" t="s">
        <v>1885</v>
      </c>
      <c r="E276" s="123">
        <v>1</v>
      </c>
      <c r="F276" s="124" t="s">
        <v>2769</v>
      </c>
    </row>
    <row r="277" spans="2:10" ht="15" customHeight="1" x14ac:dyDescent="0.45">
      <c r="C277" s="119" t="s">
        <v>995</v>
      </c>
      <c r="D277" s="119" t="s">
        <v>996</v>
      </c>
      <c r="E277" s="120">
        <v>3</v>
      </c>
      <c r="F277" s="121">
        <v>44086</v>
      </c>
    </row>
    <row r="278" spans="2:10" ht="15" customHeight="1" x14ac:dyDescent="0.45">
      <c r="C278" s="119" t="s">
        <v>997</v>
      </c>
      <c r="D278" s="119" t="s">
        <v>998</v>
      </c>
      <c r="E278" s="123">
        <v>1</v>
      </c>
      <c r="F278" s="124" t="s">
        <v>2769</v>
      </c>
    </row>
    <row r="279" spans="2:10" ht="15" customHeight="1" x14ac:dyDescent="0.45">
      <c r="C279" s="119" t="s">
        <v>999</v>
      </c>
      <c r="D279" s="119" t="s">
        <v>1000</v>
      </c>
      <c r="E279" s="123">
        <v>1</v>
      </c>
      <c r="F279" s="124" t="s">
        <v>2769</v>
      </c>
    </row>
    <row r="280" spans="2:10" ht="15" customHeight="1" x14ac:dyDescent="0.45">
      <c r="C280" s="119" t="s">
        <v>1001</v>
      </c>
      <c r="D280" s="119" t="s">
        <v>1002</v>
      </c>
      <c r="E280" s="123">
        <v>1</v>
      </c>
      <c r="F280" s="124" t="s">
        <v>2769</v>
      </c>
    </row>
    <row r="281" spans="2:10" ht="15" customHeight="1" x14ac:dyDescent="0.45">
      <c r="C281" s="119" t="s">
        <v>1003</v>
      </c>
      <c r="D281" s="119" t="s">
        <v>1004</v>
      </c>
      <c r="E281" s="123">
        <v>1</v>
      </c>
      <c r="F281" s="124" t="s">
        <v>2769</v>
      </c>
    </row>
    <row r="282" spans="2:10" ht="15" customHeight="1" x14ac:dyDescent="0.45">
      <c r="C282" s="119" t="s">
        <v>1938</v>
      </c>
      <c r="D282" s="119" t="s">
        <v>1865</v>
      </c>
      <c r="E282" s="123">
        <v>1</v>
      </c>
      <c r="F282" s="124" t="s">
        <v>2769</v>
      </c>
    </row>
    <row r="283" spans="2:10" s="107" customFormat="1" ht="15" customHeight="1" x14ac:dyDescent="0.45">
      <c r="B283" s="125" t="s">
        <v>1939</v>
      </c>
      <c r="C283" s="126" t="s">
        <v>1858</v>
      </c>
      <c r="D283" s="127" t="s">
        <v>1005</v>
      </c>
      <c r="E283" s="131">
        <v>218</v>
      </c>
      <c r="F283" s="129">
        <v>7517261</v>
      </c>
      <c r="J283" s="103"/>
    </row>
    <row r="284" spans="2:10" ht="15" customHeight="1" x14ac:dyDescent="0.45">
      <c r="C284" s="119" t="s">
        <v>1006</v>
      </c>
      <c r="D284" s="119" t="s">
        <v>1007</v>
      </c>
      <c r="E284" s="123">
        <v>1</v>
      </c>
      <c r="F284" s="124" t="s">
        <v>2769</v>
      </c>
    </row>
    <row r="285" spans="2:10" ht="15" customHeight="1" x14ac:dyDescent="0.45">
      <c r="C285" s="119" t="s">
        <v>1008</v>
      </c>
      <c r="D285" s="119" t="s">
        <v>1009</v>
      </c>
      <c r="E285" s="120">
        <v>6</v>
      </c>
      <c r="F285" s="121">
        <v>386066</v>
      </c>
    </row>
    <row r="286" spans="2:10" ht="15" customHeight="1" x14ac:dyDescent="0.45">
      <c r="C286" s="119" t="s">
        <v>1010</v>
      </c>
      <c r="D286" s="119" t="s">
        <v>1011</v>
      </c>
      <c r="E286" s="123">
        <v>1</v>
      </c>
      <c r="F286" s="124" t="s">
        <v>2769</v>
      </c>
    </row>
    <row r="287" spans="2:10" ht="15" customHeight="1" x14ac:dyDescent="0.45">
      <c r="C287" s="119" t="s">
        <v>1012</v>
      </c>
      <c r="D287" s="119" t="s">
        <v>1013</v>
      </c>
      <c r="E287" s="120">
        <v>3</v>
      </c>
      <c r="F287" s="121">
        <v>19916</v>
      </c>
    </row>
    <row r="288" spans="2:10" ht="15" customHeight="1" x14ac:dyDescent="0.45">
      <c r="C288" s="119" t="s">
        <v>1014</v>
      </c>
      <c r="D288" s="119" t="s">
        <v>1015</v>
      </c>
      <c r="E288" s="120">
        <v>4</v>
      </c>
      <c r="F288" s="121">
        <v>2617543</v>
      </c>
    </row>
    <row r="289" spans="3:6" ht="15" customHeight="1" x14ac:dyDescent="0.45">
      <c r="C289" s="119" t="s">
        <v>1016</v>
      </c>
      <c r="D289" s="119" t="s">
        <v>1017</v>
      </c>
      <c r="E289" s="123">
        <v>1</v>
      </c>
      <c r="F289" s="124" t="s">
        <v>2769</v>
      </c>
    </row>
    <row r="290" spans="3:6" ht="15" customHeight="1" x14ac:dyDescent="0.45">
      <c r="C290" s="119" t="s">
        <v>1018</v>
      </c>
      <c r="D290" s="119" t="s">
        <v>219</v>
      </c>
      <c r="E290" s="120">
        <v>57</v>
      </c>
      <c r="F290" s="121">
        <v>1386975</v>
      </c>
    </row>
    <row r="291" spans="3:6" ht="15" customHeight="1" x14ac:dyDescent="0.45">
      <c r="C291" s="119" t="s">
        <v>1019</v>
      </c>
      <c r="D291" s="119" t="s">
        <v>1020</v>
      </c>
      <c r="E291" s="123">
        <v>2</v>
      </c>
      <c r="F291" s="124" t="s">
        <v>2769</v>
      </c>
    </row>
    <row r="292" spans="3:6" ht="15" customHeight="1" x14ac:dyDescent="0.45">
      <c r="C292" s="119" t="s">
        <v>1021</v>
      </c>
      <c r="D292" s="119" t="s">
        <v>1022</v>
      </c>
      <c r="E292" s="123">
        <v>1</v>
      </c>
      <c r="F292" s="124" t="s">
        <v>2769</v>
      </c>
    </row>
    <row r="293" spans="3:6" ht="15" customHeight="1" x14ac:dyDescent="0.45">
      <c r="C293" s="119" t="s">
        <v>1023</v>
      </c>
      <c r="D293" s="119" t="s">
        <v>1024</v>
      </c>
      <c r="E293" s="123">
        <v>2</v>
      </c>
      <c r="F293" s="124" t="s">
        <v>2769</v>
      </c>
    </row>
    <row r="294" spans="3:6" ht="15" customHeight="1" x14ac:dyDescent="0.45">
      <c r="C294" s="119" t="s">
        <v>1025</v>
      </c>
      <c r="D294" s="119" t="s">
        <v>1026</v>
      </c>
      <c r="E294" s="120">
        <v>3</v>
      </c>
      <c r="F294" s="121">
        <v>23080</v>
      </c>
    </row>
    <row r="295" spans="3:6" ht="15" customHeight="1" x14ac:dyDescent="0.45">
      <c r="C295" s="119" t="s">
        <v>1027</v>
      </c>
      <c r="D295" s="119" t="s">
        <v>1028</v>
      </c>
      <c r="E295" s="123">
        <v>2</v>
      </c>
      <c r="F295" s="124" t="s">
        <v>2769</v>
      </c>
    </row>
    <row r="296" spans="3:6" ht="15" customHeight="1" x14ac:dyDescent="0.45">
      <c r="C296" s="119" t="s">
        <v>1029</v>
      </c>
      <c r="D296" s="119" t="s">
        <v>1030</v>
      </c>
      <c r="E296" s="120">
        <v>16</v>
      </c>
      <c r="F296" s="121">
        <v>225756</v>
      </c>
    </row>
    <row r="297" spans="3:6" ht="15" customHeight="1" x14ac:dyDescent="0.45">
      <c r="C297" s="119" t="s">
        <v>1031</v>
      </c>
      <c r="D297" s="119" t="s">
        <v>1032</v>
      </c>
      <c r="E297" s="120">
        <v>20</v>
      </c>
      <c r="F297" s="121">
        <v>369358</v>
      </c>
    </row>
    <row r="298" spans="3:6" ht="15" customHeight="1" x14ac:dyDescent="0.45">
      <c r="C298" s="119" t="s">
        <v>1033</v>
      </c>
      <c r="D298" s="119" t="s">
        <v>1034</v>
      </c>
      <c r="E298" s="120">
        <v>2</v>
      </c>
      <c r="F298" s="124" t="s">
        <v>2769</v>
      </c>
    </row>
    <row r="299" spans="3:6" ht="15" customHeight="1" x14ac:dyDescent="0.45">
      <c r="C299" s="119" t="s">
        <v>1035</v>
      </c>
      <c r="D299" s="119" t="s">
        <v>1036</v>
      </c>
      <c r="E299" s="120">
        <v>10</v>
      </c>
      <c r="F299" s="121">
        <v>212404</v>
      </c>
    </row>
    <row r="300" spans="3:6" ht="15" customHeight="1" x14ac:dyDescent="0.45">
      <c r="C300" s="119" t="s">
        <v>1037</v>
      </c>
      <c r="D300" s="119" t="s">
        <v>1038</v>
      </c>
      <c r="E300" s="123">
        <v>1</v>
      </c>
      <c r="F300" s="124" t="s">
        <v>2769</v>
      </c>
    </row>
    <row r="301" spans="3:6" ht="15" customHeight="1" x14ac:dyDescent="0.45">
      <c r="C301" s="119" t="s">
        <v>1940</v>
      </c>
      <c r="D301" s="119" t="s">
        <v>1886</v>
      </c>
      <c r="E301" s="123">
        <v>2</v>
      </c>
      <c r="F301" s="124" t="s">
        <v>2769</v>
      </c>
    </row>
    <row r="302" spans="3:6" ht="15" customHeight="1" x14ac:dyDescent="0.45">
      <c r="C302" s="119" t="s">
        <v>1941</v>
      </c>
      <c r="D302" s="119" t="s">
        <v>1887</v>
      </c>
      <c r="E302" s="123">
        <v>1</v>
      </c>
      <c r="F302" s="124" t="s">
        <v>2769</v>
      </c>
    </row>
    <row r="303" spans="3:6" ht="15" customHeight="1" x14ac:dyDescent="0.45">
      <c r="C303" s="119" t="s">
        <v>1039</v>
      </c>
      <c r="D303" s="119" t="s">
        <v>1040</v>
      </c>
      <c r="E303" s="123">
        <v>1</v>
      </c>
      <c r="F303" s="124" t="s">
        <v>2769</v>
      </c>
    </row>
    <row r="304" spans="3:6" ht="15" customHeight="1" x14ac:dyDescent="0.45">
      <c r="C304" s="119" t="s">
        <v>1041</v>
      </c>
      <c r="D304" s="119" t="s">
        <v>1042</v>
      </c>
      <c r="E304" s="123">
        <v>1</v>
      </c>
      <c r="F304" s="124" t="s">
        <v>2769</v>
      </c>
    </row>
    <row r="305" spans="2:10" ht="15" customHeight="1" x14ac:dyDescent="0.45">
      <c r="C305" s="119" t="s">
        <v>1942</v>
      </c>
      <c r="D305" s="119" t="s">
        <v>1888</v>
      </c>
      <c r="E305" s="123">
        <v>2</v>
      </c>
      <c r="F305" s="124" t="s">
        <v>2769</v>
      </c>
    </row>
    <row r="306" spans="2:10" ht="15" customHeight="1" x14ac:dyDescent="0.45">
      <c r="C306" s="119" t="s">
        <v>1043</v>
      </c>
      <c r="D306" s="119" t="s">
        <v>1044</v>
      </c>
      <c r="E306" s="123">
        <v>1</v>
      </c>
      <c r="F306" s="124" t="s">
        <v>2769</v>
      </c>
    </row>
    <row r="307" spans="2:10" ht="15" customHeight="1" x14ac:dyDescent="0.45">
      <c r="C307" s="119" t="s">
        <v>1045</v>
      </c>
      <c r="D307" s="119" t="s">
        <v>1046</v>
      </c>
      <c r="E307" s="123">
        <v>1</v>
      </c>
      <c r="F307" s="124" t="s">
        <v>2769</v>
      </c>
    </row>
    <row r="308" spans="2:10" ht="15" customHeight="1" x14ac:dyDescent="0.45">
      <c r="C308" s="119" t="s">
        <v>1047</v>
      </c>
      <c r="D308" s="119" t="s">
        <v>1048</v>
      </c>
      <c r="E308" s="123">
        <v>1</v>
      </c>
      <c r="F308" s="124" t="s">
        <v>2769</v>
      </c>
    </row>
    <row r="309" spans="2:10" ht="15" customHeight="1" x14ac:dyDescent="0.45">
      <c r="C309" s="119" t="s">
        <v>1049</v>
      </c>
      <c r="D309" s="119" t="s">
        <v>227</v>
      </c>
      <c r="E309" s="120">
        <v>25</v>
      </c>
      <c r="F309" s="121">
        <v>455169</v>
      </c>
    </row>
    <row r="310" spans="2:10" ht="15" customHeight="1" x14ac:dyDescent="0.45">
      <c r="C310" s="119" t="s">
        <v>1050</v>
      </c>
      <c r="D310" s="119" t="s">
        <v>1051</v>
      </c>
      <c r="E310" s="120">
        <v>13</v>
      </c>
      <c r="F310" s="121">
        <v>48375</v>
      </c>
    </row>
    <row r="311" spans="2:10" ht="15" customHeight="1" x14ac:dyDescent="0.45">
      <c r="C311" s="119" t="s">
        <v>1052</v>
      </c>
      <c r="D311" s="119" t="s">
        <v>1053</v>
      </c>
      <c r="E311" s="123">
        <v>1</v>
      </c>
      <c r="F311" s="124" t="s">
        <v>2769</v>
      </c>
    </row>
    <row r="312" spans="2:10" ht="15" customHeight="1" x14ac:dyDescent="0.45">
      <c r="C312" s="119" t="s">
        <v>1054</v>
      </c>
      <c r="D312" s="119" t="s">
        <v>228</v>
      </c>
      <c r="E312" s="120">
        <v>7</v>
      </c>
      <c r="F312" s="121">
        <v>24414</v>
      </c>
    </row>
    <row r="313" spans="2:10" ht="15" customHeight="1" x14ac:dyDescent="0.45">
      <c r="C313" s="119" t="s">
        <v>1055</v>
      </c>
      <c r="D313" s="119" t="s">
        <v>1056</v>
      </c>
      <c r="E313" s="120">
        <v>10</v>
      </c>
      <c r="F313" s="121">
        <v>118186</v>
      </c>
    </row>
    <row r="314" spans="2:10" ht="15" customHeight="1" x14ac:dyDescent="0.45">
      <c r="C314" s="119" t="s">
        <v>1057</v>
      </c>
      <c r="D314" s="119" t="s">
        <v>1058</v>
      </c>
      <c r="E314" s="123">
        <v>1</v>
      </c>
      <c r="F314" s="124" t="s">
        <v>2769</v>
      </c>
    </row>
    <row r="315" spans="2:10" ht="15" customHeight="1" x14ac:dyDescent="0.45">
      <c r="C315" s="119" t="s">
        <v>1059</v>
      </c>
      <c r="D315" s="119" t="s">
        <v>1060</v>
      </c>
      <c r="E315" s="120">
        <v>5</v>
      </c>
      <c r="F315" s="121">
        <v>323059</v>
      </c>
    </row>
    <row r="316" spans="2:10" ht="15" customHeight="1" x14ac:dyDescent="0.45">
      <c r="C316" s="119" t="s">
        <v>1061</v>
      </c>
      <c r="D316" s="119" t="s">
        <v>1062</v>
      </c>
      <c r="E316" s="120">
        <v>4</v>
      </c>
      <c r="F316" s="121">
        <v>113537</v>
      </c>
    </row>
    <row r="317" spans="2:10" ht="15" customHeight="1" x14ac:dyDescent="0.45">
      <c r="C317" s="119" t="s">
        <v>1063</v>
      </c>
      <c r="D317" s="119" t="s">
        <v>1064</v>
      </c>
      <c r="E317" s="120">
        <v>2</v>
      </c>
      <c r="F317" s="124" t="s">
        <v>2769</v>
      </c>
    </row>
    <row r="318" spans="2:10" ht="15" customHeight="1" x14ac:dyDescent="0.45">
      <c r="C318" s="119" t="s">
        <v>1065</v>
      </c>
      <c r="D318" s="119" t="s">
        <v>231</v>
      </c>
      <c r="E318" s="120">
        <v>5</v>
      </c>
      <c r="F318" s="121">
        <v>44781</v>
      </c>
    </row>
    <row r="319" spans="2:10" ht="15" customHeight="1" x14ac:dyDescent="0.45">
      <c r="C319" s="119" t="s">
        <v>1066</v>
      </c>
      <c r="D319" s="119" t="s">
        <v>1067</v>
      </c>
      <c r="E319" s="123">
        <v>3</v>
      </c>
      <c r="F319" s="124">
        <v>181801</v>
      </c>
    </row>
    <row r="320" spans="2:10" s="107" customFormat="1" ht="15" customHeight="1" x14ac:dyDescent="0.45">
      <c r="B320" s="125" t="s">
        <v>1943</v>
      </c>
      <c r="C320" s="126" t="s">
        <v>1858</v>
      </c>
      <c r="D320" s="127" t="s">
        <v>1</v>
      </c>
      <c r="E320" s="131">
        <v>89</v>
      </c>
      <c r="F320" s="129">
        <v>10282759</v>
      </c>
      <c r="J320" s="103"/>
    </row>
    <row r="321" spans="2:10" ht="15" customHeight="1" x14ac:dyDescent="0.45">
      <c r="C321" s="119" t="s">
        <v>1068</v>
      </c>
      <c r="D321" s="119" t="s">
        <v>1069</v>
      </c>
      <c r="E321" s="123">
        <v>1</v>
      </c>
      <c r="F321" s="124" t="s">
        <v>2769</v>
      </c>
    </row>
    <row r="322" spans="2:10" ht="15" customHeight="1" x14ac:dyDescent="0.45">
      <c r="C322" s="119" t="s">
        <v>1070</v>
      </c>
      <c r="D322" s="119" t="s">
        <v>1071</v>
      </c>
      <c r="E322" s="123">
        <v>1</v>
      </c>
      <c r="F322" s="124" t="s">
        <v>2769</v>
      </c>
    </row>
    <row r="323" spans="2:10" ht="15" customHeight="1" x14ac:dyDescent="0.45">
      <c r="C323" s="119" t="s">
        <v>1072</v>
      </c>
      <c r="D323" s="119" t="s">
        <v>1073</v>
      </c>
      <c r="E323" s="123">
        <v>1</v>
      </c>
      <c r="F323" s="124" t="s">
        <v>2769</v>
      </c>
    </row>
    <row r="324" spans="2:10" ht="15" customHeight="1" x14ac:dyDescent="0.45">
      <c r="C324" s="119" t="s">
        <v>1074</v>
      </c>
      <c r="D324" s="119" t="s">
        <v>1075</v>
      </c>
      <c r="E324" s="123">
        <v>1</v>
      </c>
      <c r="F324" s="124" t="s">
        <v>2769</v>
      </c>
    </row>
    <row r="325" spans="2:10" ht="15" customHeight="1" x14ac:dyDescent="0.45">
      <c r="C325" s="119" t="s">
        <v>1076</v>
      </c>
      <c r="D325" s="119" t="s">
        <v>1077</v>
      </c>
      <c r="E325" s="123">
        <v>1</v>
      </c>
      <c r="F325" s="124" t="s">
        <v>2769</v>
      </c>
    </row>
    <row r="326" spans="2:10" ht="15" customHeight="1" x14ac:dyDescent="0.45">
      <c r="C326" s="119" t="s">
        <v>1078</v>
      </c>
      <c r="D326" s="119" t="s">
        <v>1079</v>
      </c>
      <c r="E326" s="120">
        <v>34</v>
      </c>
      <c r="F326" s="121">
        <v>172616</v>
      </c>
    </row>
    <row r="327" spans="2:10" ht="15" customHeight="1" x14ac:dyDescent="0.45">
      <c r="C327" s="119" t="s">
        <v>1080</v>
      </c>
      <c r="D327" s="119" t="s">
        <v>1081</v>
      </c>
      <c r="E327" s="123">
        <v>1</v>
      </c>
      <c r="F327" s="124" t="s">
        <v>2769</v>
      </c>
    </row>
    <row r="328" spans="2:10" ht="15" customHeight="1" x14ac:dyDescent="0.45">
      <c r="C328" s="119" t="s">
        <v>1083</v>
      </c>
      <c r="D328" s="119" t="s">
        <v>1084</v>
      </c>
      <c r="E328" s="120">
        <v>12</v>
      </c>
      <c r="F328" s="121">
        <v>3454393</v>
      </c>
    </row>
    <row r="329" spans="2:10" ht="15" customHeight="1" x14ac:dyDescent="0.45">
      <c r="C329" s="119" t="s">
        <v>1085</v>
      </c>
      <c r="D329" s="119" t="s">
        <v>1086</v>
      </c>
      <c r="E329" s="120">
        <v>14</v>
      </c>
      <c r="F329" s="121">
        <v>175283</v>
      </c>
    </row>
    <row r="330" spans="2:10" ht="15" customHeight="1" x14ac:dyDescent="0.45">
      <c r="C330" s="119" t="s">
        <v>1087</v>
      </c>
      <c r="D330" s="119" t="s">
        <v>1088</v>
      </c>
      <c r="E330" s="123">
        <v>1</v>
      </c>
      <c r="F330" s="124" t="s">
        <v>2769</v>
      </c>
    </row>
    <row r="331" spans="2:10" ht="15" customHeight="1" x14ac:dyDescent="0.45">
      <c r="C331" s="119" t="s">
        <v>1089</v>
      </c>
      <c r="D331" s="119" t="s">
        <v>237</v>
      </c>
      <c r="E331" s="123">
        <v>2</v>
      </c>
      <c r="F331" s="124" t="s">
        <v>2769</v>
      </c>
    </row>
    <row r="332" spans="2:10" ht="15" customHeight="1" x14ac:dyDescent="0.45">
      <c r="C332" s="119" t="s">
        <v>1090</v>
      </c>
      <c r="D332" s="119" t="s">
        <v>1091</v>
      </c>
      <c r="E332" s="120">
        <v>4</v>
      </c>
      <c r="F332" s="121">
        <v>284251</v>
      </c>
    </row>
    <row r="333" spans="2:10" ht="15" customHeight="1" x14ac:dyDescent="0.45">
      <c r="C333" s="119" t="s">
        <v>1092</v>
      </c>
      <c r="D333" s="119" t="s">
        <v>1093</v>
      </c>
      <c r="E333" s="120">
        <v>11</v>
      </c>
      <c r="F333" s="121">
        <v>1461872</v>
      </c>
    </row>
    <row r="334" spans="2:10" ht="15" customHeight="1" x14ac:dyDescent="0.45">
      <c r="C334" s="119" t="s">
        <v>1944</v>
      </c>
      <c r="D334" s="119" t="s">
        <v>1889</v>
      </c>
      <c r="E334" s="123">
        <v>1</v>
      </c>
      <c r="F334" s="124" t="s">
        <v>2769</v>
      </c>
    </row>
    <row r="335" spans="2:10" ht="15" customHeight="1" x14ac:dyDescent="0.45">
      <c r="C335" s="119" t="s">
        <v>1094</v>
      </c>
      <c r="D335" s="119" t="s">
        <v>1095</v>
      </c>
      <c r="E335" s="120">
        <v>4</v>
      </c>
      <c r="F335" s="121">
        <v>34615</v>
      </c>
    </row>
    <row r="336" spans="2:10" s="107" customFormat="1" ht="15" customHeight="1" x14ac:dyDescent="0.45">
      <c r="B336" s="125" t="s">
        <v>1945</v>
      </c>
      <c r="C336" s="126" t="s">
        <v>1858</v>
      </c>
      <c r="D336" s="127" t="s">
        <v>1096</v>
      </c>
      <c r="E336" s="131">
        <v>49</v>
      </c>
      <c r="F336" s="129">
        <v>2387818</v>
      </c>
      <c r="J336" s="103"/>
    </row>
    <row r="337" spans="3:6" ht="15" customHeight="1" x14ac:dyDescent="0.45">
      <c r="C337" s="119" t="s">
        <v>1097</v>
      </c>
      <c r="D337" s="119" t="s">
        <v>1098</v>
      </c>
      <c r="E337" s="123">
        <v>1</v>
      </c>
      <c r="F337" s="124" t="s">
        <v>2769</v>
      </c>
    </row>
    <row r="338" spans="3:6" ht="15" customHeight="1" x14ac:dyDescent="0.45">
      <c r="C338" s="119" t="s">
        <v>1099</v>
      </c>
      <c r="D338" s="119" t="s">
        <v>1100</v>
      </c>
      <c r="E338" s="123">
        <v>1</v>
      </c>
      <c r="F338" s="124" t="s">
        <v>2769</v>
      </c>
    </row>
    <row r="339" spans="3:6" ht="15" customHeight="1" x14ac:dyDescent="0.45">
      <c r="C339" s="119" t="s">
        <v>1101</v>
      </c>
      <c r="D339" s="119" t="s">
        <v>1102</v>
      </c>
      <c r="E339" s="120">
        <v>3</v>
      </c>
      <c r="F339" s="121">
        <v>76315</v>
      </c>
    </row>
    <row r="340" spans="3:6" ht="15" customHeight="1" x14ac:dyDescent="0.45">
      <c r="C340" s="119" t="s">
        <v>2668</v>
      </c>
      <c r="D340" s="119" t="s">
        <v>2669</v>
      </c>
      <c r="E340" s="123">
        <v>1</v>
      </c>
      <c r="F340" s="124" t="s">
        <v>2769</v>
      </c>
    </row>
    <row r="341" spans="3:6" ht="15" customHeight="1" x14ac:dyDescent="0.45">
      <c r="C341" s="119" t="s">
        <v>1946</v>
      </c>
      <c r="D341" s="119" t="s">
        <v>1890</v>
      </c>
      <c r="E341" s="123">
        <v>2</v>
      </c>
      <c r="F341" s="124" t="s">
        <v>2769</v>
      </c>
    </row>
    <row r="342" spans="3:6" ht="15" customHeight="1" x14ac:dyDescent="0.45">
      <c r="C342" s="119" t="s">
        <v>1947</v>
      </c>
      <c r="D342" s="119" t="s">
        <v>1891</v>
      </c>
      <c r="E342" s="123">
        <v>1</v>
      </c>
      <c r="F342" s="124" t="s">
        <v>2769</v>
      </c>
    </row>
    <row r="343" spans="3:6" ht="15" customHeight="1" x14ac:dyDescent="0.45">
      <c r="C343" s="119" t="s">
        <v>2670</v>
      </c>
      <c r="D343" s="119" t="s">
        <v>2671</v>
      </c>
      <c r="E343" s="123">
        <v>1</v>
      </c>
      <c r="F343" s="124" t="s">
        <v>2769</v>
      </c>
    </row>
    <row r="344" spans="3:6" ht="15" customHeight="1" x14ac:dyDescent="0.45">
      <c r="C344" s="119" t="s">
        <v>1103</v>
      </c>
      <c r="D344" s="119" t="s">
        <v>1104</v>
      </c>
      <c r="E344" s="123">
        <v>2</v>
      </c>
      <c r="F344" s="124" t="s">
        <v>2769</v>
      </c>
    </row>
    <row r="345" spans="3:6" ht="15" customHeight="1" x14ac:dyDescent="0.45">
      <c r="C345" s="119" t="s">
        <v>1105</v>
      </c>
      <c r="D345" s="119" t="s">
        <v>1106</v>
      </c>
      <c r="E345" s="123">
        <v>2</v>
      </c>
      <c r="F345" s="124" t="s">
        <v>2769</v>
      </c>
    </row>
    <row r="346" spans="3:6" ht="15" customHeight="1" x14ac:dyDescent="0.45">
      <c r="C346" s="119" t="s">
        <v>1107</v>
      </c>
      <c r="D346" s="119" t="s">
        <v>1108</v>
      </c>
      <c r="E346" s="123">
        <v>1</v>
      </c>
      <c r="F346" s="124" t="s">
        <v>2769</v>
      </c>
    </row>
    <row r="347" spans="3:6" ht="15" customHeight="1" x14ac:dyDescent="0.45">
      <c r="C347" s="119" t="s">
        <v>1109</v>
      </c>
      <c r="D347" s="119" t="s">
        <v>1110</v>
      </c>
      <c r="E347" s="123">
        <v>2</v>
      </c>
      <c r="F347" s="124" t="s">
        <v>2769</v>
      </c>
    </row>
    <row r="348" spans="3:6" ht="15" customHeight="1" x14ac:dyDescent="0.45">
      <c r="C348" s="119" t="s">
        <v>1111</v>
      </c>
      <c r="D348" s="119" t="s">
        <v>1112</v>
      </c>
      <c r="E348" s="120">
        <v>4</v>
      </c>
      <c r="F348" s="121">
        <v>48366</v>
      </c>
    </row>
    <row r="349" spans="3:6" ht="15" customHeight="1" x14ac:dyDescent="0.45">
      <c r="C349" s="119" t="s">
        <v>1113</v>
      </c>
      <c r="D349" s="119" t="s">
        <v>243</v>
      </c>
      <c r="E349" s="120">
        <v>4</v>
      </c>
      <c r="F349" s="121">
        <v>448161</v>
      </c>
    </row>
    <row r="350" spans="3:6" ht="15" customHeight="1" x14ac:dyDescent="0.45">
      <c r="C350" s="119" t="s">
        <v>1114</v>
      </c>
      <c r="D350" s="119" t="s">
        <v>1115</v>
      </c>
      <c r="E350" s="123">
        <v>2</v>
      </c>
      <c r="F350" s="124" t="s">
        <v>2769</v>
      </c>
    </row>
    <row r="351" spans="3:6" ht="15" customHeight="1" x14ac:dyDescent="0.45">
      <c r="C351" s="119" t="s">
        <v>1116</v>
      </c>
      <c r="D351" s="119" t="s">
        <v>1117</v>
      </c>
      <c r="E351" s="123">
        <v>1</v>
      </c>
      <c r="F351" s="124" t="s">
        <v>2769</v>
      </c>
    </row>
    <row r="352" spans="3:6" ht="15" customHeight="1" x14ac:dyDescent="0.45">
      <c r="C352" s="119" t="s">
        <v>1118</v>
      </c>
      <c r="D352" s="119" t="s">
        <v>1119</v>
      </c>
      <c r="E352" s="123">
        <v>1</v>
      </c>
      <c r="F352" s="124" t="s">
        <v>2769</v>
      </c>
    </row>
    <row r="353" spans="2:10" ht="15" customHeight="1" x14ac:dyDescent="0.45">
      <c r="C353" s="119" t="s">
        <v>1120</v>
      </c>
      <c r="D353" s="119" t="s">
        <v>1121</v>
      </c>
      <c r="E353" s="123">
        <v>2</v>
      </c>
      <c r="F353" s="124" t="s">
        <v>2769</v>
      </c>
    </row>
    <row r="354" spans="2:10" ht="15" customHeight="1" x14ac:dyDescent="0.45">
      <c r="C354" s="119" t="s">
        <v>1122</v>
      </c>
      <c r="D354" s="119" t="s">
        <v>1123</v>
      </c>
      <c r="E354" s="120">
        <v>18</v>
      </c>
      <c r="F354" s="121">
        <v>136434</v>
      </c>
    </row>
    <row r="355" spans="2:10" s="107" customFormat="1" ht="15" customHeight="1" x14ac:dyDescent="0.45">
      <c r="B355" s="125" t="s">
        <v>1948</v>
      </c>
      <c r="C355" s="126" t="s">
        <v>1858</v>
      </c>
      <c r="D355" s="127" t="s">
        <v>1124</v>
      </c>
      <c r="E355" s="131">
        <v>216</v>
      </c>
      <c r="F355" s="129">
        <v>11277643</v>
      </c>
      <c r="J355" s="103"/>
    </row>
    <row r="356" spans="2:10" ht="15" customHeight="1" x14ac:dyDescent="0.45">
      <c r="C356" s="119" t="s">
        <v>1125</v>
      </c>
      <c r="D356" s="119" t="s">
        <v>1126</v>
      </c>
      <c r="E356" s="123">
        <v>1</v>
      </c>
      <c r="F356" s="124" t="s">
        <v>2769</v>
      </c>
    </row>
    <row r="357" spans="2:10" ht="15" customHeight="1" x14ac:dyDescent="0.45">
      <c r="C357" s="119" t="s">
        <v>1127</v>
      </c>
      <c r="D357" s="119" t="s">
        <v>1128</v>
      </c>
      <c r="E357" s="123">
        <v>1</v>
      </c>
      <c r="F357" s="124" t="s">
        <v>2769</v>
      </c>
    </row>
    <row r="358" spans="2:10" ht="15" customHeight="1" x14ac:dyDescent="0.45">
      <c r="C358" s="119" t="s">
        <v>1129</v>
      </c>
      <c r="D358" s="119" t="s">
        <v>1130</v>
      </c>
      <c r="E358" s="123">
        <v>1</v>
      </c>
      <c r="F358" s="124" t="s">
        <v>2769</v>
      </c>
    </row>
    <row r="359" spans="2:10" ht="15" customHeight="1" x14ac:dyDescent="0.45">
      <c r="C359" s="119" t="s">
        <v>1131</v>
      </c>
      <c r="D359" s="119" t="s">
        <v>1132</v>
      </c>
      <c r="E359" s="123">
        <v>1</v>
      </c>
      <c r="F359" s="124" t="s">
        <v>2769</v>
      </c>
    </row>
    <row r="360" spans="2:10" ht="15" customHeight="1" x14ac:dyDescent="0.45">
      <c r="C360" s="119" t="s">
        <v>1133</v>
      </c>
      <c r="D360" s="119" t="s">
        <v>1134</v>
      </c>
      <c r="E360" s="123">
        <v>1</v>
      </c>
      <c r="F360" s="124" t="s">
        <v>2769</v>
      </c>
    </row>
    <row r="361" spans="2:10" ht="15" customHeight="1" x14ac:dyDescent="0.45">
      <c r="C361" s="119" t="s">
        <v>1135</v>
      </c>
      <c r="D361" s="119" t="s">
        <v>1136</v>
      </c>
      <c r="E361" s="123">
        <v>1</v>
      </c>
      <c r="F361" s="124" t="s">
        <v>2769</v>
      </c>
    </row>
    <row r="362" spans="2:10" ht="15" customHeight="1" x14ac:dyDescent="0.45">
      <c r="C362" s="119" t="s">
        <v>1137</v>
      </c>
      <c r="D362" s="119" t="s">
        <v>1138</v>
      </c>
      <c r="E362" s="120">
        <v>3</v>
      </c>
      <c r="F362" s="121">
        <v>19589</v>
      </c>
    </row>
    <row r="363" spans="2:10" ht="15" customHeight="1" x14ac:dyDescent="0.45">
      <c r="C363" s="119" t="s">
        <v>1139</v>
      </c>
      <c r="D363" s="119" t="s">
        <v>1140</v>
      </c>
      <c r="E363" s="120">
        <v>4</v>
      </c>
      <c r="F363" s="121">
        <v>364233</v>
      </c>
    </row>
    <row r="364" spans="2:10" ht="15" customHeight="1" x14ac:dyDescent="0.45">
      <c r="C364" s="119" t="s">
        <v>2713</v>
      </c>
      <c r="D364" s="119" t="s">
        <v>2714</v>
      </c>
      <c r="E364" s="120">
        <v>1</v>
      </c>
      <c r="F364" s="124" t="s">
        <v>2769</v>
      </c>
    </row>
    <row r="365" spans="2:10" ht="15" customHeight="1" x14ac:dyDescent="0.45">
      <c r="C365" s="119" t="s">
        <v>1141</v>
      </c>
      <c r="D365" s="119" t="s">
        <v>1142</v>
      </c>
      <c r="E365" s="123">
        <v>4</v>
      </c>
      <c r="F365" s="124">
        <v>24313</v>
      </c>
    </row>
    <row r="366" spans="2:10" ht="15" customHeight="1" x14ac:dyDescent="0.45">
      <c r="C366" s="119" t="s">
        <v>1143</v>
      </c>
      <c r="D366" s="119" t="s">
        <v>1144</v>
      </c>
      <c r="E366" s="123">
        <v>2</v>
      </c>
      <c r="F366" s="124" t="s">
        <v>2769</v>
      </c>
    </row>
    <row r="367" spans="2:10" ht="15" customHeight="1" x14ac:dyDescent="0.45">
      <c r="C367" s="119" t="s">
        <v>1145</v>
      </c>
      <c r="D367" s="119" t="s">
        <v>1146</v>
      </c>
      <c r="E367" s="123">
        <v>1</v>
      </c>
      <c r="F367" s="124" t="s">
        <v>2769</v>
      </c>
    </row>
    <row r="368" spans="2:10" ht="15" customHeight="1" x14ac:dyDescent="0.45">
      <c r="C368" s="119" t="s">
        <v>1147</v>
      </c>
      <c r="D368" s="119" t="s">
        <v>1148</v>
      </c>
      <c r="E368" s="120">
        <v>1</v>
      </c>
      <c r="F368" s="124" t="s">
        <v>2769</v>
      </c>
    </row>
    <row r="369" spans="3:6" ht="15" customHeight="1" x14ac:dyDescent="0.45">
      <c r="C369" s="119" t="s">
        <v>1149</v>
      </c>
      <c r="D369" s="119" t="s">
        <v>1150</v>
      </c>
      <c r="E369" s="123">
        <v>5</v>
      </c>
      <c r="F369" s="124">
        <v>296310</v>
      </c>
    </row>
    <row r="370" spans="3:6" ht="15" customHeight="1" x14ac:dyDescent="0.45">
      <c r="C370" s="119" t="s">
        <v>1151</v>
      </c>
      <c r="D370" s="119" t="s">
        <v>1152</v>
      </c>
      <c r="E370" s="123">
        <v>2</v>
      </c>
      <c r="F370" s="124" t="s">
        <v>2769</v>
      </c>
    </row>
    <row r="371" spans="3:6" ht="15" customHeight="1" x14ac:dyDescent="0.45">
      <c r="C371" s="119" t="s">
        <v>1153</v>
      </c>
      <c r="D371" s="119" t="s">
        <v>1154</v>
      </c>
      <c r="E371" s="123">
        <v>1</v>
      </c>
      <c r="F371" s="124" t="s">
        <v>2769</v>
      </c>
    </row>
    <row r="372" spans="3:6" ht="15" customHeight="1" x14ac:dyDescent="0.45">
      <c r="C372" s="119" t="s">
        <v>1949</v>
      </c>
      <c r="D372" s="119" t="s">
        <v>1892</v>
      </c>
      <c r="E372" s="120">
        <v>1</v>
      </c>
      <c r="F372" s="124" t="s">
        <v>2769</v>
      </c>
    </row>
    <row r="373" spans="3:6" ht="15" customHeight="1" x14ac:dyDescent="0.45">
      <c r="C373" s="119" t="s">
        <v>1155</v>
      </c>
      <c r="D373" s="119" t="s">
        <v>252</v>
      </c>
      <c r="E373" s="120">
        <v>26</v>
      </c>
      <c r="F373" s="121">
        <v>3708465</v>
      </c>
    </row>
    <row r="374" spans="3:6" ht="15" customHeight="1" x14ac:dyDescent="0.45">
      <c r="C374" s="119" t="s">
        <v>1156</v>
      </c>
      <c r="D374" s="119" t="s">
        <v>1157</v>
      </c>
      <c r="E374" s="120">
        <v>10</v>
      </c>
      <c r="F374" s="121">
        <v>41868</v>
      </c>
    </row>
    <row r="375" spans="3:6" ht="15" customHeight="1" x14ac:dyDescent="0.45">
      <c r="C375" s="119" t="s">
        <v>1158</v>
      </c>
      <c r="D375" s="119" t="s">
        <v>1159</v>
      </c>
      <c r="E375" s="120">
        <v>3</v>
      </c>
      <c r="F375" s="121">
        <v>458676</v>
      </c>
    </row>
    <row r="376" spans="3:6" ht="15" customHeight="1" x14ac:dyDescent="0.45">
      <c r="C376" s="119" t="s">
        <v>1160</v>
      </c>
      <c r="D376" s="119" t="s">
        <v>1161</v>
      </c>
      <c r="E376" s="120">
        <v>5</v>
      </c>
      <c r="F376" s="121">
        <v>108544</v>
      </c>
    </row>
    <row r="377" spans="3:6" ht="15" customHeight="1" x14ac:dyDescent="0.45">
      <c r="C377" s="119" t="s">
        <v>1162</v>
      </c>
      <c r="D377" s="119" t="s">
        <v>1163</v>
      </c>
      <c r="E377" s="120">
        <v>36</v>
      </c>
      <c r="F377" s="121">
        <v>662263</v>
      </c>
    </row>
    <row r="378" spans="3:6" ht="15" customHeight="1" x14ac:dyDescent="0.45">
      <c r="C378" s="119" t="s">
        <v>1164</v>
      </c>
      <c r="D378" s="119" t="s">
        <v>1165</v>
      </c>
      <c r="E378" s="123">
        <v>4</v>
      </c>
      <c r="F378" s="124">
        <v>45614</v>
      </c>
    </row>
    <row r="379" spans="3:6" ht="15" customHeight="1" x14ac:dyDescent="0.45">
      <c r="C379" s="119" t="s">
        <v>1166</v>
      </c>
      <c r="D379" s="119" t="s">
        <v>1167</v>
      </c>
      <c r="E379" s="120">
        <v>2</v>
      </c>
      <c r="F379" s="124" t="s">
        <v>2769</v>
      </c>
    </row>
    <row r="380" spans="3:6" ht="15" customHeight="1" x14ac:dyDescent="0.45">
      <c r="C380" s="119" t="s">
        <v>1168</v>
      </c>
      <c r="D380" s="119" t="s">
        <v>253</v>
      </c>
      <c r="E380" s="123">
        <v>4</v>
      </c>
      <c r="F380" s="124">
        <v>114646</v>
      </c>
    </row>
    <row r="381" spans="3:6" ht="15" customHeight="1" x14ac:dyDescent="0.45">
      <c r="C381" s="119" t="s">
        <v>1169</v>
      </c>
      <c r="D381" s="119" t="s">
        <v>254</v>
      </c>
      <c r="E381" s="123">
        <v>1</v>
      </c>
      <c r="F381" s="124" t="s">
        <v>2769</v>
      </c>
    </row>
    <row r="382" spans="3:6" ht="15" customHeight="1" x14ac:dyDescent="0.45">
      <c r="C382" s="119" t="s">
        <v>1170</v>
      </c>
      <c r="D382" s="119" t="s">
        <v>1171</v>
      </c>
      <c r="E382" s="123">
        <v>2</v>
      </c>
      <c r="F382" s="124" t="s">
        <v>2769</v>
      </c>
    </row>
    <row r="383" spans="3:6" ht="15" customHeight="1" x14ac:dyDescent="0.45">
      <c r="C383" s="119" t="s">
        <v>2672</v>
      </c>
      <c r="D383" s="119" t="s">
        <v>2673</v>
      </c>
      <c r="E383" s="120">
        <v>2</v>
      </c>
      <c r="F383" s="124" t="s">
        <v>2769</v>
      </c>
    </row>
    <row r="384" spans="3:6" ht="15" customHeight="1" x14ac:dyDescent="0.45">
      <c r="C384" s="119" t="s">
        <v>1172</v>
      </c>
      <c r="D384" s="119" t="s">
        <v>1173</v>
      </c>
      <c r="E384" s="123">
        <v>10</v>
      </c>
      <c r="F384" s="124">
        <v>256386</v>
      </c>
    </row>
    <row r="385" spans="3:6" ht="15" customHeight="1" x14ac:dyDescent="0.45">
      <c r="C385" s="119" t="s">
        <v>1174</v>
      </c>
      <c r="D385" s="119" t="s">
        <v>1175</v>
      </c>
      <c r="E385" s="123">
        <v>1</v>
      </c>
      <c r="F385" s="124" t="s">
        <v>2769</v>
      </c>
    </row>
    <row r="386" spans="3:6" ht="15" customHeight="1" x14ac:dyDescent="0.45">
      <c r="C386" s="119" t="s">
        <v>1176</v>
      </c>
      <c r="D386" s="119" t="s">
        <v>1177</v>
      </c>
      <c r="E386" s="120">
        <v>1</v>
      </c>
      <c r="F386" s="124" t="s">
        <v>2769</v>
      </c>
    </row>
    <row r="387" spans="3:6" ht="15" customHeight="1" x14ac:dyDescent="0.45">
      <c r="C387" s="119" t="s">
        <v>1178</v>
      </c>
      <c r="D387" s="119" t="s">
        <v>1179</v>
      </c>
      <c r="E387" s="120">
        <v>19</v>
      </c>
      <c r="F387" s="121">
        <v>346864</v>
      </c>
    </row>
    <row r="388" spans="3:6" ht="15" customHeight="1" x14ac:dyDescent="0.45">
      <c r="C388" s="119" t="s">
        <v>1180</v>
      </c>
      <c r="D388" s="119" t="s">
        <v>1181</v>
      </c>
      <c r="E388" s="123">
        <v>5</v>
      </c>
      <c r="F388" s="124">
        <v>93141</v>
      </c>
    </row>
    <row r="389" spans="3:6" ht="15" customHeight="1" x14ac:dyDescent="0.45">
      <c r="C389" s="119" t="s">
        <v>1182</v>
      </c>
      <c r="D389" s="119" t="s">
        <v>1183</v>
      </c>
      <c r="E389" s="120">
        <v>1</v>
      </c>
      <c r="F389" s="124" t="s">
        <v>2769</v>
      </c>
    </row>
    <row r="390" spans="3:6" ht="15" customHeight="1" x14ac:dyDescent="0.45">
      <c r="C390" s="119" t="s">
        <v>1184</v>
      </c>
      <c r="D390" s="119" t="s">
        <v>1185</v>
      </c>
      <c r="E390" s="123">
        <v>23</v>
      </c>
      <c r="F390" s="124">
        <v>725128</v>
      </c>
    </row>
    <row r="391" spans="3:6" ht="15" customHeight="1" x14ac:dyDescent="0.45">
      <c r="C391" s="119" t="s">
        <v>1186</v>
      </c>
      <c r="D391" s="119" t="s">
        <v>1187</v>
      </c>
      <c r="E391" s="123">
        <v>1</v>
      </c>
      <c r="F391" s="124" t="s">
        <v>2769</v>
      </c>
    </row>
    <row r="392" spans="3:6" ht="15" customHeight="1" x14ac:dyDescent="0.45">
      <c r="C392" s="119" t="s">
        <v>1188</v>
      </c>
      <c r="D392" s="119" t="s">
        <v>257</v>
      </c>
      <c r="E392" s="123">
        <v>1</v>
      </c>
      <c r="F392" s="124" t="s">
        <v>2769</v>
      </c>
    </row>
    <row r="393" spans="3:6" ht="15" customHeight="1" x14ac:dyDescent="0.45">
      <c r="C393" s="119" t="s">
        <v>1189</v>
      </c>
      <c r="D393" s="119" t="s">
        <v>259</v>
      </c>
      <c r="E393" s="120">
        <v>2</v>
      </c>
      <c r="F393" s="124" t="s">
        <v>2769</v>
      </c>
    </row>
    <row r="394" spans="3:6" ht="15" customHeight="1" x14ac:dyDescent="0.45">
      <c r="C394" s="119" t="s">
        <v>1190</v>
      </c>
      <c r="D394" s="119" t="s">
        <v>1191</v>
      </c>
      <c r="E394" s="123">
        <v>8</v>
      </c>
      <c r="F394" s="124">
        <v>360313</v>
      </c>
    </row>
    <row r="395" spans="3:6" ht="15" customHeight="1" x14ac:dyDescent="0.45">
      <c r="C395" s="119" t="s">
        <v>1192</v>
      </c>
      <c r="D395" s="119" t="s">
        <v>1193</v>
      </c>
      <c r="E395" s="123">
        <v>1</v>
      </c>
      <c r="F395" s="124" t="s">
        <v>2769</v>
      </c>
    </row>
    <row r="396" spans="3:6" ht="15" customHeight="1" x14ac:dyDescent="0.45">
      <c r="C396" s="119" t="s">
        <v>1194</v>
      </c>
      <c r="D396" s="119" t="s">
        <v>1195</v>
      </c>
      <c r="E396" s="123">
        <v>1</v>
      </c>
      <c r="F396" s="124" t="s">
        <v>2769</v>
      </c>
    </row>
    <row r="397" spans="3:6" ht="15" customHeight="1" x14ac:dyDescent="0.45">
      <c r="C397" s="119" t="s">
        <v>1196</v>
      </c>
      <c r="D397" s="119" t="s">
        <v>1197</v>
      </c>
      <c r="E397" s="123">
        <v>1</v>
      </c>
      <c r="F397" s="124" t="s">
        <v>2769</v>
      </c>
    </row>
    <row r="398" spans="3:6" ht="15" customHeight="1" x14ac:dyDescent="0.45">
      <c r="C398" s="119" t="s">
        <v>1198</v>
      </c>
      <c r="D398" s="119" t="s">
        <v>1199</v>
      </c>
      <c r="E398" s="123">
        <v>1</v>
      </c>
      <c r="F398" s="124" t="s">
        <v>2769</v>
      </c>
    </row>
    <row r="399" spans="3:6" ht="15" customHeight="1" x14ac:dyDescent="0.45">
      <c r="C399" s="119" t="s">
        <v>1200</v>
      </c>
      <c r="D399" s="119" t="s">
        <v>1201</v>
      </c>
      <c r="E399" s="123">
        <v>2</v>
      </c>
      <c r="F399" s="124" t="s">
        <v>2769</v>
      </c>
    </row>
    <row r="400" spans="3:6" ht="15" customHeight="1" x14ac:dyDescent="0.45">
      <c r="C400" s="119" t="s">
        <v>1202</v>
      </c>
      <c r="D400" s="119" t="s">
        <v>1203</v>
      </c>
      <c r="E400" s="123">
        <v>1</v>
      </c>
      <c r="F400" s="124" t="s">
        <v>2769</v>
      </c>
    </row>
    <row r="401" spans="2:10" ht="15" customHeight="1" x14ac:dyDescent="0.45">
      <c r="C401" s="119" t="s">
        <v>1204</v>
      </c>
      <c r="D401" s="119" t="s">
        <v>1205</v>
      </c>
      <c r="E401" s="123">
        <v>2</v>
      </c>
      <c r="F401" s="124" t="s">
        <v>2769</v>
      </c>
    </row>
    <row r="402" spans="2:10" ht="15" customHeight="1" x14ac:dyDescent="0.45">
      <c r="C402" s="119" t="s">
        <v>1206</v>
      </c>
      <c r="D402" s="119" t="s">
        <v>1207</v>
      </c>
      <c r="E402" s="120">
        <v>9</v>
      </c>
      <c r="F402" s="121">
        <v>25756</v>
      </c>
    </row>
    <row r="403" spans="2:10" s="107" customFormat="1" ht="15" customHeight="1" x14ac:dyDescent="0.45">
      <c r="B403" s="125" t="s">
        <v>1950</v>
      </c>
      <c r="C403" s="126" t="s">
        <v>1858</v>
      </c>
      <c r="D403" s="127" t="s">
        <v>1208</v>
      </c>
      <c r="E403" s="131">
        <v>55</v>
      </c>
      <c r="F403" s="139">
        <v>12206225</v>
      </c>
      <c r="J403" s="103"/>
    </row>
    <row r="404" spans="2:10" ht="15" customHeight="1" x14ac:dyDescent="0.45">
      <c r="C404" s="119" t="s">
        <v>1209</v>
      </c>
      <c r="D404" s="119" t="s">
        <v>1210</v>
      </c>
      <c r="E404" s="123">
        <v>1</v>
      </c>
      <c r="F404" s="124" t="s">
        <v>2769</v>
      </c>
    </row>
    <row r="405" spans="2:10" ht="15" customHeight="1" x14ac:dyDescent="0.45">
      <c r="C405" s="119" t="s">
        <v>1211</v>
      </c>
      <c r="D405" s="119" t="s">
        <v>1212</v>
      </c>
      <c r="E405" s="123">
        <v>1</v>
      </c>
      <c r="F405" s="124" t="s">
        <v>2769</v>
      </c>
    </row>
    <row r="406" spans="2:10" ht="15" customHeight="1" x14ac:dyDescent="0.45">
      <c r="C406" s="119" t="s">
        <v>1213</v>
      </c>
      <c r="D406" s="119" t="s">
        <v>1214</v>
      </c>
      <c r="E406" s="123">
        <v>1</v>
      </c>
      <c r="F406" s="124" t="s">
        <v>2769</v>
      </c>
    </row>
    <row r="407" spans="2:10" ht="15" customHeight="1" x14ac:dyDescent="0.45">
      <c r="C407" s="119" t="s">
        <v>1215</v>
      </c>
      <c r="D407" s="119" t="s">
        <v>1216</v>
      </c>
      <c r="E407" s="123">
        <v>3</v>
      </c>
      <c r="F407" s="124">
        <v>8726360</v>
      </c>
    </row>
    <row r="408" spans="2:10" ht="15" customHeight="1" x14ac:dyDescent="0.45">
      <c r="C408" s="119" t="s">
        <v>1217</v>
      </c>
      <c r="D408" s="119" t="s">
        <v>1218</v>
      </c>
      <c r="E408" s="120">
        <v>6</v>
      </c>
      <c r="F408" s="121">
        <v>92352</v>
      </c>
    </row>
    <row r="409" spans="2:10" ht="15" customHeight="1" x14ac:dyDescent="0.45">
      <c r="C409" s="119" t="s">
        <v>1219</v>
      </c>
      <c r="D409" s="119" t="s">
        <v>1220</v>
      </c>
      <c r="E409" s="120">
        <v>3</v>
      </c>
      <c r="F409" s="121">
        <v>10516</v>
      </c>
    </row>
    <row r="410" spans="2:10" ht="15" customHeight="1" x14ac:dyDescent="0.45">
      <c r="C410" s="119" t="s">
        <v>1221</v>
      </c>
      <c r="D410" s="119" t="s">
        <v>1222</v>
      </c>
      <c r="E410" s="120">
        <v>1</v>
      </c>
      <c r="F410" s="124" t="s">
        <v>2769</v>
      </c>
    </row>
    <row r="411" spans="2:10" ht="15" customHeight="1" x14ac:dyDescent="0.45">
      <c r="C411" s="119" t="s">
        <v>1223</v>
      </c>
      <c r="D411" s="119" t="s">
        <v>1224</v>
      </c>
      <c r="E411" s="123">
        <v>2</v>
      </c>
      <c r="F411" s="124" t="s">
        <v>2769</v>
      </c>
    </row>
    <row r="412" spans="2:10" ht="15" customHeight="1" x14ac:dyDescent="0.45">
      <c r="C412" s="119" t="s">
        <v>1225</v>
      </c>
      <c r="D412" s="119" t="s">
        <v>1226</v>
      </c>
      <c r="E412" s="123">
        <v>2</v>
      </c>
      <c r="F412" s="124" t="s">
        <v>2769</v>
      </c>
    </row>
    <row r="413" spans="2:10" ht="15" customHeight="1" x14ac:dyDescent="0.45">
      <c r="C413" s="119" t="s">
        <v>1227</v>
      </c>
      <c r="D413" s="119" t="s">
        <v>1228</v>
      </c>
      <c r="E413" s="123">
        <v>4</v>
      </c>
      <c r="F413" s="124">
        <v>860386</v>
      </c>
    </row>
    <row r="414" spans="2:10" ht="15" customHeight="1" x14ac:dyDescent="0.45">
      <c r="C414" s="119" t="s">
        <v>1229</v>
      </c>
      <c r="D414" s="119" t="s">
        <v>1230</v>
      </c>
      <c r="E414" s="120">
        <v>1</v>
      </c>
      <c r="F414" s="124" t="s">
        <v>2769</v>
      </c>
    </row>
    <row r="415" spans="2:10" ht="15" customHeight="1" x14ac:dyDescent="0.45">
      <c r="C415" s="119" t="s">
        <v>1231</v>
      </c>
      <c r="D415" s="119" t="s">
        <v>1232</v>
      </c>
      <c r="E415" s="123">
        <v>1</v>
      </c>
      <c r="F415" s="124" t="s">
        <v>2769</v>
      </c>
    </row>
    <row r="416" spans="2:10" ht="15" customHeight="1" x14ac:dyDescent="0.45">
      <c r="C416" s="119" t="s">
        <v>1233</v>
      </c>
      <c r="D416" s="119" t="s">
        <v>1234</v>
      </c>
      <c r="E416" s="123">
        <v>3</v>
      </c>
      <c r="F416" s="124">
        <v>17946</v>
      </c>
    </row>
    <row r="417" spans="2:10" ht="15" customHeight="1" x14ac:dyDescent="0.45">
      <c r="C417" s="119" t="s">
        <v>2715</v>
      </c>
      <c r="D417" s="119" t="s">
        <v>2716</v>
      </c>
      <c r="E417" s="123">
        <v>1</v>
      </c>
      <c r="F417" s="124" t="s">
        <v>2769</v>
      </c>
    </row>
    <row r="418" spans="2:10" ht="15" customHeight="1" x14ac:dyDescent="0.45">
      <c r="C418" s="119" t="s">
        <v>1235</v>
      </c>
      <c r="D418" s="119" t="s">
        <v>1236</v>
      </c>
      <c r="E418" s="123">
        <v>2</v>
      </c>
      <c r="F418" s="124" t="s">
        <v>2769</v>
      </c>
    </row>
    <row r="419" spans="2:10" ht="15" customHeight="1" x14ac:dyDescent="0.45">
      <c r="C419" s="119" t="s">
        <v>1237</v>
      </c>
      <c r="D419" s="119" t="s">
        <v>1238</v>
      </c>
      <c r="E419" s="120">
        <v>6</v>
      </c>
      <c r="F419" s="121">
        <v>761125</v>
      </c>
    </row>
    <row r="420" spans="2:10" ht="15" customHeight="1" x14ac:dyDescent="0.45">
      <c r="C420" s="119" t="s">
        <v>1239</v>
      </c>
      <c r="D420" s="119" t="s">
        <v>1240</v>
      </c>
      <c r="E420" s="120">
        <v>17</v>
      </c>
      <c r="F420" s="121">
        <v>127577</v>
      </c>
    </row>
    <row r="421" spans="2:10" s="107" customFormat="1" ht="15" customHeight="1" x14ac:dyDescent="0.45">
      <c r="B421" s="125" t="s">
        <v>1951</v>
      </c>
      <c r="C421" s="126" t="s">
        <v>1858</v>
      </c>
      <c r="D421" s="127" t="s">
        <v>1241</v>
      </c>
      <c r="E421" s="131">
        <v>311</v>
      </c>
      <c r="F421" s="129">
        <v>25706691</v>
      </c>
      <c r="J421" s="103"/>
    </row>
    <row r="422" spans="2:10" ht="15" customHeight="1" x14ac:dyDescent="0.45">
      <c r="C422" s="119" t="s">
        <v>1242</v>
      </c>
      <c r="D422" s="119" t="s">
        <v>1243</v>
      </c>
      <c r="E422" s="123">
        <v>2</v>
      </c>
      <c r="F422" s="124" t="s">
        <v>2769</v>
      </c>
    </row>
    <row r="423" spans="2:10" ht="15" customHeight="1" x14ac:dyDescent="0.45">
      <c r="C423" s="119" t="s">
        <v>1244</v>
      </c>
      <c r="D423" s="119" t="s">
        <v>1245</v>
      </c>
      <c r="E423" s="120">
        <v>3</v>
      </c>
      <c r="F423" s="121">
        <v>776971</v>
      </c>
    </row>
    <row r="424" spans="2:10" ht="15" customHeight="1" x14ac:dyDescent="0.45">
      <c r="C424" s="119" t="s">
        <v>1246</v>
      </c>
      <c r="D424" s="119" t="s">
        <v>1247</v>
      </c>
      <c r="E424" s="123">
        <v>1</v>
      </c>
      <c r="F424" s="124" t="s">
        <v>2769</v>
      </c>
    </row>
    <row r="425" spans="2:10" ht="15" customHeight="1" x14ac:dyDescent="0.45">
      <c r="C425" s="119" t="s">
        <v>1248</v>
      </c>
      <c r="D425" s="119" t="s">
        <v>1249</v>
      </c>
      <c r="E425" s="123">
        <v>2</v>
      </c>
      <c r="F425" s="124" t="s">
        <v>2769</v>
      </c>
    </row>
    <row r="426" spans="2:10" ht="15" customHeight="1" x14ac:dyDescent="0.45">
      <c r="C426" s="119" t="s">
        <v>1250</v>
      </c>
      <c r="D426" s="119" t="s">
        <v>1251</v>
      </c>
      <c r="E426" s="120">
        <v>8</v>
      </c>
      <c r="F426" s="121">
        <v>58997</v>
      </c>
    </row>
    <row r="427" spans="2:10" ht="15" customHeight="1" x14ac:dyDescent="0.45">
      <c r="C427" s="119" t="s">
        <v>1252</v>
      </c>
      <c r="D427" s="119" t="s">
        <v>1253</v>
      </c>
      <c r="E427" s="123">
        <v>1</v>
      </c>
      <c r="F427" s="124" t="s">
        <v>2769</v>
      </c>
    </row>
    <row r="428" spans="2:10" ht="15" customHeight="1" x14ac:dyDescent="0.45">
      <c r="C428" s="119" t="s">
        <v>1254</v>
      </c>
      <c r="D428" s="119" t="s">
        <v>1255</v>
      </c>
      <c r="E428" s="120">
        <v>5</v>
      </c>
      <c r="F428" s="121">
        <v>69995</v>
      </c>
    </row>
    <row r="429" spans="2:10" ht="15" customHeight="1" x14ac:dyDescent="0.45">
      <c r="C429" s="119" t="s">
        <v>2674</v>
      </c>
      <c r="D429" s="119" t="s">
        <v>2675</v>
      </c>
      <c r="E429" s="123">
        <v>1</v>
      </c>
      <c r="F429" s="124" t="s">
        <v>2769</v>
      </c>
    </row>
    <row r="430" spans="2:10" ht="15" customHeight="1" x14ac:dyDescent="0.45">
      <c r="C430" s="119" t="s">
        <v>1256</v>
      </c>
      <c r="D430" s="119" t="s">
        <v>1257</v>
      </c>
      <c r="E430" s="123">
        <v>1</v>
      </c>
      <c r="F430" s="124" t="s">
        <v>2769</v>
      </c>
    </row>
    <row r="431" spans="2:10" ht="15" customHeight="1" x14ac:dyDescent="0.45">
      <c r="C431" s="119" t="s">
        <v>1952</v>
      </c>
      <c r="D431" s="119" t="s">
        <v>1893</v>
      </c>
      <c r="E431" s="123">
        <v>2</v>
      </c>
      <c r="F431" s="124" t="s">
        <v>2769</v>
      </c>
    </row>
    <row r="432" spans="2:10" ht="15" customHeight="1" x14ac:dyDescent="0.45">
      <c r="C432" s="119" t="s">
        <v>1258</v>
      </c>
      <c r="D432" s="119" t="s">
        <v>1894</v>
      </c>
      <c r="E432" s="120">
        <v>7</v>
      </c>
      <c r="F432" s="121">
        <v>20830</v>
      </c>
    </row>
    <row r="433" spans="3:6" ht="15" customHeight="1" x14ac:dyDescent="0.45">
      <c r="C433" s="119" t="s">
        <v>1259</v>
      </c>
      <c r="D433" s="119" t="s">
        <v>1260</v>
      </c>
      <c r="E433" s="123">
        <v>1</v>
      </c>
      <c r="F433" s="124" t="s">
        <v>2769</v>
      </c>
    </row>
    <row r="434" spans="3:6" ht="15" customHeight="1" x14ac:dyDescent="0.45">
      <c r="C434" s="119" t="s">
        <v>1261</v>
      </c>
      <c r="D434" s="119" t="s">
        <v>1262</v>
      </c>
      <c r="E434" s="123">
        <v>1</v>
      </c>
      <c r="F434" s="124" t="s">
        <v>2769</v>
      </c>
    </row>
    <row r="435" spans="3:6" ht="15" customHeight="1" x14ac:dyDescent="0.45">
      <c r="C435" s="119" t="s">
        <v>1263</v>
      </c>
      <c r="D435" s="119" t="s">
        <v>1264</v>
      </c>
      <c r="E435" s="123">
        <v>1</v>
      </c>
      <c r="F435" s="124" t="s">
        <v>2769</v>
      </c>
    </row>
    <row r="436" spans="3:6" ht="15" customHeight="1" x14ac:dyDescent="0.45">
      <c r="C436" s="119" t="s">
        <v>1265</v>
      </c>
      <c r="D436" s="119" t="s">
        <v>1266</v>
      </c>
      <c r="E436" s="120">
        <v>3</v>
      </c>
      <c r="F436" s="121">
        <v>3874</v>
      </c>
    </row>
    <row r="437" spans="3:6" ht="15" customHeight="1" x14ac:dyDescent="0.45">
      <c r="C437" s="119" t="s">
        <v>1267</v>
      </c>
      <c r="D437" s="119" t="s">
        <v>1268</v>
      </c>
      <c r="E437" s="123">
        <v>2</v>
      </c>
      <c r="F437" s="124" t="s">
        <v>2769</v>
      </c>
    </row>
    <row r="438" spans="3:6" ht="15" customHeight="1" x14ac:dyDescent="0.45">
      <c r="C438" s="119" t="s">
        <v>1269</v>
      </c>
      <c r="D438" s="119" t="s">
        <v>1270</v>
      </c>
      <c r="E438" s="123">
        <v>1</v>
      </c>
      <c r="F438" s="124" t="s">
        <v>2769</v>
      </c>
    </row>
    <row r="439" spans="3:6" ht="15" customHeight="1" x14ac:dyDescent="0.45">
      <c r="C439" s="119" t="s">
        <v>1271</v>
      </c>
      <c r="D439" s="119" t="s">
        <v>1272</v>
      </c>
      <c r="E439" s="123">
        <v>2</v>
      </c>
      <c r="F439" s="124" t="s">
        <v>2769</v>
      </c>
    </row>
    <row r="440" spans="3:6" ht="15" customHeight="1" x14ac:dyDescent="0.45">
      <c r="C440" s="119" t="s">
        <v>1273</v>
      </c>
      <c r="D440" s="119" t="s">
        <v>1274</v>
      </c>
      <c r="E440" s="123">
        <v>2</v>
      </c>
      <c r="F440" s="124" t="s">
        <v>2769</v>
      </c>
    </row>
    <row r="441" spans="3:6" ht="15" customHeight="1" x14ac:dyDescent="0.45">
      <c r="C441" s="119" t="s">
        <v>1275</v>
      </c>
      <c r="D441" s="119" t="s">
        <v>1276</v>
      </c>
      <c r="E441" s="123">
        <v>1</v>
      </c>
      <c r="F441" s="124" t="s">
        <v>2769</v>
      </c>
    </row>
    <row r="442" spans="3:6" ht="15" customHeight="1" x14ac:dyDescent="0.45">
      <c r="C442" s="119" t="s">
        <v>1277</v>
      </c>
      <c r="D442" s="119" t="s">
        <v>1278</v>
      </c>
      <c r="E442" s="123">
        <v>2</v>
      </c>
      <c r="F442" s="124" t="s">
        <v>2769</v>
      </c>
    </row>
    <row r="443" spans="3:6" ht="15" customHeight="1" x14ac:dyDescent="0.45">
      <c r="C443" s="119" t="s">
        <v>1279</v>
      </c>
      <c r="D443" s="119" t="s">
        <v>1280</v>
      </c>
      <c r="E443" s="123">
        <v>1</v>
      </c>
      <c r="F443" s="124" t="s">
        <v>2769</v>
      </c>
    </row>
    <row r="444" spans="3:6" ht="15" customHeight="1" x14ac:dyDescent="0.45">
      <c r="C444" s="119" t="s">
        <v>2676</v>
      </c>
      <c r="D444" s="119" t="s">
        <v>2677</v>
      </c>
      <c r="E444" s="123">
        <v>1</v>
      </c>
      <c r="F444" s="124" t="s">
        <v>2769</v>
      </c>
    </row>
    <row r="445" spans="3:6" ht="15" customHeight="1" x14ac:dyDescent="0.45">
      <c r="C445" s="119" t="s">
        <v>1281</v>
      </c>
      <c r="D445" s="119" t="s">
        <v>1282</v>
      </c>
      <c r="E445" s="123">
        <v>1</v>
      </c>
      <c r="F445" s="124" t="s">
        <v>2769</v>
      </c>
    </row>
    <row r="446" spans="3:6" ht="15" customHeight="1" x14ac:dyDescent="0.45">
      <c r="C446" s="119" t="s">
        <v>1283</v>
      </c>
      <c r="D446" s="119" t="s">
        <v>1284</v>
      </c>
      <c r="E446" s="123">
        <v>1</v>
      </c>
      <c r="F446" s="124" t="s">
        <v>2769</v>
      </c>
    </row>
    <row r="447" spans="3:6" ht="15" customHeight="1" x14ac:dyDescent="0.45">
      <c r="C447" s="119" t="s">
        <v>1285</v>
      </c>
      <c r="D447" s="119" t="s">
        <v>1286</v>
      </c>
      <c r="E447" s="123">
        <v>2</v>
      </c>
      <c r="F447" s="124" t="s">
        <v>2769</v>
      </c>
    </row>
    <row r="448" spans="3:6" ht="15" customHeight="1" x14ac:dyDescent="0.45">
      <c r="C448" s="119" t="s">
        <v>1953</v>
      </c>
      <c r="D448" s="119" t="s">
        <v>1895</v>
      </c>
      <c r="E448" s="123">
        <v>1</v>
      </c>
      <c r="F448" s="124" t="s">
        <v>2769</v>
      </c>
    </row>
    <row r="449" spans="3:6" ht="15" customHeight="1" x14ac:dyDescent="0.45">
      <c r="C449" s="119" t="s">
        <v>1287</v>
      </c>
      <c r="D449" s="119" t="s">
        <v>1288</v>
      </c>
      <c r="E449" s="123">
        <v>1</v>
      </c>
      <c r="F449" s="124" t="s">
        <v>2769</v>
      </c>
    </row>
    <row r="450" spans="3:6" ht="15" customHeight="1" x14ac:dyDescent="0.45">
      <c r="C450" s="119" t="s">
        <v>1289</v>
      </c>
      <c r="D450" s="119" t="s">
        <v>1290</v>
      </c>
      <c r="E450" s="123">
        <v>1</v>
      </c>
      <c r="F450" s="124" t="s">
        <v>2769</v>
      </c>
    </row>
    <row r="451" spans="3:6" ht="15" customHeight="1" x14ac:dyDescent="0.45">
      <c r="C451" s="119" t="s">
        <v>1291</v>
      </c>
      <c r="D451" s="119" t="s">
        <v>1292</v>
      </c>
      <c r="E451" s="123">
        <v>1</v>
      </c>
      <c r="F451" s="124" t="s">
        <v>2769</v>
      </c>
    </row>
    <row r="452" spans="3:6" ht="15" customHeight="1" x14ac:dyDescent="0.45">
      <c r="C452" s="119" t="s">
        <v>1293</v>
      </c>
      <c r="D452" s="119" t="s">
        <v>1294</v>
      </c>
      <c r="E452" s="120">
        <v>19</v>
      </c>
      <c r="F452" s="121">
        <v>168251</v>
      </c>
    </row>
    <row r="453" spans="3:6" ht="15" customHeight="1" x14ac:dyDescent="0.45">
      <c r="C453" s="119" t="s">
        <v>1295</v>
      </c>
      <c r="D453" s="119" t="s">
        <v>1296</v>
      </c>
      <c r="E453" s="120">
        <v>10</v>
      </c>
      <c r="F453" s="121">
        <v>162552</v>
      </c>
    </row>
    <row r="454" spans="3:6" ht="15" customHeight="1" x14ac:dyDescent="0.45">
      <c r="C454" s="119" t="s">
        <v>1297</v>
      </c>
      <c r="D454" s="119" t="s">
        <v>1298</v>
      </c>
      <c r="E454" s="120">
        <v>3</v>
      </c>
      <c r="F454" s="121">
        <v>25295</v>
      </c>
    </row>
    <row r="455" spans="3:6" ht="15" customHeight="1" x14ac:dyDescent="0.45">
      <c r="C455" s="119" t="s">
        <v>1299</v>
      </c>
      <c r="D455" s="119" t="s">
        <v>1300</v>
      </c>
      <c r="E455" s="120">
        <v>4</v>
      </c>
      <c r="F455" s="121">
        <v>275508</v>
      </c>
    </row>
    <row r="456" spans="3:6" ht="15" customHeight="1" x14ac:dyDescent="0.45">
      <c r="C456" s="119" t="s">
        <v>1301</v>
      </c>
      <c r="D456" s="119" t="s">
        <v>1302</v>
      </c>
      <c r="E456" s="123">
        <v>2</v>
      </c>
      <c r="F456" s="124" t="s">
        <v>2769</v>
      </c>
    </row>
    <row r="457" spans="3:6" ht="15" customHeight="1" x14ac:dyDescent="0.45">
      <c r="C457" s="119" t="s">
        <v>1303</v>
      </c>
      <c r="D457" s="119" t="s">
        <v>1304</v>
      </c>
      <c r="E457" s="120">
        <v>5</v>
      </c>
      <c r="F457" s="121">
        <v>56080</v>
      </c>
    </row>
    <row r="458" spans="3:6" ht="15" customHeight="1" x14ac:dyDescent="0.45">
      <c r="C458" s="119" t="s">
        <v>1305</v>
      </c>
      <c r="D458" s="119" t="s">
        <v>1306</v>
      </c>
      <c r="E458" s="120">
        <v>3</v>
      </c>
      <c r="F458" s="121">
        <v>78302</v>
      </c>
    </row>
    <row r="459" spans="3:6" ht="15" customHeight="1" x14ac:dyDescent="0.45">
      <c r="C459" s="119" t="s">
        <v>1307</v>
      </c>
      <c r="D459" s="119" t="s">
        <v>1308</v>
      </c>
      <c r="E459" s="120">
        <v>5</v>
      </c>
      <c r="F459" s="121">
        <v>11188199</v>
      </c>
    </row>
    <row r="460" spans="3:6" ht="15" customHeight="1" x14ac:dyDescent="0.45">
      <c r="C460" s="119" t="s">
        <v>1309</v>
      </c>
      <c r="D460" s="119" t="s">
        <v>1310</v>
      </c>
      <c r="E460" s="123">
        <v>2</v>
      </c>
      <c r="F460" s="124" t="s">
        <v>2769</v>
      </c>
    </row>
    <row r="461" spans="3:6" ht="15" customHeight="1" x14ac:dyDescent="0.45">
      <c r="C461" s="119" t="s">
        <v>1311</v>
      </c>
      <c r="D461" s="119" t="s">
        <v>1312</v>
      </c>
      <c r="E461" s="123">
        <v>2</v>
      </c>
      <c r="F461" s="124" t="s">
        <v>2769</v>
      </c>
    </row>
    <row r="462" spans="3:6" ht="15" customHeight="1" x14ac:dyDescent="0.45">
      <c r="C462" s="119" t="s">
        <v>1313</v>
      </c>
      <c r="D462" s="119" t="s">
        <v>1314</v>
      </c>
      <c r="E462" s="120">
        <v>46</v>
      </c>
      <c r="F462" s="121">
        <v>3020832</v>
      </c>
    </row>
    <row r="463" spans="3:6" ht="15" customHeight="1" x14ac:dyDescent="0.45">
      <c r="C463" s="119" t="s">
        <v>1315</v>
      </c>
      <c r="D463" s="119" t="s">
        <v>282</v>
      </c>
      <c r="E463" s="123">
        <v>2</v>
      </c>
      <c r="F463" s="124" t="s">
        <v>2769</v>
      </c>
    </row>
    <row r="464" spans="3:6" ht="15" customHeight="1" x14ac:dyDescent="0.45">
      <c r="C464" s="119" t="s">
        <v>1316</v>
      </c>
      <c r="D464" s="119" t="s">
        <v>1317</v>
      </c>
      <c r="E464" s="120">
        <v>3</v>
      </c>
      <c r="F464" s="121">
        <v>25897</v>
      </c>
    </row>
    <row r="465" spans="2:10" ht="15" customHeight="1" x14ac:dyDescent="0.45">
      <c r="C465" s="119" t="s">
        <v>1318</v>
      </c>
      <c r="D465" s="119" t="s">
        <v>1319</v>
      </c>
      <c r="E465" s="120">
        <v>22</v>
      </c>
      <c r="F465" s="121">
        <v>244041</v>
      </c>
    </row>
    <row r="466" spans="2:10" ht="15" customHeight="1" x14ac:dyDescent="0.45">
      <c r="C466" s="119" t="s">
        <v>1320</v>
      </c>
      <c r="D466" s="119" t="s">
        <v>1321</v>
      </c>
      <c r="E466" s="120">
        <v>2</v>
      </c>
      <c r="F466" s="124" t="s">
        <v>2769</v>
      </c>
    </row>
    <row r="467" spans="2:10" ht="15" customHeight="1" x14ac:dyDescent="0.45">
      <c r="C467" s="119" t="s">
        <v>1322</v>
      </c>
      <c r="D467" s="119" t="s">
        <v>1323</v>
      </c>
      <c r="E467" s="120">
        <v>23</v>
      </c>
      <c r="F467" s="121">
        <v>577124</v>
      </c>
    </row>
    <row r="468" spans="2:10" ht="15" customHeight="1" x14ac:dyDescent="0.45">
      <c r="C468" s="119" t="s">
        <v>1324</v>
      </c>
      <c r="D468" s="119" t="s">
        <v>1325</v>
      </c>
      <c r="E468" s="120">
        <v>22</v>
      </c>
      <c r="F468" s="121">
        <v>308593</v>
      </c>
    </row>
    <row r="469" spans="2:10" ht="15" customHeight="1" x14ac:dyDescent="0.45">
      <c r="C469" s="119" t="s">
        <v>1326</v>
      </c>
      <c r="D469" s="119" t="s">
        <v>1327</v>
      </c>
      <c r="E469" s="123">
        <v>2</v>
      </c>
      <c r="F469" s="124" t="s">
        <v>2769</v>
      </c>
    </row>
    <row r="470" spans="2:10" ht="15" customHeight="1" x14ac:dyDescent="0.45">
      <c r="C470" s="119" t="s">
        <v>1328</v>
      </c>
      <c r="D470" s="119" t="s">
        <v>1329</v>
      </c>
      <c r="E470" s="120">
        <v>3</v>
      </c>
      <c r="F470" s="121">
        <v>274787</v>
      </c>
    </row>
    <row r="471" spans="2:10" ht="15" customHeight="1" x14ac:dyDescent="0.45">
      <c r="C471" s="119" t="s">
        <v>1330</v>
      </c>
      <c r="D471" s="119" t="s">
        <v>1331</v>
      </c>
      <c r="E471" s="120">
        <v>6</v>
      </c>
      <c r="F471" s="121">
        <v>285219</v>
      </c>
    </row>
    <row r="472" spans="2:10" ht="15" customHeight="1" x14ac:dyDescent="0.45">
      <c r="C472" s="119" t="s">
        <v>1332</v>
      </c>
      <c r="D472" s="119" t="s">
        <v>1333</v>
      </c>
      <c r="E472" s="123">
        <v>2</v>
      </c>
      <c r="F472" s="124" t="s">
        <v>2769</v>
      </c>
    </row>
    <row r="473" spans="2:10" ht="15" customHeight="1" x14ac:dyDescent="0.45">
      <c r="C473" s="119" t="s">
        <v>1334</v>
      </c>
      <c r="D473" s="119" t="s">
        <v>1335</v>
      </c>
      <c r="E473" s="120">
        <v>3</v>
      </c>
      <c r="F473" s="121">
        <v>10885</v>
      </c>
    </row>
    <row r="474" spans="2:10" ht="15" customHeight="1" x14ac:dyDescent="0.45">
      <c r="C474" s="119" t="s">
        <v>1954</v>
      </c>
      <c r="D474" s="119" t="s">
        <v>1896</v>
      </c>
      <c r="E474" s="123">
        <v>1</v>
      </c>
      <c r="F474" s="124" t="s">
        <v>2769</v>
      </c>
    </row>
    <row r="475" spans="2:10" ht="15" customHeight="1" x14ac:dyDescent="0.45">
      <c r="C475" s="119" t="s">
        <v>1336</v>
      </c>
      <c r="D475" s="119" t="s">
        <v>1337</v>
      </c>
      <c r="E475" s="120">
        <v>22</v>
      </c>
      <c r="F475" s="121">
        <v>3450574</v>
      </c>
    </row>
    <row r="476" spans="2:10" ht="15" customHeight="1" x14ac:dyDescent="0.45">
      <c r="C476" s="119" t="s">
        <v>1338</v>
      </c>
      <c r="D476" s="119" t="s">
        <v>1339</v>
      </c>
      <c r="E476" s="120">
        <v>38</v>
      </c>
      <c r="F476" s="121">
        <v>356996</v>
      </c>
    </row>
    <row r="477" spans="2:10" s="107" customFormat="1" ht="15" customHeight="1" x14ac:dyDescent="0.45">
      <c r="B477" s="125" t="s">
        <v>1955</v>
      </c>
      <c r="C477" s="126" t="s">
        <v>1858</v>
      </c>
      <c r="D477" s="127" t="s">
        <v>1340</v>
      </c>
      <c r="E477" s="131">
        <v>92</v>
      </c>
      <c r="F477" s="129">
        <v>11910049</v>
      </c>
      <c r="J477" s="103"/>
    </row>
    <row r="478" spans="2:10" ht="15" customHeight="1" x14ac:dyDescent="0.45">
      <c r="C478" s="119" t="s">
        <v>1341</v>
      </c>
      <c r="D478" s="119" t="s">
        <v>1342</v>
      </c>
      <c r="E478" s="123">
        <v>1</v>
      </c>
      <c r="F478" s="124" t="s">
        <v>2769</v>
      </c>
    </row>
    <row r="479" spans="2:10" ht="15" customHeight="1" x14ac:dyDescent="0.45">
      <c r="C479" s="119" t="s">
        <v>1343</v>
      </c>
      <c r="D479" s="119" t="s">
        <v>1344</v>
      </c>
      <c r="E479" s="123">
        <v>2</v>
      </c>
      <c r="F479" s="124" t="s">
        <v>2769</v>
      </c>
    </row>
    <row r="480" spans="2:10" ht="15" customHeight="1" x14ac:dyDescent="0.45">
      <c r="C480" s="119" t="s">
        <v>1345</v>
      </c>
      <c r="D480" s="119" t="s">
        <v>1346</v>
      </c>
      <c r="E480" s="123">
        <v>1</v>
      </c>
      <c r="F480" s="124" t="s">
        <v>2769</v>
      </c>
    </row>
    <row r="481" spans="3:6" ht="15" customHeight="1" x14ac:dyDescent="0.45">
      <c r="C481" s="119" t="s">
        <v>1347</v>
      </c>
      <c r="D481" s="119" t="s">
        <v>1348</v>
      </c>
      <c r="E481" s="123">
        <v>7</v>
      </c>
      <c r="F481" s="124">
        <v>1150945</v>
      </c>
    </row>
    <row r="482" spans="3:6" ht="15" customHeight="1" x14ac:dyDescent="0.45">
      <c r="C482" s="119" t="s">
        <v>1349</v>
      </c>
      <c r="D482" s="119" t="s">
        <v>1350</v>
      </c>
      <c r="E482" s="120">
        <v>2</v>
      </c>
      <c r="F482" s="124" t="s">
        <v>2769</v>
      </c>
    </row>
    <row r="483" spans="3:6" ht="15" customHeight="1" x14ac:dyDescent="0.45">
      <c r="C483" s="119" t="s">
        <v>1351</v>
      </c>
      <c r="D483" s="119" t="s">
        <v>1352</v>
      </c>
      <c r="E483" s="123">
        <v>1</v>
      </c>
      <c r="F483" s="124" t="s">
        <v>2769</v>
      </c>
    </row>
    <row r="484" spans="3:6" ht="15" customHeight="1" x14ac:dyDescent="0.45">
      <c r="C484" s="119" t="s">
        <v>2717</v>
      </c>
      <c r="D484" s="119" t="s">
        <v>2718</v>
      </c>
      <c r="E484" s="123">
        <v>1</v>
      </c>
      <c r="F484" s="124" t="s">
        <v>2769</v>
      </c>
    </row>
    <row r="485" spans="3:6" ht="15" customHeight="1" x14ac:dyDescent="0.45">
      <c r="C485" s="119" t="s">
        <v>1353</v>
      </c>
      <c r="D485" s="119" t="s">
        <v>1354</v>
      </c>
      <c r="E485" s="120">
        <v>6</v>
      </c>
      <c r="F485" s="121">
        <v>27455</v>
      </c>
    </row>
    <row r="486" spans="3:6" ht="15" customHeight="1" x14ac:dyDescent="0.45">
      <c r="C486" s="119" t="s">
        <v>1355</v>
      </c>
      <c r="D486" s="119" t="s">
        <v>1356</v>
      </c>
      <c r="E486" s="120">
        <v>4</v>
      </c>
      <c r="F486" s="121">
        <v>122874</v>
      </c>
    </row>
    <row r="487" spans="3:6" ht="15" customHeight="1" x14ac:dyDescent="0.45">
      <c r="C487" s="119" t="s">
        <v>1357</v>
      </c>
      <c r="D487" s="119" t="s">
        <v>1358</v>
      </c>
      <c r="E487" s="120">
        <v>3</v>
      </c>
      <c r="F487" s="121">
        <v>364621</v>
      </c>
    </row>
    <row r="488" spans="3:6" ht="15" customHeight="1" x14ac:dyDescent="0.45">
      <c r="C488" s="119" t="s">
        <v>1359</v>
      </c>
      <c r="D488" s="119" t="s">
        <v>1360</v>
      </c>
      <c r="E488" s="123">
        <v>2</v>
      </c>
      <c r="F488" s="124" t="s">
        <v>2769</v>
      </c>
    </row>
    <row r="489" spans="3:6" ht="15" customHeight="1" x14ac:dyDescent="0.45">
      <c r="C489" s="119" t="s">
        <v>1361</v>
      </c>
      <c r="D489" s="119" t="s">
        <v>292</v>
      </c>
      <c r="E489" s="123">
        <v>1</v>
      </c>
      <c r="F489" s="124" t="s">
        <v>2769</v>
      </c>
    </row>
    <row r="490" spans="3:6" ht="15" customHeight="1" x14ac:dyDescent="0.45">
      <c r="C490" s="119" t="s">
        <v>1362</v>
      </c>
      <c r="D490" s="119" t="s">
        <v>1363</v>
      </c>
      <c r="E490" s="123">
        <v>1</v>
      </c>
      <c r="F490" s="124" t="s">
        <v>2769</v>
      </c>
    </row>
    <row r="491" spans="3:6" ht="15" customHeight="1" x14ac:dyDescent="0.45">
      <c r="C491" s="119" t="s">
        <v>1364</v>
      </c>
      <c r="D491" s="119" t="s">
        <v>1365</v>
      </c>
      <c r="E491" s="123">
        <v>1</v>
      </c>
      <c r="F491" s="124" t="s">
        <v>2769</v>
      </c>
    </row>
    <row r="492" spans="3:6" ht="15" customHeight="1" x14ac:dyDescent="0.45">
      <c r="C492" s="119" t="s">
        <v>1366</v>
      </c>
      <c r="D492" s="119" t="s">
        <v>1367</v>
      </c>
      <c r="E492" s="123">
        <v>1</v>
      </c>
      <c r="F492" s="124" t="s">
        <v>2769</v>
      </c>
    </row>
    <row r="493" spans="3:6" ht="15" customHeight="1" x14ac:dyDescent="0.45">
      <c r="C493" s="119" t="s">
        <v>1368</v>
      </c>
      <c r="D493" s="119" t="s">
        <v>1369</v>
      </c>
      <c r="E493" s="123">
        <v>2</v>
      </c>
      <c r="F493" s="124" t="s">
        <v>2769</v>
      </c>
    </row>
    <row r="494" spans="3:6" ht="15" customHeight="1" x14ac:dyDescent="0.45">
      <c r="C494" s="119" t="s">
        <v>1370</v>
      </c>
      <c r="D494" s="119" t="s">
        <v>294</v>
      </c>
      <c r="E494" s="123">
        <v>2</v>
      </c>
      <c r="F494" s="124" t="s">
        <v>2769</v>
      </c>
    </row>
    <row r="495" spans="3:6" ht="15" customHeight="1" x14ac:dyDescent="0.45">
      <c r="C495" s="119" t="s">
        <v>1371</v>
      </c>
      <c r="D495" s="119" t="s">
        <v>1372</v>
      </c>
      <c r="E495" s="123">
        <v>2</v>
      </c>
      <c r="F495" s="124" t="s">
        <v>2769</v>
      </c>
    </row>
    <row r="496" spans="3:6" ht="15" customHeight="1" x14ac:dyDescent="0.45">
      <c r="C496" s="119" t="s">
        <v>1373</v>
      </c>
      <c r="D496" s="119" t="s">
        <v>1374</v>
      </c>
      <c r="E496" s="123">
        <v>1</v>
      </c>
      <c r="F496" s="124" t="s">
        <v>2769</v>
      </c>
    </row>
    <row r="497" spans="2:6" ht="15" customHeight="1" x14ac:dyDescent="0.45">
      <c r="C497" s="119" t="s">
        <v>1375</v>
      </c>
      <c r="D497" s="119" t="s">
        <v>1376</v>
      </c>
      <c r="E497" s="123">
        <v>2</v>
      </c>
      <c r="F497" s="124" t="s">
        <v>2769</v>
      </c>
    </row>
    <row r="498" spans="2:6" ht="15" customHeight="1" x14ac:dyDescent="0.45">
      <c r="C498" s="119" t="s">
        <v>2678</v>
      </c>
      <c r="D498" s="119" t="s">
        <v>2679</v>
      </c>
      <c r="E498" s="123">
        <v>1</v>
      </c>
      <c r="F498" s="124" t="s">
        <v>2769</v>
      </c>
    </row>
    <row r="499" spans="2:6" ht="15" customHeight="1" x14ac:dyDescent="0.45">
      <c r="C499" s="119" t="s">
        <v>1377</v>
      </c>
      <c r="D499" s="119" t="s">
        <v>1378</v>
      </c>
      <c r="E499" s="123">
        <v>1</v>
      </c>
      <c r="F499" s="124" t="s">
        <v>2769</v>
      </c>
    </row>
    <row r="500" spans="2:6" ht="15" customHeight="1" x14ac:dyDescent="0.45">
      <c r="C500" s="119" t="s">
        <v>1379</v>
      </c>
      <c r="D500" s="119" t="s">
        <v>1380</v>
      </c>
      <c r="E500" s="123">
        <v>2</v>
      </c>
      <c r="F500" s="124" t="s">
        <v>2769</v>
      </c>
    </row>
    <row r="501" spans="2:6" ht="15" customHeight="1" x14ac:dyDescent="0.45">
      <c r="C501" s="119" t="s">
        <v>1381</v>
      </c>
      <c r="D501" s="119" t="s">
        <v>295</v>
      </c>
      <c r="E501" s="120">
        <v>3</v>
      </c>
      <c r="F501" s="121">
        <v>51425</v>
      </c>
    </row>
    <row r="502" spans="2:6" ht="15" customHeight="1" x14ac:dyDescent="0.45">
      <c r="C502" s="119" t="s">
        <v>1382</v>
      </c>
      <c r="D502" s="119" t="s">
        <v>1383</v>
      </c>
      <c r="E502" s="123">
        <v>1</v>
      </c>
      <c r="F502" s="124" t="s">
        <v>2769</v>
      </c>
    </row>
    <row r="503" spans="2:6" s="136" customFormat="1" ht="24" customHeight="1" x14ac:dyDescent="0.45">
      <c r="B503" s="133"/>
      <c r="C503" s="132" t="s">
        <v>1384</v>
      </c>
      <c r="D503" s="132" t="s">
        <v>1385</v>
      </c>
      <c r="E503" s="134">
        <v>3</v>
      </c>
      <c r="F503" s="135">
        <v>615869</v>
      </c>
    </row>
    <row r="504" spans="2:6" s="136" customFormat="1" ht="24" customHeight="1" x14ac:dyDescent="0.45">
      <c r="B504" s="133"/>
      <c r="C504" s="132" t="s">
        <v>1386</v>
      </c>
      <c r="D504" s="132" t="s">
        <v>1387</v>
      </c>
      <c r="E504" s="134">
        <v>5</v>
      </c>
      <c r="F504" s="135">
        <v>191207</v>
      </c>
    </row>
    <row r="505" spans="2:6" ht="15" customHeight="1" x14ac:dyDescent="0.45">
      <c r="C505" s="119" t="s">
        <v>1388</v>
      </c>
      <c r="D505" s="119" t="s">
        <v>1389</v>
      </c>
      <c r="E505" s="120">
        <v>4</v>
      </c>
      <c r="F505" s="121">
        <v>2114980</v>
      </c>
    </row>
    <row r="506" spans="2:6" ht="15" customHeight="1" x14ac:dyDescent="0.45">
      <c r="C506" s="119" t="s">
        <v>1390</v>
      </c>
      <c r="D506" s="119" t="s">
        <v>1391</v>
      </c>
      <c r="E506" s="123">
        <v>1</v>
      </c>
      <c r="F506" s="124" t="s">
        <v>2769</v>
      </c>
    </row>
    <row r="507" spans="2:6" ht="15" customHeight="1" x14ac:dyDescent="0.45">
      <c r="C507" s="119" t="s">
        <v>1392</v>
      </c>
      <c r="D507" s="119" t="s">
        <v>1393</v>
      </c>
      <c r="E507" s="120">
        <v>10</v>
      </c>
      <c r="F507" s="121">
        <v>258411</v>
      </c>
    </row>
    <row r="508" spans="2:6" ht="15" customHeight="1" x14ac:dyDescent="0.45">
      <c r="C508" s="119" t="s">
        <v>1394</v>
      </c>
      <c r="D508" s="119" t="s">
        <v>1395</v>
      </c>
      <c r="E508" s="123">
        <v>1</v>
      </c>
      <c r="F508" s="124" t="s">
        <v>2769</v>
      </c>
    </row>
    <row r="509" spans="2:6" ht="15" customHeight="1" x14ac:dyDescent="0.45">
      <c r="C509" s="119" t="s">
        <v>1396</v>
      </c>
      <c r="D509" s="119" t="s">
        <v>1397</v>
      </c>
      <c r="E509" s="120">
        <v>7</v>
      </c>
      <c r="F509" s="121">
        <v>161723</v>
      </c>
    </row>
    <row r="510" spans="2:6" ht="15" customHeight="1" x14ac:dyDescent="0.45">
      <c r="C510" s="119" t="s">
        <v>1398</v>
      </c>
      <c r="D510" s="119" t="s">
        <v>1399</v>
      </c>
      <c r="E510" s="123">
        <v>1</v>
      </c>
      <c r="F510" s="124" t="s">
        <v>2769</v>
      </c>
    </row>
    <row r="511" spans="2:6" ht="15" customHeight="1" x14ac:dyDescent="0.45">
      <c r="C511" s="119" t="s">
        <v>1400</v>
      </c>
      <c r="D511" s="119" t="s">
        <v>1401</v>
      </c>
      <c r="E511" s="123">
        <v>1</v>
      </c>
      <c r="F511" s="124" t="s">
        <v>2769</v>
      </c>
    </row>
    <row r="512" spans="2:6" ht="15" customHeight="1" x14ac:dyDescent="0.45">
      <c r="C512" s="119" t="s">
        <v>1402</v>
      </c>
      <c r="D512" s="119" t="s">
        <v>1403</v>
      </c>
      <c r="E512" s="120">
        <v>3</v>
      </c>
      <c r="F512" s="121">
        <v>189217</v>
      </c>
    </row>
    <row r="513" spans="2:10" ht="15" customHeight="1" x14ac:dyDescent="0.45">
      <c r="C513" s="119" t="s">
        <v>1404</v>
      </c>
      <c r="D513" s="119" t="s">
        <v>1405</v>
      </c>
      <c r="E513" s="120">
        <v>4</v>
      </c>
      <c r="F513" s="121">
        <v>2376013</v>
      </c>
    </row>
    <row r="514" spans="2:10" ht="15" customHeight="1" x14ac:dyDescent="0.45">
      <c r="C514" s="119" t="s">
        <v>1956</v>
      </c>
      <c r="D514" s="119" t="s">
        <v>1897</v>
      </c>
      <c r="E514" s="123">
        <v>1</v>
      </c>
      <c r="F514" s="124" t="s">
        <v>2769</v>
      </c>
    </row>
    <row r="515" spans="2:10" s="107" customFormat="1" ht="15" customHeight="1" x14ac:dyDescent="0.45">
      <c r="B515" s="125" t="s">
        <v>1957</v>
      </c>
      <c r="C515" s="126" t="s">
        <v>1858</v>
      </c>
      <c r="D515" s="127" t="s">
        <v>1406</v>
      </c>
      <c r="E515" s="131">
        <v>65</v>
      </c>
      <c r="F515" s="129">
        <v>40761182</v>
      </c>
      <c r="J515" s="103"/>
    </row>
    <row r="516" spans="2:10" ht="15" customHeight="1" x14ac:dyDescent="0.45">
      <c r="C516" s="119" t="s">
        <v>2680</v>
      </c>
      <c r="D516" s="119" t="s">
        <v>2681</v>
      </c>
      <c r="E516" s="123">
        <v>1</v>
      </c>
      <c r="F516" s="124" t="s">
        <v>2769</v>
      </c>
    </row>
    <row r="517" spans="2:10" ht="15" customHeight="1" x14ac:dyDescent="0.45">
      <c r="C517" s="119" t="s">
        <v>1407</v>
      </c>
      <c r="D517" s="119" t="s">
        <v>1408</v>
      </c>
      <c r="E517" s="123">
        <v>1</v>
      </c>
      <c r="F517" s="124" t="s">
        <v>2769</v>
      </c>
    </row>
    <row r="518" spans="2:10" ht="15" customHeight="1" x14ac:dyDescent="0.45">
      <c r="C518" s="119" t="s">
        <v>1409</v>
      </c>
      <c r="D518" s="119" t="s">
        <v>1410</v>
      </c>
      <c r="E518" s="123">
        <v>1</v>
      </c>
      <c r="F518" s="124" t="s">
        <v>2769</v>
      </c>
    </row>
    <row r="519" spans="2:10" ht="15" customHeight="1" x14ac:dyDescent="0.45">
      <c r="C519" s="119" t="s">
        <v>1411</v>
      </c>
      <c r="D519" s="119" t="s">
        <v>1412</v>
      </c>
      <c r="E519" s="123">
        <v>1</v>
      </c>
      <c r="F519" s="124" t="s">
        <v>2769</v>
      </c>
    </row>
    <row r="520" spans="2:10" ht="15" customHeight="1" x14ac:dyDescent="0.45">
      <c r="C520" s="119" t="s">
        <v>1413</v>
      </c>
      <c r="D520" s="119" t="s">
        <v>1414</v>
      </c>
      <c r="E520" s="123">
        <v>1</v>
      </c>
      <c r="F520" s="124" t="s">
        <v>2769</v>
      </c>
    </row>
    <row r="521" spans="2:10" ht="15" customHeight="1" x14ac:dyDescent="0.45">
      <c r="C521" s="119" t="s">
        <v>1415</v>
      </c>
      <c r="D521" s="119" t="s">
        <v>1416</v>
      </c>
      <c r="E521" s="120">
        <v>5</v>
      </c>
      <c r="F521" s="121">
        <v>3005266</v>
      </c>
    </row>
    <row r="522" spans="2:10" ht="15" customHeight="1" x14ac:dyDescent="0.45">
      <c r="C522" s="119" t="s">
        <v>1417</v>
      </c>
      <c r="D522" s="119" t="s">
        <v>1418</v>
      </c>
      <c r="E522" s="120">
        <v>3</v>
      </c>
      <c r="F522" s="121">
        <v>115732</v>
      </c>
    </row>
    <row r="523" spans="2:10" ht="15" customHeight="1" x14ac:dyDescent="0.45">
      <c r="C523" s="119" t="s">
        <v>1419</v>
      </c>
      <c r="D523" s="119" t="s">
        <v>1420</v>
      </c>
      <c r="E523" s="123">
        <v>2</v>
      </c>
      <c r="F523" s="124" t="s">
        <v>2769</v>
      </c>
    </row>
    <row r="524" spans="2:10" ht="15" customHeight="1" x14ac:dyDescent="0.45">
      <c r="C524" s="119" t="s">
        <v>1421</v>
      </c>
      <c r="D524" s="119" t="s">
        <v>1422</v>
      </c>
      <c r="E524" s="120">
        <v>11</v>
      </c>
      <c r="F524" s="121">
        <v>1848887</v>
      </c>
    </row>
    <row r="525" spans="2:10" ht="15" customHeight="1" x14ac:dyDescent="0.45">
      <c r="C525" s="119" t="s">
        <v>1423</v>
      </c>
      <c r="D525" s="119" t="s">
        <v>1424</v>
      </c>
      <c r="E525" s="123">
        <v>2</v>
      </c>
      <c r="F525" s="124" t="s">
        <v>2769</v>
      </c>
    </row>
    <row r="526" spans="2:10" ht="15" customHeight="1" x14ac:dyDescent="0.45">
      <c r="C526" s="119" t="s">
        <v>1425</v>
      </c>
      <c r="D526" s="119" t="s">
        <v>1426</v>
      </c>
      <c r="E526" s="123">
        <v>2</v>
      </c>
      <c r="F526" s="124" t="s">
        <v>2769</v>
      </c>
    </row>
    <row r="527" spans="2:10" ht="15" customHeight="1" x14ac:dyDescent="0.45">
      <c r="C527" s="119" t="s">
        <v>1427</v>
      </c>
      <c r="D527" s="119" t="s">
        <v>1428</v>
      </c>
      <c r="E527" s="120">
        <v>4</v>
      </c>
      <c r="F527" s="121">
        <v>951517</v>
      </c>
    </row>
    <row r="528" spans="2:10" ht="15" customHeight="1" x14ac:dyDescent="0.45">
      <c r="C528" s="119" t="s">
        <v>1429</v>
      </c>
      <c r="D528" s="119" t="s">
        <v>1430</v>
      </c>
      <c r="E528" s="123">
        <v>1</v>
      </c>
      <c r="F528" s="124" t="s">
        <v>2769</v>
      </c>
    </row>
    <row r="529" spans="2:10" ht="15" customHeight="1" x14ac:dyDescent="0.45">
      <c r="C529" s="119" t="s">
        <v>1431</v>
      </c>
      <c r="D529" s="119" t="s">
        <v>1432</v>
      </c>
      <c r="E529" s="123">
        <v>1</v>
      </c>
      <c r="F529" s="124" t="s">
        <v>2769</v>
      </c>
    </row>
    <row r="530" spans="2:10" ht="15" customHeight="1" x14ac:dyDescent="0.45">
      <c r="C530" s="119" t="s">
        <v>1433</v>
      </c>
      <c r="D530" s="119" t="s">
        <v>1434</v>
      </c>
      <c r="E530" s="123">
        <v>2</v>
      </c>
      <c r="F530" s="124" t="s">
        <v>2769</v>
      </c>
    </row>
    <row r="531" spans="2:10" ht="15" customHeight="1" x14ac:dyDescent="0.45">
      <c r="C531" s="119" t="s">
        <v>1435</v>
      </c>
      <c r="D531" s="119" t="s">
        <v>1436</v>
      </c>
      <c r="E531" s="123">
        <v>1</v>
      </c>
      <c r="F531" s="124" t="s">
        <v>2769</v>
      </c>
    </row>
    <row r="532" spans="2:10" ht="15" customHeight="1" x14ac:dyDescent="0.45">
      <c r="C532" s="119" t="s">
        <v>1437</v>
      </c>
      <c r="D532" s="119" t="s">
        <v>1438</v>
      </c>
      <c r="E532" s="123">
        <v>1</v>
      </c>
      <c r="F532" s="124" t="s">
        <v>2769</v>
      </c>
    </row>
    <row r="533" spans="2:10" ht="15" customHeight="1" x14ac:dyDescent="0.45">
      <c r="C533" s="119" t="s">
        <v>1439</v>
      </c>
      <c r="D533" s="119" t="s">
        <v>1440</v>
      </c>
      <c r="E533" s="120">
        <v>3</v>
      </c>
      <c r="F533" s="121">
        <v>351259</v>
      </c>
    </row>
    <row r="534" spans="2:10" ht="15" customHeight="1" x14ac:dyDescent="0.45">
      <c r="C534" s="119" t="s">
        <v>1958</v>
      </c>
      <c r="D534" s="119" t="s">
        <v>1898</v>
      </c>
      <c r="E534" s="123">
        <v>2</v>
      </c>
      <c r="F534" s="124" t="s">
        <v>2769</v>
      </c>
    </row>
    <row r="535" spans="2:10" ht="15" customHeight="1" x14ac:dyDescent="0.45">
      <c r="C535" s="119" t="s">
        <v>1441</v>
      </c>
      <c r="D535" s="119" t="s">
        <v>1442</v>
      </c>
      <c r="E535" s="120">
        <v>5</v>
      </c>
      <c r="F535" s="121">
        <v>331707</v>
      </c>
    </row>
    <row r="536" spans="2:10" ht="15" customHeight="1" x14ac:dyDescent="0.45">
      <c r="C536" s="119" t="s">
        <v>1443</v>
      </c>
      <c r="D536" s="119" t="s">
        <v>1444</v>
      </c>
      <c r="E536" s="120">
        <v>15</v>
      </c>
      <c r="F536" s="121">
        <v>1642298</v>
      </c>
    </row>
    <row r="537" spans="2:10" s="107" customFormat="1" ht="15" customHeight="1" x14ac:dyDescent="0.45">
      <c r="B537" s="125" t="s">
        <v>1959</v>
      </c>
      <c r="C537" s="126" t="s">
        <v>1858</v>
      </c>
      <c r="D537" s="127" t="s">
        <v>1445</v>
      </c>
      <c r="E537" s="131">
        <v>79</v>
      </c>
      <c r="F537" s="129">
        <v>9167729</v>
      </c>
      <c r="J537" s="103"/>
    </row>
    <row r="538" spans="2:10" ht="15" customHeight="1" x14ac:dyDescent="0.45">
      <c r="C538" s="119" t="s">
        <v>1446</v>
      </c>
      <c r="D538" s="119" t="s">
        <v>1447</v>
      </c>
      <c r="E538" s="123">
        <v>1</v>
      </c>
      <c r="F538" s="124" t="s">
        <v>2769</v>
      </c>
    </row>
    <row r="539" spans="2:10" ht="15" customHeight="1" x14ac:dyDescent="0.45">
      <c r="C539" s="119" t="s">
        <v>1960</v>
      </c>
      <c r="D539" s="119" t="s">
        <v>1899</v>
      </c>
      <c r="E539" s="123">
        <v>1</v>
      </c>
      <c r="F539" s="124" t="s">
        <v>2769</v>
      </c>
    </row>
    <row r="540" spans="2:10" ht="15" customHeight="1" x14ac:dyDescent="0.45">
      <c r="C540" s="119" t="s">
        <v>1448</v>
      </c>
      <c r="D540" s="119" t="s">
        <v>1449</v>
      </c>
      <c r="E540" s="123">
        <v>2</v>
      </c>
      <c r="F540" s="124" t="s">
        <v>2769</v>
      </c>
    </row>
    <row r="541" spans="2:10" ht="15" customHeight="1" x14ac:dyDescent="0.45">
      <c r="C541" s="119" t="s">
        <v>1961</v>
      </c>
      <c r="D541" s="119" t="s">
        <v>1900</v>
      </c>
      <c r="E541" s="123">
        <v>1</v>
      </c>
      <c r="F541" s="124" t="s">
        <v>2769</v>
      </c>
    </row>
    <row r="542" spans="2:10" ht="15" customHeight="1" x14ac:dyDescent="0.45">
      <c r="C542" s="119" t="s">
        <v>1450</v>
      </c>
      <c r="D542" s="119" t="s">
        <v>1451</v>
      </c>
      <c r="E542" s="123">
        <v>1</v>
      </c>
      <c r="F542" s="124" t="s">
        <v>2769</v>
      </c>
    </row>
    <row r="543" spans="2:10" ht="15" customHeight="1" x14ac:dyDescent="0.45">
      <c r="C543" s="119" t="s">
        <v>1452</v>
      </c>
      <c r="D543" s="119" t="s">
        <v>1453</v>
      </c>
      <c r="E543" s="120">
        <v>3</v>
      </c>
      <c r="F543" s="121">
        <v>996538</v>
      </c>
    </row>
    <row r="544" spans="2:10" ht="15" customHeight="1" x14ac:dyDescent="0.45">
      <c r="C544" s="119" t="s">
        <v>1454</v>
      </c>
      <c r="D544" s="119" t="s">
        <v>1455</v>
      </c>
      <c r="E544" s="120">
        <v>8</v>
      </c>
      <c r="F544" s="121">
        <v>229482</v>
      </c>
    </row>
    <row r="545" spans="3:6" ht="15" customHeight="1" x14ac:dyDescent="0.45">
      <c r="C545" s="119" t="s">
        <v>1456</v>
      </c>
      <c r="D545" s="119" t="s">
        <v>1457</v>
      </c>
      <c r="E545" s="123">
        <v>2</v>
      </c>
      <c r="F545" s="124" t="s">
        <v>2769</v>
      </c>
    </row>
    <row r="546" spans="3:6" ht="15" customHeight="1" x14ac:dyDescent="0.45">
      <c r="C546" s="119" t="s">
        <v>1458</v>
      </c>
      <c r="D546" s="119" t="s">
        <v>1459</v>
      </c>
      <c r="E546" s="120">
        <v>3</v>
      </c>
      <c r="F546" s="121">
        <v>36864</v>
      </c>
    </row>
    <row r="547" spans="3:6" ht="15" customHeight="1" x14ac:dyDescent="0.45">
      <c r="C547" s="119" t="s">
        <v>1460</v>
      </c>
      <c r="D547" s="119" t="s">
        <v>1461</v>
      </c>
      <c r="E547" s="120">
        <v>3</v>
      </c>
      <c r="F547" s="121">
        <v>12905</v>
      </c>
    </row>
    <row r="548" spans="3:6" ht="15" customHeight="1" x14ac:dyDescent="0.45">
      <c r="C548" s="119" t="s">
        <v>1462</v>
      </c>
      <c r="D548" s="119" t="s">
        <v>1463</v>
      </c>
      <c r="E548" s="123">
        <v>1</v>
      </c>
      <c r="F548" s="124" t="s">
        <v>2769</v>
      </c>
    </row>
    <row r="549" spans="3:6" ht="15" customHeight="1" x14ac:dyDescent="0.45">
      <c r="C549" s="119" t="s">
        <v>1464</v>
      </c>
      <c r="D549" s="119" t="s">
        <v>1465</v>
      </c>
      <c r="E549" s="120">
        <v>3</v>
      </c>
      <c r="F549" s="121">
        <v>853205</v>
      </c>
    </row>
    <row r="550" spans="3:6" ht="15" customHeight="1" x14ac:dyDescent="0.45">
      <c r="C550" s="119" t="s">
        <v>1466</v>
      </c>
      <c r="D550" s="119" t="s">
        <v>1467</v>
      </c>
      <c r="E550" s="120">
        <v>5</v>
      </c>
      <c r="F550" s="121">
        <v>1607308</v>
      </c>
    </row>
    <row r="551" spans="3:6" ht="15" customHeight="1" x14ac:dyDescent="0.45">
      <c r="C551" s="130">
        <v>292312</v>
      </c>
      <c r="D551" s="119" t="s">
        <v>2766</v>
      </c>
      <c r="E551" s="120">
        <v>1</v>
      </c>
      <c r="F551" s="124" t="s">
        <v>2769</v>
      </c>
    </row>
    <row r="552" spans="3:6" ht="15" customHeight="1" x14ac:dyDescent="0.45">
      <c r="C552" s="119" t="s">
        <v>1468</v>
      </c>
      <c r="D552" s="119" t="s">
        <v>1469</v>
      </c>
      <c r="E552" s="123">
        <v>4</v>
      </c>
      <c r="F552" s="124">
        <v>116223</v>
      </c>
    </row>
    <row r="553" spans="3:6" ht="15" customHeight="1" x14ac:dyDescent="0.45">
      <c r="C553" s="119" t="s">
        <v>1470</v>
      </c>
      <c r="D553" s="119" t="s">
        <v>1471</v>
      </c>
      <c r="E553" s="120">
        <v>1</v>
      </c>
      <c r="F553" s="124" t="s">
        <v>2769</v>
      </c>
    </row>
    <row r="554" spans="3:6" ht="15" customHeight="1" x14ac:dyDescent="0.45">
      <c r="C554" s="119" t="s">
        <v>1472</v>
      </c>
      <c r="D554" s="119" t="s">
        <v>1473</v>
      </c>
      <c r="E554" s="123">
        <v>2</v>
      </c>
      <c r="F554" s="124" t="s">
        <v>2769</v>
      </c>
    </row>
    <row r="555" spans="3:6" ht="15" customHeight="1" x14ac:dyDescent="0.45">
      <c r="C555" s="119" t="s">
        <v>1474</v>
      </c>
      <c r="D555" s="119" t="s">
        <v>1475</v>
      </c>
      <c r="E555" s="123">
        <v>2</v>
      </c>
      <c r="F555" s="124" t="s">
        <v>2769</v>
      </c>
    </row>
    <row r="556" spans="3:6" ht="15" customHeight="1" x14ac:dyDescent="0.45">
      <c r="C556" s="119" t="s">
        <v>2682</v>
      </c>
      <c r="D556" s="119" t="s">
        <v>2683</v>
      </c>
      <c r="E556" s="123">
        <v>1</v>
      </c>
      <c r="F556" s="124" t="s">
        <v>2769</v>
      </c>
    </row>
    <row r="557" spans="3:6" ht="15" customHeight="1" x14ac:dyDescent="0.45">
      <c r="C557" s="119" t="s">
        <v>1476</v>
      </c>
      <c r="D557" s="119" t="s">
        <v>1477</v>
      </c>
      <c r="E557" s="123">
        <v>3</v>
      </c>
      <c r="F557" s="124">
        <v>381911</v>
      </c>
    </row>
    <row r="558" spans="3:6" ht="15" customHeight="1" x14ac:dyDescent="0.45">
      <c r="C558" s="119" t="s">
        <v>1962</v>
      </c>
      <c r="D558" s="119" t="s">
        <v>1901</v>
      </c>
      <c r="E558" s="120">
        <v>1</v>
      </c>
      <c r="F558" s="124" t="s">
        <v>2769</v>
      </c>
    </row>
    <row r="559" spans="3:6" ht="15" customHeight="1" x14ac:dyDescent="0.45">
      <c r="C559" s="119" t="s">
        <v>1478</v>
      </c>
      <c r="D559" s="119" t="s">
        <v>1479</v>
      </c>
      <c r="E559" s="123">
        <v>2</v>
      </c>
      <c r="F559" s="124" t="s">
        <v>2769</v>
      </c>
    </row>
    <row r="560" spans="3:6" ht="15" customHeight="1" x14ac:dyDescent="0.45">
      <c r="C560" s="119" t="s">
        <v>1480</v>
      </c>
      <c r="D560" s="119" t="s">
        <v>1481</v>
      </c>
      <c r="E560" s="123">
        <v>2</v>
      </c>
      <c r="F560" s="124" t="s">
        <v>2769</v>
      </c>
    </row>
    <row r="561" spans="2:10" ht="15" customHeight="1" x14ac:dyDescent="0.45">
      <c r="C561" s="119" t="s">
        <v>1482</v>
      </c>
      <c r="D561" s="119" t="s">
        <v>1483</v>
      </c>
      <c r="E561" s="123">
        <v>4</v>
      </c>
      <c r="F561" s="124">
        <v>28627</v>
      </c>
    </row>
    <row r="562" spans="2:10" ht="15" customHeight="1" x14ac:dyDescent="0.45">
      <c r="C562" s="119" t="s">
        <v>1963</v>
      </c>
      <c r="D562" s="119" t="s">
        <v>1902</v>
      </c>
      <c r="E562" s="120">
        <v>1</v>
      </c>
      <c r="F562" s="124" t="s">
        <v>2769</v>
      </c>
    </row>
    <row r="563" spans="2:10" ht="15" customHeight="1" x14ac:dyDescent="0.45">
      <c r="C563" s="119" t="s">
        <v>1484</v>
      </c>
      <c r="D563" s="119" t="s">
        <v>1485</v>
      </c>
      <c r="E563" s="123">
        <v>5</v>
      </c>
      <c r="F563" s="124">
        <v>165200</v>
      </c>
    </row>
    <row r="564" spans="2:10" ht="15" customHeight="1" x14ac:dyDescent="0.45">
      <c r="C564" s="119" t="s">
        <v>1486</v>
      </c>
      <c r="D564" s="119" t="s">
        <v>1487</v>
      </c>
      <c r="E564" s="120">
        <v>2</v>
      </c>
      <c r="F564" s="124" t="s">
        <v>2769</v>
      </c>
    </row>
    <row r="565" spans="2:10" ht="15" customHeight="1" x14ac:dyDescent="0.45">
      <c r="C565" s="119" t="s">
        <v>1488</v>
      </c>
      <c r="D565" s="119" t="s">
        <v>1489</v>
      </c>
      <c r="E565" s="123">
        <v>4</v>
      </c>
      <c r="F565" s="124">
        <v>12027</v>
      </c>
    </row>
    <row r="566" spans="2:10" ht="15" customHeight="1" x14ac:dyDescent="0.45">
      <c r="C566" s="119" t="s">
        <v>1490</v>
      </c>
      <c r="D566" s="119" t="s">
        <v>323</v>
      </c>
      <c r="E566" s="120">
        <v>1</v>
      </c>
      <c r="F566" s="124" t="s">
        <v>2769</v>
      </c>
    </row>
    <row r="567" spans="2:10" ht="15" customHeight="1" x14ac:dyDescent="0.45">
      <c r="C567" s="119" t="s">
        <v>1491</v>
      </c>
      <c r="D567" s="119" t="s">
        <v>1492</v>
      </c>
      <c r="E567" s="123">
        <v>3</v>
      </c>
      <c r="F567" s="124">
        <v>96620</v>
      </c>
    </row>
    <row r="568" spans="2:10" ht="15" customHeight="1" x14ac:dyDescent="0.45">
      <c r="C568" s="119" t="s">
        <v>1493</v>
      </c>
      <c r="D568" s="119" t="s">
        <v>1494</v>
      </c>
      <c r="E568" s="120">
        <v>6</v>
      </c>
      <c r="F568" s="121">
        <v>1012793</v>
      </c>
    </row>
    <row r="569" spans="2:10" s="107" customFormat="1" ht="15" customHeight="1" x14ac:dyDescent="0.45">
      <c r="B569" s="125" t="s">
        <v>1964</v>
      </c>
      <c r="C569" s="126" t="s">
        <v>1858</v>
      </c>
      <c r="D569" s="127" t="s">
        <v>1495</v>
      </c>
      <c r="E569" s="131">
        <v>40</v>
      </c>
      <c r="F569" s="129">
        <v>3645110</v>
      </c>
      <c r="J569" s="103"/>
    </row>
    <row r="570" spans="2:10" ht="15" customHeight="1" x14ac:dyDescent="0.45">
      <c r="C570" s="119" t="s">
        <v>2684</v>
      </c>
      <c r="D570" s="119" t="s">
        <v>2685</v>
      </c>
      <c r="E570" s="123">
        <v>1</v>
      </c>
      <c r="F570" s="124" t="s">
        <v>2769</v>
      </c>
    </row>
    <row r="571" spans="2:10" ht="15" customHeight="1" x14ac:dyDescent="0.45">
      <c r="C571" s="119" t="s">
        <v>1496</v>
      </c>
      <c r="D571" s="119" t="s">
        <v>1497</v>
      </c>
      <c r="E571" s="123">
        <v>1</v>
      </c>
      <c r="F571" s="124" t="s">
        <v>2769</v>
      </c>
    </row>
    <row r="572" spans="2:10" ht="15" customHeight="1" x14ac:dyDescent="0.45">
      <c r="C572" s="119" t="s">
        <v>1498</v>
      </c>
      <c r="D572" s="119" t="s">
        <v>1499</v>
      </c>
      <c r="E572" s="123">
        <v>1</v>
      </c>
      <c r="F572" s="124" t="s">
        <v>2769</v>
      </c>
    </row>
    <row r="573" spans="2:10" ht="15" customHeight="1" x14ac:dyDescent="0.45">
      <c r="C573" s="119" t="s">
        <v>1500</v>
      </c>
      <c r="D573" s="119" t="s">
        <v>1501</v>
      </c>
      <c r="E573" s="123">
        <v>1</v>
      </c>
      <c r="F573" s="124" t="s">
        <v>2769</v>
      </c>
    </row>
    <row r="574" spans="2:10" ht="15" customHeight="1" x14ac:dyDescent="0.45">
      <c r="C574" s="119" t="s">
        <v>1965</v>
      </c>
      <c r="D574" s="119" t="s">
        <v>1903</v>
      </c>
      <c r="E574" s="123">
        <v>1</v>
      </c>
      <c r="F574" s="124" t="s">
        <v>2769</v>
      </c>
    </row>
    <row r="575" spans="2:10" ht="15" customHeight="1" x14ac:dyDescent="0.45">
      <c r="C575" s="119" t="s">
        <v>1502</v>
      </c>
      <c r="D575" s="119" t="s">
        <v>1503</v>
      </c>
      <c r="E575" s="123">
        <v>1</v>
      </c>
      <c r="F575" s="124" t="s">
        <v>2769</v>
      </c>
    </row>
    <row r="576" spans="2:10" ht="15" customHeight="1" x14ac:dyDescent="0.45">
      <c r="C576" s="119" t="s">
        <v>1504</v>
      </c>
      <c r="D576" s="119" t="s">
        <v>1505</v>
      </c>
      <c r="E576" s="123">
        <v>2</v>
      </c>
      <c r="F576" s="124" t="s">
        <v>2769</v>
      </c>
    </row>
    <row r="577" spans="3:6" ht="15" customHeight="1" x14ac:dyDescent="0.45">
      <c r="C577" s="119" t="s">
        <v>2719</v>
      </c>
      <c r="D577" s="119" t="s">
        <v>2720</v>
      </c>
      <c r="E577" s="123">
        <v>1</v>
      </c>
      <c r="F577" s="124" t="s">
        <v>2769</v>
      </c>
    </row>
    <row r="578" spans="3:6" ht="15" customHeight="1" x14ac:dyDescent="0.45">
      <c r="C578" s="119" t="s">
        <v>2686</v>
      </c>
      <c r="D578" s="119" t="s">
        <v>2687</v>
      </c>
      <c r="E578" s="120">
        <v>1</v>
      </c>
      <c r="F578" s="124" t="s">
        <v>2769</v>
      </c>
    </row>
    <row r="579" spans="3:6" ht="15" customHeight="1" x14ac:dyDescent="0.45">
      <c r="C579" s="119" t="s">
        <v>1506</v>
      </c>
      <c r="D579" s="119" t="s">
        <v>1507</v>
      </c>
      <c r="E579" s="123">
        <v>3</v>
      </c>
      <c r="F579" s="124">
        <v>38644</v>
      </c>
    </row>
    <row r="580" spans="3:6" ht="15" customHeight="1" x14ac:dyDescent="0.45">
      <c r="C580" s="119" t="s">
        <v>1508</v>
      </c>
      <c r="D580" s="119" t="s">
        <v>1509</v>
      </c>
      <c r="E580" s="123">
        <v>1</v>
      </c>
      <c r="F580" s="124" t="s">
        <v>2769</v>
      </c>
    </row>
    <row r="581" spans="3:6" ht="15" customHeight="1" x14ac:dyDescent="0.45">
      <c r="C581" s="119" t="s">
        <v>1510</v>
      </c>
      <c r="D581" s="119" t="s">
        <v>1511</v>
      </c>
      <c r="E581" s="123">
        <v>1</v>
      </c>
      <c r="F581" s="124" t="s">
        <v>2769</v>
      </c>
    </row>
    <row r="582" spans="3:6" ht="15" customHeight="1" x14ac:dyDescent="0.45">
      <c r="C582" s="119" t="s">
        <v>1512</v>
      </c>
      <c r="D582" s="119" t="s">
        <v>1513</v>
      </c>
      <c r="E582" s="123">
        <v>1</v>
      </c>
      <c r="F582" s="124" t="s">
        <v>2769</v>
      </c>
    </row>
    <row r="583" spans="3:6" ht="15" customHeight="1" x14ac:dyDescent="0.45">
      <c r="C583" s="119" t="s">
        <v>1514</v>
      </c>
      <c r="D583" s="119" t="s">
        <v>1515</v>
      </c>
      <c r="E583" s="123">
        <v>1</v>
      </c>
      <c r="F583" s="124" t="s">
        <v>2769</v>
      </c>
    </row>
    <row r="584" spans="3:6" ht="15" customHeight="1" x14ac:dyDescent="0.45">
      <c r="C584" s="119" t="s">
        <v>1516</v>
      </c>
      <c r="D584" s="119" t="s">
        <v>1517</v>
      </c>
      <c r="E584" s="123">
        <v>2</v>
      </c>
      <c r="F584" s="124" t="s">
        <v>2769</v>
      </c>
    </row>
    <row r="585" spans="3:6" ht="15" customHeight="1" x14ac:dyDescent="0.45">
      <c r="C585" s="119" t="s">
        <v>1518</v>
      </c>
      <c r="D585" s="119" t="s">
        <v>1519</v>
      </c>
      <c r="E585" s="123">
        <v>2</v>
      </c>
      <c r="F585" s="124" t="s">
        <v>2769</v>
      </c>
    </row>
    <row r="586" spans="3:6" ht="15" customHeight="1" x14ac:dyDescent="0.45">
      <c r="C586" s="119" t="s">
        <v>1520</v>
      </c>
      <c r="D586" s="119" t="s">
        <v>1521</v>
      </c>
      <c r="E586" s="123">
        <v>2</v>
      </c>
      <c r="F586" s="124" t="s">
        <v>2769</v>
      </c>
    </row>
    <row r="587" spans="3:6" ht="15" customHeight="1" x14ac:dyDescent="0.45">
      <c r="C587" s="119" t="s">
        <v>1522</v>
      </c>
      <c r="D587" s="119" t="s">
        <v>1523</v>
      </c>
      <c r="E587" s="120">
        <v>3</v>
      </c>
      <c r="F587" s="121">
        <v>113400</v>
      </c>
    </row>
    <row r="588" spans="3:6" ht="15" customHeight="1" x14ac:dyDescent="0.45">
      <c r="C588" s="119" t="s">
        <v>1524</v>
      </c>
      <c r="D588" s="119" t="s">
        <v>1525</v>
      </c>
      <c r="E588" s="120">
        <v>4</v>
      </c>
      <c r="F588" s="121">
        <v>76012</v>
      </c>
    </row>
    <row r="589" spans="3:6" ht="15" customHeight="1" x14ac:dyDescent="0.45">
      <c r="C589" s="119" t="s">
        <v>1526</v>
      </c>
      <c r="D589" s="119" t="s">
        <v>1527</v>
      </c>
      <c r="E589" s="123">
        <v>1</v>
      </c>
      <c r="F589" s="124" t="s">
        <v>2769</v>
      </c>
    </row>
    <row r="590" spans="3:6" ht="15" customHeight="1" x14ac:dyDescent="0.45">
      <c r="C590" s="119" t="s">
        <v>1528</v>
      </c>
      <c r="D590" s="119" t="s">
        <v>1529</v>
      </c>
      <c r="E590" s="123">
        <v>2</v>
      </c>
      <c r="F590" s="124" t="s">
        <v>2769</v>
      </c>
    </row>
    <row r="591" spans="3:6" ht="15" customHeight="1" x14ac:dyDescent="0.45">
      <c r="C591" s="119" t="s">
        <v>1530</v>
      </c>
      <c r="D591" s="119" t="s">
        <v>1531</v>
      </c>
      <c r="E591" s="120">
        <v>2</v>
      </c>
      <c r="F591" s="124" t="s">
        <v>2769</v>
      </c>
    </row>
    <row r="592" spans="3:6" ht="15" customHeight="1" x14ac:dyDescent="0.45">
      <c r="C592" s="119" t="s">
        <v>1532</v>
      </c>
      <c r="D592" s="119" t="s">
        <v>1533</v>
      </c>
      <c r="E592" s="120">
        <v>5</v>
      </c>
      <c r="F592" s="121">
        <v>562931</v>
      </c>
    </row>
    <row r="593" spans="2:10" s="107" customFormat="1" ht="15" customHeight="1" x14ac:dyDescent="0.45">
      <c r="B593" s="125" t="s">
        <v>1966</v>
      </c>
      <c r="C593" s="126" t="s">
        <v>1858</v>
      </c>
      <c r="D593" s="127" t="s">
        <v>1534</v>
      </c>
      <c r="E593" s="131">
        <v>81</v>
      </c>
      <c r="F593" s="129">
        <v>72712824</v>
      </c>
      <c r="J593" s="103"/>
    </row>
    <row r="594" spans="2:10" ht="15" customHeight="1" x14ac:dyDescent="0.45">
      <c r="C594" s="119" t="s">
        <v>1535</v>
      </c>
      <c r="D594" s="119" t="s">
        <v>2688</v>
      </c>
      <c r="E594" s="123">
        <v>1</v>
      </c>
      <c r="F594" s="124" t="s">
        <v>2769</v>
      </c>
    </row>
    <row r="595" spans="2:10" ht="15" customHeight="1" x14ac:dyDescent="0.45">
      <c r="C595" s="119" t="s">
        <v>1967</v>
      </c>
      <c r="D595" s="119" t="s">
        <v>1904</v>
      </c>
      <c r="E595" s="123">
        <v>1</v>
      </c>
      <c r="F595" s="124" t="s">
        <v>2769</v>
      </c>
    </row>
    <row r="596" spans="2:10" ht="15" customHeight="1" x14ac:dyDescent="0.45">
      <c r="C596" s="119" t="s">
        <v>1968</v>
      </c>
      <c r="D596" s="119" t="s">
        <v>1905</v>
      </c>
      <c r="E596" s="123">
        <v>1</v>
      </c>
      <c r="F596" s="124" t="s">
        <v>2769</v>
      </c>
    </row>
    <row r="597" spans="2:10" ht="15" customHeight="1" x14ac:dyDescent="0.45">
      <c r="C597" s="119" t="s">
        <v>1969</v>
      </c>
      <c r="D597" s="119" t="s">
        <v>1906</v>
      </c>
      <c r="E597" s="123">
        <v>1</v>
      </c>
      <c r="F597" s="124" t="s">
        <v>2769</v>
      </c>
    </row>
    <row r="598" spans="2:10" ht="15" customHeight="1" x14ac:dyDescent="0.45">
      <c r="C598" s="119" t="s">
        <v>1536</v>
      </c>
      <c r="D598" s="119" t="s">
        <v>1537</v>
      </c>
      <c r="E598" s="120">
        <v>14</v>
      </c>
      <c r="F598" s="121">
        <v>3099587</v>
      </c>
    </row>
    <row r="599" spans="2:10" ht="15" customHeight="1" x14ac:dyDescent="0.45">
      <c r="C599" s="119" t="s">
        <v>1538</v>
      </c>
      <c r="D599" s="119" t="s">
        <v>1539</v>
      </c>
      <c r="E599" s="120">
        <v>4</v>
      </c>
      <c r="F599" s="121">
        <v>118779</v>
      </c>
    </row>
    <row r="600" spans="2:10" ht="15" customHeight="1" x14ac:dyDescent="0.45">
      <c r="C600" s="119" t="s">
        <v>1540</v>
      </c>
      <c r="D600" s="119" t="s">
        <v>1541</v>
      </c>
      <c r="E600" s="123">
        <v>10</v>
      </c>
      <c r="F600" s="124">
        <v>8723443</v>
      </c>
    </row>
    <row r="601" spans="2:10" ht="15" customHeight="1" x14ac:dyDescent="0.45">
      <c r="C601" s="119" t="s">
        <v>1542</v>
      </c>
      <c r="D601" s="119" t="s">
        <v>1543</v>
      </c>
      <c r="E601" s="120">
        <v>2</v>
      </c>
      <c r="F601" s="124" t="s">
        <v>2769</v>
      </c>
    </row>
    <row r="602" spans="2:10" ht="15" customHeight="1" x14ac:dyDescent="0.45">
      <c r="C602" s="119" t="s">
        <v>1544</v>
      </c>
      <c r="D602" s="119" t="s">
        <v>1545</v>
      </c>
      <c r="E602" s="123">
        <v>2</v>
      </c>
      <c r="F602" s="124" t="s">
        <v>2769</v>
      </c>
    </row>
    <row r="603" spans="2:10" ht="15" customHeight="1" x14ac:dyDescent="0.45">
      <c r="C603" s="119" t="s">
        <v>1546</v>
      </c>
      <c r="D603" s="119" t="s">
        <v>1547</v>
      </c>
      <c r="E603" s="123">
        <v>11</v>
      </c>
      <c r="F603" s="124">
        <v>1960626</v>
      </c>
    </row>
    <row r="604" spans="2:10" ht="15" customHeight="1" x14ac:dyDescent="0.45">
      <c r="C604" s="119" t="s">
        <v>1548</v>
      </c>
      <c r="D604" s="119" t="s">
        <v>1549</v>
      </c>
      <c r="E604" s="120">
        <v>4</v>
      </c>
      <c r="F604" s="121">
        <v>116887</v>
      </c>
    </row>
    <row r="605" spans="2:10" ht="15" customHeight="1" x14ac:dyDescent="0.45">
      <c r="C605" s="119" t="s">
        <v>1550</v>
      </c>
      <c r="D605" s="119" t="s">
        <v>1551</v>
      </c>
      <c r="E605" s="120">
        <v>4</v>
      </c>
      <c r="F605" s="121">
        <v>50148</v>
      </c>
    </row>
    <row r="606" spans="2:10" ht="15" customHeight="1" x14ac:dyDescent="0.45">
      <c r="C606" s="119" t="s">
        <v>1552</v>
      </c>
      <c r="D606" s="119" t="s">
        <v>334</v>
      </c>
      <c r="E606" s="120">
        <v>1</v>
      </c>
      <c r="F606" s="124" t="s">
        <v>2769</v>
      </c>
    </row>
    <row r="607" spans="2:10" ht="15" customHeight="1" x14ac:dyDescent="0.45">
      <c r="C607" s="119" t="s">
        <v>2721</v>
      </c>
      <c r="D607" s="119" t="s">
        <v>2722</v>
      </c>
      <c r="E607" s="123">
        <v>1</v>
      </c>
      <c r="F607" s="124" t="s">
        <v>2769</v>
      </c>
    </row>
    <row r="608" spans="2:10" ht="15" customHeight="1" x14ac:dyDescent="0.45">
      <c r="C608" s="119" t="s">
        <v>1553</v>
      </c>
      <c r="D608" s="119" t="s">
        <v>1554</v>
      </c>
      <c r="E608" s="123">
        <v>2</v>
      </c>
      <c r="F608" s="124" t="s">
        <v>2769</v>
      </c>
    </row>
    <row r="609" spans="2:10" ht="15" customHeight="1" x14ac:dyDescent="0.45">
      <c r="C609" s="119" t="s">
        <v>1555</v>
      </c>
      <c r="D609" s="119" t="s">
        <v>1907</v>
      </c>
      <c r="E609" s="120">
        <v>7</v>
      </c>
      <c r="F609" s="121">
        <v>30160</v>
      </c>
    </row>
    <row r="610" spans="2:10" ht="15" customHeight="1" x14ac:dyDescent="0.45">
      <c r="C610" s="119" t="s">
        <v>1556</v>
      </c>
      <c r="D610" s="119" t="s">
        <v>1557</v>
      </c>
      <c r="E610" s="120">
        <v>9</v>
      </c>
      <c r="F610" s="121">
        <v>32637</v>
      </c>
    </row>
    <row r="611" spans="2:10" ht="15" customHeight="1" x14ac:dyDescent="0.45">
      <c r="C611" s="119" t="s">
        <v>1558</v>
      </c>
      <c r="D611" s="119" t="s">
        <v>336</v>
      </c>
      <c r="E611" s="123">
        <v>2</v>
      </c>
      <c r="F611" s="124" t="s">
        <v>2769</v>
      </c>
    </row>
    <row r="612" spans="2:10" ht="15" customHeight="1" x14ac:dyDescent="0.45">
      <c r="C612" s="119" t="s">
        <v>1559</v>
      </c>
      <c r="D612" s="119" t="s">
        <v>1560</v>
      </c>
      <c r="E612" s="123">
        <v>1</v>
      </c>
      <c r="F612" s="124" t="s">
        <v>2769</v>
      </c>
    </row>
    <row r="613" spans="2:10" ht="15" customHeight="1" x14ac:dyDescent="0.45">
      <c r="C613" s="119" t="s">
        <v>1561</v>
      </c>
      <c r="D613" s="119" t="s">
        <v>1562</v>
      </c>
      <c r="E613" s="123">
        <v>1</v>
      </c>
      <c r="F613" s="124" t="s">
        <v>2769</v>
      </c>
    </row>
    <row r="614" spans="2:10" ht="15" customHeight="1" x14ac:dyDescent="0.45">
      <c r="C614" s="119" t="s">
        <v>2689</v>
      </c>
      <c r="D614" s="119" t="s">
        <v>2690</v>
      </c>
      <c r="E614" s="123">
        <v>1</v>
      </c>
      <c r="F614" s="124" t="s">
        <v>2769</v>
      </c>
    </row>
    <row r="615" spans="2:10" ht="15" customHeight="1" x14ac:dyDescent="0.45">
      <c r="C615" s="119" t="s">
        <v>1970</v>
      </c>
      <c r="D615" s="119" t="s">
        <v>1908</v>
      </c>
      <c r="E615" s="123">
        <v>1</v>
      </c>
      <c r="F615" s="124" t="s">
        <v>2769</v>
      </c>
    </row>
    <row r="616" spans="2:10" s="107" customFormat="1" ht="15" customHeight="1" x14ac:dyDescent="0.45">
      <c r="B616" s="125" t="s">
        <v>1971</v>
      </c>
      <c r="C616" s="126" t="s">
        <v>1858</v>
      </c>
      <c r="D616" s="127" t="s">
        <v>1563</v>
      </c>
      <c r="E616" s="131">
        <v>111</v>
      </c>
      <c r="F616" s="129">
        <v>6289225</v>
      </c>
      <c r="J616" s="103"/>
    </row>
    <row r="617" spans="2:10" ht="15" customHeight="1" x14ac:dyDescent="0.45">
      <c r="C617" s="119" t="s">
        <v>1564</v>
      </c>
      <c r="D617" s="119" t="s">
        <v>1565</v>
      </c>
      <c r="E617" s="123">
        <v>2</v>
      </c>
      <c r="F617" s="124" t="s">
        <v>2769</v>
      </c>
    </row>
    <row r="618" spans="2:10" ht="15" customHeight="1" x14ac:dyDescent="0.45">
      <c r="C618" s="119" t="s">
        <v>1566</v>
      </c>
      <c r="D618" s="119" t="s">
        <v>1567</v>
      </c>
      <c r="E618" s="123">
        <v>1</v>
      </c>
      <c r="F618" s="124" t="s">
        <v>2769</v>
      </c>
    </row>
    <row r="619" spans="2:10" ht="15" customHeight="1" x14ac:dyDescent="0.45">
      <c r="C619" s="119" t="s">
        <v>1568</v>
      </c>
      <c r="D619" s="119" t="s">
        <v>1569</v>
      </c>
      <c r="E619" s="123">
        <v>1</v>
      </c>
      <c r="F619" s="124" t="s">
        <v>2769</v>
      </c>
    </row>
    <row r="620" spans="2:10" ht="15" customHeight="1" x14ac:dyDescent="0.45">
      <c r="C620" s="119" t="s">
        <v>2691</v>
      </c>
      <c r="D620" s="119" t="s">
        <v>2692</v>
      </c>
      <c r="E620" s="123">
        <v>1</v>
      </c>
      <c r="F620" s="124" t="s">
        <v>2769</v>
      </c>
    </row>
    <row r="621" spans="2:10" ht="15" customHeight="1" x14ac:dyDescent="0.45">
      <c r="C621" s="119" t="s">
        <v>1570</v>
      </c>
      <c r="D621" s="119" t="s">
        <v>1571</v>
      </c>
      <c r="E621" s="123">
        <v>1</v>
      </c>
      <c r="F621" s="124" t="s">
        <v>2769</v>
      </c>
    </row>
    <row r="622" spans="2:10" ht="15" customHeight="1" x14ac:dyDescent="0.45">
      <c r="C622" s="119" t="s">
        <v>1572</v>
      </c>
      <c r="D622" s="119" t="s">
        <v>1573</v>
      </c>
      <c r="E622" s="123">
        <v>1</v>
      </c>
      <c r="F622" s="124" t="s">
        <v>2769</v>
      </c>
    </row>
    <row r="623" spans="2:10" ht="15" customHeight="1" x14ac:dyDescent="0.45">
      <c r="C623" s="119" t="s">
        <v>1574</v>
      </c>
      <c r="D623" s="119" t="s">
        <v>1575</v>
      </c>
      <c r="E623" s="120">
        <v>5</v>
      </c>
      <c r="F623" s="121">
        <v>863575</v>
      </c>
    </row>
    <row r="624" spans="2:10" ht="15" customHeight="1" x14ac:dyDescent="0.45">
      <c r="C624" s="119" t="s">
        <v>1972</v>
      </c>
      <c r="D624" s="119" t="s">
        <v>1909</v>
      </c>
      <c r="E624" s="123">
        <v>1</v>
      </c>
      <c r="F624" s="124" t="s">
        <v>2769</v>
      </c>
    </row>
    <row r="625" spans="3:6" ht="15" customHeight="1" x14ac:dyDescent="0.45">
      <c r="C625" s="119" t="s">
        <v>1973</v>
      </c>
      <c r="D625" s="119" t="s">
        <v>1910</v>
      </c>
      <c r="E625" s="123">
        <v>1</v>
      </c>
      <c r="F625" s="124" t="s">
        <v>2769</v>
      </c>
    </row>
    <row r="626" spans="3:6" ht="15" customHeight="1" x14ac:dyDescent="0.45">
      <c r="C626" s="119" t="s">
        <v>1576</v>
      </c>
      <c r="D626" s="119" t="s">
        <v>1577</v>
      </c>
      <c r="E626" s="123">
        <v>1</v>
      </c>
      <c r="F626" s="124" t="s">
        <v>2769</v>
      </c>
    </row>
    <row r="627" spans="3:6" ht="15" customHeight="1" x14ac:dyDescent="0.45">
      <c r="C627" s="119" t="s">
        <v>1578</v>
      </c>
      <c r="D627" s="119" t="s">
        <v>1579</v>
      </c>
      <c r="E627" s="123">
        <v>1</v>
      </c>
      <c r="F627" s="124" t="s">
        <v>2769</v>
      </c>
    </row>
    <row r="628" spans="3:6" ht="15" customHeight="1" x14ac:dyDescent="0.45">
      <c r="C628" s="119" t="s">
        <v>1580</v>
      </c>
      <c r="D628" s="119" t="s">
        <v>1581</v>
      </c>
      <c r="E628" s="123">
        <v>1</v>
      </c>
      <c r="F628" s="124" t="s">
        <v>2769</v>
      </c>
    </row>
    <row r="629" spans="3:6" ht="15" customHeight="1" x14ac:dyDescent="0.45">
      <c r="C629" s="119" t="s">
        <v>1582</v>
      </c>
      <c r="D629" s="119" t="s">
        <v>1583</v>
      </c>
      <c r="E629" s="123">
        <v>2</v>
      </c>
      <c r="F629" s="124" t="s">
        <v>2769</v>
      </c>
    </row>
    <row r="630" spans="3:6" ht="15" customHeight="1" x14ac:dyDescent="0.45">
      <c r="C630" s="119" t="s">
        <v>1584</v>
      </c>
      <c r="D630" s="119" t="s">
        <v>1585</v>
      </c>
      <c r="E630" s="120">
        <v>3</v>
      </c>
      <c r="F630" s="121">
        <v>15375</v>
      </c>
    </row>
    <row r="631" spans="3:6" ht="15" customHeight="1" x14ac:dyDescent="0.45">
      <c r="C631" s="119" t="s">
        <v>2693</v>
      </c>
      <c r="D631" s="119" t="s">
        <v>2694</v>
      </c>
      <c r="E631" s="123">
        <v>1</v>
      </c>
      <c r="F631" s="124" t="s">
        <v>2769</v>
      </c>
    </row>
    <row r="632" spans="3:6" ht="15" customHeight="1" x14ac:dyDescent="0.45">
      <c r="C632" s="119" t="s">
        <v>1586</v>
      </c>
      <c r="D632" s="119" t="s">
        <v>1587</v>
      </c>
      <c r="E632" s="120">
        <v>6</v>
      </c>
      <c r="F632" s="121">
        <v>27280</v>
      </c>
    </row>
    <row r="633" spans="3:6" ht="15" customHeight="1" x14ac:dyDescent="0.45">
      <c r="C633" s="119" t="s">
        <v>1588</v>
      </c>
      <c r="D633" s="119" t="s">
        <v>1589</v>
      </c>
      <c r="E633" s="120">
        <v>5</v>
      </c>
      <c r="F633" s="121">
        <v>14637</v>
      </c>
    </row>
    <row r="634" spans="3:6" ht="15" customHeight="1" x14ac:dyDescent="0.45">
      <c r="C634" s="119" t="s">
        <v>1590</v>
      </c>
      <c r="D634" s="119" t="s">
        <v>1591</v>
      </c>
      <c r="E634" s="123">
        <v>1</v>
      </c>
      <c r="F634" s="124" t="s">
        <v>2769</v>
      </c>
    </row>
    <row r="635" spans="3:6" ht="15" customHeight="1" x14ac:dyDescent="0.45">
      <c r="C635" s="119" t="s">
        <v>1592</v>
      </c>
      <c r="D635" s="119" t="s">
        <v>1593</v>
      </c>
      <c r="E635" s="120">
        <v>8</v>
      </c>
      <c r="F635" s="121">
        <v>21762</v>
      </c>
    </row>
    <row r="636" spans="3:6" ht="15" customHeight="1" x14ac:dyDescent="0.45">
      <c r="C636" s="119" t="s">
        <v>1594</v>
      </c>
      <c r="D636" s="119" t="s">
        <v>1595</v>
      </c>
      <c r="E636" s="123">
        <v>1</v>
      </c>
      <c r="F636" s="124" t="s">
        <v>2769</v>
      </c>
    </row>
    <row r="637" spans="3:6" ht="15" customHeight="1" x14ac:dyDescent="0.45">
      <c r="C637" s="119" t="s">
        <v>1974</v>
      </c>
      <c r="D637" s="119" t="s">
        <v>1911</v>
      </c>
      <c r="E637" s="123">
        <v>1</v>
      </c>
      <c r="F637" s="124" t="s">
        <v>2769</v>
      </c>
    </row>
    <row r="638" spans="3:6" ht="15" customHeight="1" x14ac:dyDescent="0.45">
      <c r="C638" s="119" t="s">
        <v>1596</v>
      </c>
      <c r="D638" s="119" t="s">
        <v>1597</v>
      </c>
      <c r="E638" s="120">
        <v>6</v>
      </c>
      <c r="F638" s="121">
        <v>15258</v>
      </c>
    </row>
    <row r="639" spans="3:6" ht="15" customHeight="1" x14ac:dyDescent="0.45">
      <c r="C639" s="119" t="s">
        <v>1975</v>
      </c>
      <c r="D639" s="119" t="s">
        <v>1912</v>
      </c>
      <c r="E639" s="120">
        <v>3</v>
      </c>
      <c r="F639" s="121">
        <v>14046</v>
      </c>
    </row>
    <row r="640" spans="3:6" ht="15" customHeight="1" x14ac:dyDescent="0.45">
      <c r="C640" s="119" t="s">
        <v>1598</v>
      </c>
      <c r="D640" s="119" t="s">
        <v>1599</v>
      </c>
      <c r="E640" s="120">
        <v>30</v>
      </c>
      <c r="F640" s="121">
        <v>119196</v>
      </c>
    </row>
    <row r="641" spans="2:6" ht="15" customHeight="1" x14ac:dyDescent="0.45">
      <c r="C641" s="119" t="s">
        <v>1600</v>
      </c>
      <c r="D641" s="119" t="s">
        <v>1601</v>
      </c>
      <c r="E641" s="120">
        <v>10</v>
      </c>
      <c r="F641" s="121">
        <v>18545</v>
      </c>
    </row>
    <row r="642" spans="2:6" ht="15" customHeight="1" x14ac:dyDescent="0.45">
      <c r="C642" s="119" t="s">
        <v>1602</v>
      </c>
      <c r="D642" s="119" t="s">
        <v>1603</v>
      </c>
      <c r="E642" s="120">
        <v>4</v>
      </c>
      <c r="F642" s="121">
        <v>424934</v>
      </c>
    </row>
    <row r="643" spans="2:6" ht="15" customHeight="1" x14ac:dyDescent="0.45">
      <c r="C643" s="119" t="s">
        <v>1604</v>
      </c>
      <c r="D643" s="119" t="s">
        <v>1605</v>
      </c>
      <c r="E643" s="120">
        <v>4</v>
      </c>
      <c r="F643" s="121">
        <v>28809</v>
      </c>
    </row>
    <row r="644" spans="2:6" ht="15" customHeight="1" x14ac:dyDescent="0.45">
      <c r="C644" s="119" t="s">
        <v>1606</v>
      </c>
      <c r="D644" s="119" t="s">
        <v>1607</v>
      </c>
      <c r="E644" s="120">
        <v>3</v>
      </c>
      <c r="F644" s="121">
        <v>2001414</v>
      </c>
    </row>
    <row r="645" spans="2:6" ht="15" customHeight="1" thickBot="1" x14ac:dyDescent="0.5">
      <c r="B645" s="140"/>
      <c r="C645" s="141" t="s">
        <v>1608</v>
      </c>
      <c r="D645" s="141" t="s">
        <v>353</v>
      </c>
      <c r="E645" s="142">
        <v>6</v>
      </c>
      <c r="F645" s="143">
        <v>28128</v>
      </c>
    </row>
  </sheetData>
  <mergeCells count="2">
    <mergeCell ref="B4:D5"/>
    <mergeCell ref="B6:D6"/>
  </mergeCells>
  <phoneticPr fontId="2"/>
  <pageMargins left="0.78740157480314965" right="0.78740157480314965" top="0.78740157480314965" bottom="0.78740157480314965" header="0.39370078740157483" footer="0.59055118110236227"/>
  <pageSetup paperSize="9" scale="92" firstPageNumber="5" fitToHeight="0" orientation="portrait" r:id="rId1"/>
  <ignoredErrors>
    <ignoredError sqref="B7:B645 C8:C64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62"/>
  <sheetViews>
    <sheetView showGridLines="0" zoomScaleNormal="100" zoomScaleSheetLayoutView="100" workbookViewId="0"/>
  </sheetViews>
  <sheetFormatPr defaultColWidth="8.09765625" defaultRowHeight="15" customHeight="1" x14ac:dyDescent="0.45"/>
  <cols>
    <col min="1" max="1" width="2.59765625" style="164" customWidth="1"/>
    <col min="2" max="2" width="2.5" style="164" customWidth="1"/>
    <col min="3" max="3" width="6.5" style="164" customWidth="1"/>
    <col min="4" max="4" width="58.69921875" style="164" customWidth="1"/>
    <col min="5" max="5" width="6" style="164" customWidth="1"/>
    <col min="6" max="6" width="11.3984375" style="164" customWidth="1"/>
    <col min="7" max="16384" width="8.09765625" style="164"/>
  </cols>
  <sheetData>
    <row r="1" spans="2:6" s="147" customFormat="1" ht="15" customHeight="1" x14ac:dyDescent="0.45">
      <c r="B1" s="144" t="s">
        <v>1997</v>
      </c>
      <c r="C1" s="144"/>
      <c r="D1" s="145"/>
      <c r="E1" s="146"/>
      <c r="F1" s="146"/>
    </row>
    <row r="2" spans="2:6" s="148" customFormat="1" ht="3" customHeight="1" x14ac:dyDescent="0.45"/>
    <row r="3" spans="2:6" s="148" customFormat="1" ht="3" customHeight="1" x14ac:dyDescent="0.45"/>
    <row r="4" spans="2:6" s="148" customFormat="1" ht="3" customHeight="1" x14ac:dyDescent="0.45"/>
    <row r="5" spans="2:6" s="148" customFormat="1" ht="3" customHeight="1" x14ac:dyDescent="0.45"/>
    <row r="6" spans="2:6" s="148" customFormat="1" ht="3" customHeight="1" x14ac:dyDescent="0.45"/>
    <row r="7" spans="2:6" s="148" customFormat="1" ht="3" customHeight="1" x14ac:dyDescent="0.45"/>
    <row r="8" spans="2:6" s="150" customFormat="1" ht="15" customHeight="1" thickBot="1" x14ac:dyDescent="0.5">
      <c r="B8" s="149" t="s">
        <v>1836</v>
      </c>
      <c r="D8" s="151"/>
      <c r="E8" s="152"/>
      <c r="F8" s="152"/>
    </row>
    <row r="9" spans="2:6" s="155" customFormat="1" ht="36" x14ac:dyDescent="0.45">
      <c r="B9" s="366" t="s">
        <v>15</v>
      </c>
      <c r="C9" s="366"/>
      <c r="D9" s="367"/>
      <c r="E9" s="153" t="s">
        <v>1830</v>
      </c>
      <c r="F9" s="154" t="s">
        <v>1609</v>
      </c>
    </row>
    <row r="10" spans="2:6" s="155" customFormat="1" ht="15" customHeight="1" thickBot="1" x14ac:dyDescent="0.5">
      <c r="B10" s="368"/>
      <c r="C10" s="368"/>
      <c r="D10" s="369"/>
      <c r="E10" s="156"/>
      <c r="F10" s="157" t="s">
        <v>74</v>
      </c>
    </row>
    <row r="11" spans="2:6" s="150" customFormat="1" ht="15" customHeight="1" x14ac:dyDescent="0.45">
      <c r="B11" s="370" t="s">
        <v>1844</v>
      </c>
      <c r="C11" s="371"/>
      <c r="D11" s="371"/>
      <c r="E11" s="158">
        <v>830</v>
      </c>
      <c r="F11" s="263">
        <v>12230738</v>
      </c>
    </row>
    <row r="12" spans="2:6" s="150" customFormat="1" ht="15" customHeight="1" x14ac:dyDescent="0.45">
      <c r="B12" s="159">
        <v>9</v>
      </c>
      <c r="C12" s="160"/>
      <c r="D12" s="161" t="s">
        <v>0</v>
      </c>
      <c r="E12" s="162">
        <v>115</v>
      </c>
      <c r="F12" s="163">
        <v>1636720</v>
      </c>
    </row>
    <row r="13" spans="2:6" ht="15" customHeight="1" x14ac:dyDescent="0.45">
      <c r="C13" s="164" t="s">
        <v>2008</v>
      </c>
      <c r="D13" s="164" t="s">
        <v>1610</v>
      </c>
      <c r="E13" s="165">
        <v>6</v>
      </c>
      <c r="F13" s="166">
        <v>13126</v>
      </c>
    </row>
    <row r="14" spans="2:6" ht="15" customHeight="1" x14ac:dyDescent="0.45">
      <c r="C14" s="164" t="s">
        <v>2009</v>
      </c>
      <c r="D14" s="164" t="s">
        <v>1611</v>
      </c>
      <c r="E14" s="165">
        <v>3</v>
      </c>
      <c r="F14" s="166">
        <v>24198</v>
      </c>
    </row>
    <row r="15" spans="2:6" ht="15" customHeight="1" x14ac:dyDescent="0.45">
      <c r="C15" s="164" t="s">
        <v>2010</v>
      </c>
      <c r="D15" s="164" t="s">
        <v>1612</v>
      </c>
      <c r="E15" s="165">
        <v>2</v>
      </c>
      <c r="F15" s="167" t="s">
        <v>2770</v>
      </c>
    </row>
    <row r="16" spans="2:6" ht="15" customHeight="1" x14ac:dyDescent="0.45">
      <c r="C16" s="164" t="s">
        <v>2011</v>
      </c>
      <c r="D16" s="164" t="s">
        <v>1613</v>
      </c>
      <c r="E16" s="165">
        <v>1</v>
      </c>
      <c r="F16" s="167" t="s">
        <v>2769</v>
      </c>
    </row>
    <row r="17" spans="3:6" ht="15" customHeight="1" x14ac:dyDescent="0.45">
      <c r="C17" s="164" t="s">
        <v>2012</v>
      </c>
      <c r="D17" s="164" t="s">
        <v>1614</v>
      </c>
      <c r="E17" s="165">
        <v>11</v>
      </c>
      <c r="F17" s="166">
        <v>809574</v>
      </c>
    </row>
    <row r="18" spans="3:6" ht="15" customHeight="1" x14ac:dyDescent="0.45">
      <c r="C18" s="164" t="s">
        <v>2013</v>
      </c>
      <c r="D18" s="164" t="s">
        <v>1615</v>
      </c>
      <c r="E18" s="165">
        <v>1</v>
      </c>
      <c r="F18" s="167" t="s">
        <v>2769</v>
      </c>
    </row>
    <row r="19" spans="3:6" ht="15" customHeight="1" x14ac:dyDescent="0.45">
      <c r="C19" s="164" t="s">
        <v>2014</v>
      </c>
      <c r="D19" s="164" t="s">
        <v>1616</v>
      </c>
      <c r="E19" s="165">
        <v>11</v>
      </c>
      <c r="F19" s="166">
        <v>20781</v>
      </c>
    </row>
    <row r="20" spans="3:6" ht="15" customHeight="1" x14ac:dyDescent="0.45">
      <c r="C20" s="164" t="s">
        <v>2015</v>
      </c>
      <c r="D20" s="164" t="s">
        <v>1617</v>
      </c>
      <c r="E20" s="165">
        <v>2</v>
      </c>
      <c r="F20" s="167" t="s">
        <v>2769</v>
      </c>
    </row>
    <row r="21" spans="3:6" ht="15" customHeight="1" x14ac:dyDescent="0.45">
      <c r="C21" s="164" t="s">
        <v>2016</v>
      </c>
      <c r="D21" s="164" t="s">
        <v>1618</v>
      </c>
      <c r="E21" s="165">
        <v>10</v>
      </c>
      <c r="F21" s="166">
        <v>9957</v>
      </c>
    </row>
    <row r="22" spans="3:6" ht="15" customHeight="1" x14ac:dyDescent="0.45">
      <c r="C22" s="164" t="s">
        <v>2017</v>
      </c>
      <c r="D22" s="164" t="s">
        <v>1619</v>
      </c>
      <c r="E22" s="165">
        <v>10</v>
      </c>
      <c r="F22" s="166">
        <v>63297</v>
      </c>
    </row>
    <row r="23" spans="3:6" ht="15" customHeight="1" x14ac:dyDescent="0.45">
      <c r="C23" s="164" t="s">
        <v>2018</v>
      </c>
      <c r="D23" s="164" t="s">
        <v>1620</v>
      </c>
      <c r="E23" s="165">
        <v>10</v>
      </c>
      <c r="F23" s="166">
        <v>21305</v>
      </c>
    </row>
    <row r="24" spans="3:6" ht="15" customHeight="1" x14ac:dyDescent="0.45">
      <c r="C24" s="164" t="s">
        <v>2019</v>
      </c>
      <c r="D24" s="164" t="s">
        <v>1621</v>
      </c>
      <c r="E24" s="165">
        <v>7</v>
      </c>
      <c r="F24" s="166">
        <v>16483</v>
      </c>
    </row>
    <row r="25" spans="3:6" ht="15" customHeight="1" x14ac:dyDescent="0.45">
      <c r="C25" s="164" t="s">
        <v>2020</v>
      </c>
      <c r="D25" s="164" t="s">
        <v>1622</v>
      </c>
      <c r="E25" s="165">
        <v>2</v>
      </c>
      <c r="F25" s="167" t="s">
        <v>2769</v>
      </c>
    </row>
    <row r="26" spans="3:6" ht="15" customHeight="1" x14ac:dyDescent="0.45">
      <c r="C26" s="164" t="s">
        <v>2021</v>
      </c>
      <c r="D26" s="164" t="s">
        <v>1623</v>
      </c>
      <c r="E26" s="165">
        <v>6</v>
      </c>
      <c r="F26" s="166">
        <v>917</v>
      </c>
    </row>
    <row r="27" spans="3:6" ht="15" customHeight="1" x14ac:dyDescent="0.45">
      <c r="C27" s="164" t="s">
        <v>2022</v>
      </c>
      <c r="D27" s="164" t="s">
        <v>1624</v>
      </c>
      <c r="E27" s="165">
        <v>4</v>
      </c>
      <c r="F27" s="166">
        <v>139935</v>
      </c>
    </row>
    <row r="28" spans="3:6" ht="15" customHeight="1" x14ac:dyDescent="0.45">
      <c r="C28" s="164" t="s">
        <v>2023</v>
      </c>
      <c r="D28" s="164" t="s">
        <v>1625</v>
      </c>
      <c r="E28" s="165">
        <v>2</v>
      </c>
      <c r="F28" s="167" t="s">
        <v>2769</v>
      </c>
    </row>
    <row r="29" spans="3:6" ht="15" customHeight="1" x14ac:dyDescent="0.45">
      <c r="C29" s="164" t="s">
        <v>2024</v>
      </c>
      <c r="D29" s="164" t="s">
        <v>1626</v>
      </c>
      <c r="E29" s="165">
        <v>1</v>
      </c>
      <c r="F29" s="167" t="s">
        <v>2769</v>
      </c>
    </row>
    <row r="30" spans="3:6" ht="15" customHeight="1" x14ac:dyDescent="0.45">
      <c r="C30" s="164" t="s">
        <v>2025</v>
      </c>
      <c r="D30" s="164" t="s">
        <v>1627</v>
      </c>
      <c r="E30" s="165">
        <v>2</v>
      </c>
      <c r="F30" s="167" t="s">
        <v>2769</v>
      </c>
    </row>
    <row r="31" spans="3:6" ht="15" customHeight="1" x14ac:dyDescent="0.45">
      <c r="C31" s="164" t="s">
        <v>2026</v>
      </c>
      <c r="D31" s="164" t="s">
        <v>1628</v>
      </c>
      <c r="E31" s="165">
        <v>1</v>
      </c>
      <c r="F31" s="167" t="s">
        <v>2769</v>
      </c>
    </row>
    <row r="32" spans="3:6" ht="15" customHeight="1" x14ac:dyDescent="0.45">
      <c r="C32" s="164" t="s">
        <v>2027</v>
      </c>
      <c r="D32" s="164" t="s">
        <v>1629</v>
      </c>
      <c r="E32" s="165">
        <v>3</v>
      </c>
      <c r="F32" s="166">
        <v>44866</v>
      </c>
    </row>
    <row r="33" spans="1:10" ht="15" customHeight="1" x14ac:dyDescent="0.45">
      <c r="C33" s="164" t="s">
        <v>2028</v>
      </c>
      <c r="D33" s="164" t="s">
        <v>1976</v>
      </c>
      <c r="E33" s="165">
        <v>2</v>
      </c>
      <c r="F33" s="167" t="s">
        <v>2769</v>
      </c>
    </row>
    <row r="34" spans="1:10" ht="15" customHeight="1" x14ac:dyDescent="0.45">
      <c r="C34" s="164" t="s">
        <v>2029</v>
      </c>
      <c r="D34" s="164" t="s">
        <v>1630</v>
      </c>
      <c r="E34" s="165">
        <v>2</v>
      </c>
      <c r="F34" s="167" t="s">
        <v>2769</v>
      </c>
    </row>
    <row r="35" spans="1:10" ht="15" customHeight="1" x14ac:dyDescent="0.45">
      <c r="C35" s="164" t="s">
        <v>2030</v>
      </c>
      <c r="D35" s="164" t="s">
        <v>1631</v>
      </c>
      <c r="E35" s="165">
        <v>1</v>
      </c>
      <c r="F35" s="167" t="s">
        <v>2769</v>
      </c>
    </row>
    <row r="36" spans="1:10" ht="15" customHeight="1" x14ac:dyDescent="0.45">
      <c r="C36" s="164" t="s">
        <v>2031</v>
      </c>
      <c r="D36" s="164" t="s">
        <v>1632</v>
      </c>
      <c r="E36" s="165">
        <v>15</v>
      </c>
      <c r="F36" s="166">
        <v>150238</v>
      </c>
    </row>
    <row r="37" spans="1:10" s="155" customFormat="1" ht="15" customHeight="1" x14ac:dyDescent="0.45">
      <c r="A37" s="150"/>
      <c r="B37" s="168">
        <v>10</v>
      </c>
      <c r="C37" s="160" t="s">
        <v>1858</v>
      </c>
      <c r="D37" s="161" t="s">
        <v>669</v>
      </c>
      <c r="E37" s="169">
        <v>17</v>
      </c>
      <c r="F37" s="170">
        <v>214162</v>
      </c>
      <c r="G37" s="150"/>
      <c r="H37" s="150"/>
      <c r="I37" s="150"/>
      <c r="J37" s="150"/>
    </row>
    <row r="38" spans="1:10" ht="15" customHeight="1" x14ac:dyDescent="0.45">
      <c r="C38" s="164" t="s">
        <v>2032</v>
      </c>
      <c r="D38" s="164" t="s">
        <v>1633</v>
      </c>
      <c r="E38" s="165">
        <v>7</v>
      </c>
      <c r="F38" s="166">
        <v>124899</v>
      </c>
    </row>
    <row r="39" spans="1:10" ht="15" customHeight="1" x14ac:dyDescent="0.45">
      <c r="C39" s="164" t="s">
        <v>2033</v>
      </c>
      <c r="D39" s="164" t="s">
        <v>1634</v>
      </c>
      <c r="E39" s="165">
        <v>2</v>
      </c>
      <c r="F39" s="167" t="s">
        <v>2769</v>
      </c>
    </row>
    <row r="40" spans="1:10" ht="15" customHeight="1" x14ac:dyDescent="0.45">
      <c r="C40" s="164" t="s">
        <v>2034</v>
      </c>
      <c r="D40" s="164" t="s">
        <v>1635</v>
      </c>
      <c r="E40" s="165">
        <v>1</v>
      </c>
      <c r="F40" s="167" t="s">
        <v>2769</v>
      </c>
    </row>
    <row r="41" spans="1:10" ht="15" customHeight="1" x14ac:dyDescent="0.45">
      <c r="C41" s="164" t="s">
        <v>2035</v>
      </c>
      <c r="D41" s="164" t="s">
        <v>1977</v>
      </c>
      <c r="E41" s="165">
        <v>1</v>
      </c>
      <c r="F41" s="167" t="s">
        <v>2769</v>
      </c>
    </row>
    <row r="42" spans="1:10" ht="15" customHeight="1" x14ac:dyDescent="0.45">
      <c r="C42" s="164" t="s">
        <v>2036</v>
      </c>
      <c r="D42" s="164" t="s">
        <v>1636</v>
      </c>
      <c r="E42" s="165">
        <v>2</v>
      </c>
      <c r="F42" s="167" t="s">
        <v>2769</v>
      </c>
    </row>
    <row r="43" spans="1:10" ht="15" customHeight="1" x14ac:dyDescent="0.45">
      <c r="C43" s="164" t="s">
        <v>2037</v>
      </c>
      <c r="D43" s="164" t="s">
        <v>1637</v>
      </c>
      <c r="E43" s="165">
        <v>2</v>
      </c>
      <c r="F43" s="167" t="s">
        <v>2769</v>
      </c>
    </row>
    <row r="44" spans="1:10" ht="15" customHeight="1" x14ac:dyDescent="0.45">
      <c r="C44" s="164" t="s">
        <v>2038</v>
      </c>
      <c r="D44" s="164" t="s">
        <v>1978</v>
      </c>
      <c r="E44" s="165">
        <v>2</v>
      </c>
      <c r="F44" s="167" t="s">
        <v>2769</v>
      </c>
    </row>
    <row r="45" spans="1:10" s="155" customFormat="1" ht="15" customHeight="1" x14ac:dyDescent="0.45">
      <c r="A45" s="150"/>
      <c r="B45" s="168">
        <v>11</v>
      </c>
      <c r="C45" s="160" t="s">
        <v>1858</v>
      </c>
      <c r="D45" s="161" t="s">
        <v>704</v>
      </c>
      <c r="E45" s="169">
        <v>114</v>
      </c>
      <c r="F45" s="170">
        <v>1022809</v>
      </c>
      <c r="G45" s="150"/>
      <c r="H45" s="150"/>
      <c r="I45" s="150"/>
      <c r="J45" s="150"/>
    </row>
    <row r="46" spans="1:10" ht="15" customHeight="1" x14ac:dyDescent="0.45">
      <c r="C46" s="164" t="s">
        <v>2039</v>
      </c>
      <c r="D46" s="164" t="s">
        <v>1979</v>
      </c>
      <c r="E46" s="165">
        <v>1</v>
      </c>
      <c r="F46" s="167" t="s">
        <v>2769</v>
      </c>
    </row>
    <row r="47" spans="1:10" ht="15" customHeight="1" x14ac:dyDescent="0.45">
      <c r="C47" s="164" t="s">
        <v>2040</v>
      </c>
      <c r="D47" s="164" t="s">
        <v>1638</v>
      </c>
      <c r="E47" s="165">
        <v>2</v>
      </c>
      <c r="F47" s="167" t="s">
        <v>2769</v>
      </c>
    </row>
    <row r="48" spans="1:10" ht="15" customHeight="1" x14ac:dyDescent="0.45">
      <c r="C48" s="164" t="s">
        <v>2041</v>
      </c>
      <c r="D48" s="164" t="s">
        <v>1639</v>
      </c>
      <c r="E48" s="165">
        <v>1</v>
      </c>
      <c r="F48" s="167" t="s">
        <v>2769</v>
      </c>
    </row>
    <row r="49" spans="3:6" ht="15" customHeight="1" x14ac:dyDescent="0.45">
      <c r="C49" s="164" t="s">
        <v>2042</v>
      </c>
      <c r="D49" s="164" t="s">
        <v>1640</v>
      </c>
      <c r="E49" s="165">
        <v>2</v>
      </c>
      <c r="F49" s="167" t="s">
        <v>2769</v>
      </c>
    </row>
    <row r="50" spans="3:6" ht="15" customHeight="1" x14ac:dyDescent="0.45">
      <c r="C50" s="164" t="s">
        <v>2043</v>
      </c>
      <c r="D50" s="164" t="s">
        <v>1641</v>
      </c>
      <c r="E50" s="165">
        <v>2</v>
      </c>
      <c r="F50" s="167" t="s">
        <v>2769</v>
      </c>
    </row>
    <row r="51" spans="3:6" ht="15" customHeight="1" x14ac:dyDescent="0.45">
      <c r="C51" s="164" t="s">
        <v>2044</v>
      </c>
      <c r="D51" s="164" t="s">
        <v>1642</v>
      </c>
      <c r="E51" s="165">
        <v>11</v>
      </c>
      <c r="F51" s="166">
        <v>243786</v>
      </c>
    </row>
    <row r="52" spans="3:6" ht="15" customHeight="1" x14ac:dyDescent="0.45">
      <c r="C52" s="164" t="s">
        <v>2045</v>
      </c>
      <c r="D52" s="164" t="s">
        <v>1643</v>
      </c>
      <c r="E52" s="165">
        <v>35</v>
      </c>
      <c r="F52" s="166">
        <v>312256</v>
      </c>
    </row>
    <row r="53" spans="3:6" ht="15" customHeight="1" x14ac:dyDescent="0.45">
      <c r="C53" s="164" t="s">
        <v>2046</v>
      </c>
      <c r="D53" s="164" t="s">
        <v>1644</v>
      </c>
      <c r="E53" s="165">
        <v>3</v>
      </c>
      <c r="F53" s="166">
        <v>19568</v>
      </c>
    </row>
    <row r="54" spans="3:6" ht="15" customHeight="1" x14ac:dyDescent="0.45">
      <c r="C54" s="164" t="s">
        <v>2047</v>
      </c>
      <c r="D54" s="164" t="s">
        <v>1645</v>
      </c>
      <c r="E54" s="165">
        <v>7</v>
      </c>
      <c r="F54" s="166">
        <v>20621</v>
      </c>
    </row>
    <row r="55" spans="3:6" ht="15" customHeight="1" x14ac:dyDescent="0.45">
      <c r="C55" s="164" t="s">
        <v>2048</v>
      </c>
      <c r="D55" s="164" t="s">
        <v>1646</v>
      </c>
      <c r="E55" s="165">
        <v>7</v>
      </c>
      <c r="F55" s="166">
        <v>135576</v>
      </c>
    </row>
    <row r="56" spans="3:6" ht="15" customHeight="1" x14ac:dyDescent="0.45">
      <c r="C56" s="164" t="s">
        <v>2723</v>
      </c>
      <c r="D56" s="164" t="s">
        <v>2724</v>
      </c>
      <c r="E56" s="165">
        <v>1</v>
      </c>
      <c r="F56" s="167" t="s">
        <v>2769</v>
      </c>
    </row>
    <row r="57" spans="3:6" ht="15" customHeight="1" x14ac:dyDescent="0.45">
      <c r="C57" s="164" t="s">
        <v>2049</v>
      </c>
      <c r="D57" s="164" t="s">
        <v>1647</v>
      </c>
      <c r="E57" s="165">
        <v>6</v>
      </c>
      <c r="F57" s="167">
        <v>46909</v>
      </c>
    </row>
    <row r="58" spans="3:6" ht="15" customHeight="1" x14ac:dyDescent="0.45">
      <c r="C58" s="164" t="s">
        <v>2050</v>
      </c>
      <c r="D58" s="164" t="s">
        <v>1648</v>
      </c>
      <c r="E58" s="165">
        <v>2</v>
      </c>
      <c r="F58" s="167" t="s">
        <v>2769</v>
      </c>
    </row>
    <row r="59" spans="3:6" ht="15" customHeight="1" x14ac:dyDescent="0.45">
      <c r="C59" s="164" t="s">
        <v>2051</v>
      </c>
      <c r="D59" s="164" t="s">
        <v>1649</v>
      </c>
      <c r="E59" s="165">
        <v>3</v>
      </c>
      <c r="F59" s="166">
        <v>33896</v>
      </c>
    </row>
    <row r="60" spans="3:6" ht="15" customHeight="1" x14ac:dyDescent="0.45">
      <c r="C60" s="164" t="s">
        <v>2052</v>
      </c>
      <c r="D60" s="164" t="s">
        <v>1650</v>
      </c>
      <c r="E60" s="165">
        <v>4</v>
      </c>
      <c r="F60" s="167">
        <v>38465</v>
      </c>
    </row>
    <row r="61" spans="3:6" ht="15" customHeight="1" x14ac:dyDescent="0.45">
      <c r="C61" s="164" t="s">
        <v>2695</v>
      </c>
      <c r="D61" s="164" t="s">
        <v>2696</v>
      </c>
      <c r="E61" s="165">
        <v>1</v>
      </c>
      <c r="F61" s="167" t="s">
        <v>2769</v>
      </c>
    </row>
    <row r="62" spans="3:6" ht="15" customHeight="1" x14ac:dyDescent="0.45">
      <c r="C62" s="164" t="s">
        <v>2053</v>
      </c>
      <c r="D62" s="164" t="s">
        <v>1651</v>
      </c>
      <c r="E62" s="165">
        <v>1</v>
      </c>
      <c r="F62" s="167" t="s">
        <v>2769</v>
      </c>
    </row>
    <row r="63" spans="3:6" ht="15" customHeight="1" x14ac:dyDescent="0.45">
      <c r="C63" s="164" t="s">
        <v>2054</v>
      </c>
      <c r="D63" s="164" t="s">
        <v>1980</v>
      </c>
      <c r="E63" s="165">
        <v>2</v>
      </c>
      <c r="F63" s="167" t="s">
        <v>2769</v>
      </c>
    </row>
    <row r="64" spans="3:6" ht="15" customHeight="1" x14ac:dyDescent="0.45">
      <c r="C64" s="164" t="s">
        <v>2055</v>
      </c>
      <c r="D64" s="164" t="s">
        <v>1981</v>
      </c>
      <c r="E64" s="165">
        <v>1</v>
      </c>
      <c r="F64" s="167" t="s">
        <v>2769</v>
      </c>
    </row>
    <row r="65" spans="1:10" ht="15" customHeight="1" x14ac:dyDescent="0.45">
      <c r="C65" s="164" t="s">
        <v>2056</v>
      </c>
      <c r="D65" s="164" t="s">
        <v>1652</v>
      </c>
      <c r="E65" s="165">
        <v>1</v>
      </c>
      <c r="F65" s="167" t="s">
        <v>2769</v>
      </c>
    </row>
    <row r="66" spans="1:10" ht="15" customHeight="1" x14ac:dyDescent="0.45">
      <c r="C66" s="164" t="s">
        <v>2057</v>
      </c>
      <c r="D66" s="164" t="s">
        <v>1653</v>
      </c>
      <c r="E66" s="165">
        <v>2</v>
      </c>
      <c r="F66" s="167" t="s">
        <v>2769</v>
      </c>
    </row>
    <row r="67" spans="1:10" ht="15" customHeight="1" x14ac:dyDescent="0.45">
      <c r="C67" s="164" t="s">
        <v>2058</v>
      </c>
      <c r="D67" s="164" t="s">
        <v>1654</v>
      </c>
      <c r="E67" s="165">
        <v>6</v>
      </c>
      <c r="F67" s="166">
        <v>33581</v>
      </c>
    </row>
    <row r="68" spans="1:10" ht="15" customHeight="1" x14ac:dyDescent="0.45">
      <c r="C68" s="164" t="s">
        <v>2059</v>
      </c>
      <c r="D68" s="164" t="s">
        <v>1655</v>
      </c>
      <c r="E68" s="165">
        <v>4</v>
      </c>
      <c r="F68" s="167">
        <v>4755</v>
      </c>
    </row>
    <row r="69" spans="1:10" ht="15" customHeight="1" x14ac:dyDescent="0.45">
      <c r="C69" s="164" t="s">
        <v>2060</v>
      </c>
      <c r="D69" s="164" t="s">
        <v>1656</v>
      </c>
      <c r="E69" s="165">
        <v>2</v>
      </c>
      <c r="F69" s="167" t="s">
        <v>2769</v>
      </c>
    </row>
    <row r="70" spans="1:10" ht="15" customHeight="1" x14ac:dyDescent="0.45">
      <c r="C70" s="164" t="s">
        <v>2061</v>
      </c>
      <c r="D70" s="164" t="s">
        <v>1657</v>
      </c>
      <c r="E70" s="165">
        <v>1</v>
      </c>
      <c r="F70" s="167" t="s">
        <v>2769</v>
      </c>
    </row>
    <row r="71" spans="1:10" ht="15" customHeight="1" x14ac:dyDescent="0.45">
      <c r="C71" s="164" t="s">
        <v>2062</v>
      </c>
      <c r="D71" s="164" t="s">
        <v>1658</v>
      </c>
      <c r="E71" s="165">
        <v>6</v>
      </c>
      <c r="F71" s="166">
        <v>35535</v>
      </c>
    </row>
    <row r="72" spans="1:10" s="155" customFormat="1" ht="15" customHeight="1" x14ac:dyDescent="0.45">
      <c r="A72" s="150"/>
      <c r="B72" s="168">
        <v>12</v>
      </c>
      <c r="C72" s="160" t="s">
        <v>1858</v>
      </c>
      <c r="D72" s="161" t="s">
        <v>771</v>
      </c>
      <c r="E72" s="169">
        <v>49</v>
      </c>
      <c r="F72" s="170">
        <v>142440</v>
      </c>
      <c r="G72" s="150"/>
      <c r="H72" s="150"/>
      <c r="I72" s="150"/>
      <c r="J72" s="150"/>
    </row>
    <row r="73" spans="1:10" ht="15" customHeight="1" x14ac:dyDescent="0.45">
      <c r="C73" s="164" t="s">
        <v>2063</v>
      </c>
      <c r="D73" s="164" t="s">
        <v>1659</v>
      </c>
      <c r="E73" s="165">
        <v>25</v>
      </c>
      <c r="F73" s="166">
        <v>4728</v>
      </c>
    </row>
    <row r="74" spans="1:10" ht="15" customHeight="1" x14ac:dyDescent="0.45">
      <c r="C74" s="164" t="s">
        <v>2064</v>
      </c>
      <c r="D74" s="164" t="s">
        <v>1660</v>
      </c>
      <c r="E74" s="165">
        <v>3</v>
      </c>
      <c r="F74" s="166">
        <v>19764</v>
      </c>
    </row>
    <row r="75" spans="1:10" ht="15" customHeight="1" x14ac:dyDescent="0.45">
      <c r="C75" s="164" t="s">
        <v>2065</v>
      </c>
      <c r="D75" s="164" t="s">
        <v>1661</v>
      </c>
      <c r="E75" s="165">
        <v>1</v>
      </c>
      <c r="F75" s="167" t="s">
        <v>2769</v>
      </c>
    </row>
    <row r="76" spans="1:10" ht="15" customHeight="1" x14ac:dyDescent="0.45">
      <c r="C76" s="164" t="s">
        <v>2066</v>
      </c>
      <c r="D76" s="164" t="s">
        <v>1662</v>
      </c>
      <c r="E76" s="165">
        <v>1</v>
      </c>
      <c r="F76" s="167" t="s">
        <v>2769</v>
      </c>
    </row>
    <row r="77" spans="1:10" ht="15" customHeight="1" x14ac:dyDescent="0.45">
      <c r="C77" s="164" t="s">
        <v>2067</v>
      </c>
      <c r="D77" s="164" t="s">
        <v>1663</v>
      </c>
      <c r="E77" s="165">
        <v>1</v>
      </c>
      <c r="F77" s="167" t="s">
        <v>2769</v>
      </c>
    </row>
    <row r="78" spans="1:10" ht="15" customHeight="1" x14ac:dyDescent="0.45">
      <c r="C78" s="164" t="s">
        <v>2068</v>
      </c>
      <c r="D78" s="164" t="s">
        <v>1664</v>
      </c>
      <c r="E78" s="165">
        <v>2</v>
      </c>
      <c r="F78" s="167" t="s">
        <v>2769</v>
      </c>
    </row>
    <row r="79" spans="1:10" ht="15" customHeight="1" x14ac:dyDescent="0.45">
      <c r="C79" s="164" t="s">
        <v>2069</v>
      </c>
      <c r="D79" s="164" t="s">
        <v>1665</v>
      </c>
      <c r="E79" s="165">
        <v>10</v>
      </c>
      <c r="F79" s="166">
        <v>94829</v>
      </c>
    </row>
    <row r="80" spans="1:10" ht="15" customHeight="1" x14ac:dyDescent="0.45">
      <c r="C80" s="164" t="s">
        <v>2070</v>
      </c>
      <c r="D80" s="164" t="s">
        <v>1666</v>
      </c>
      <c r="E80" s="165">
        <v>1</v>
      </c>
      <c r="F80" s="167" t="s">
        <v>2769</v>
      </c>
    </row>
    <row r="81" spans="1:10" ht="15" customHeight="1" x14ac:dyDescent="0.45">
      <c r="C81" s="164" t="s">
        <v>2071</v>
      </c>
      <c r="D81" s="164" t="s">
        <v>1667</v>
      </c>
      <c r="E81" s="165">
        <v>1</v>
      </c>
      <c r="F81" s="167" t="s">
        <v>2769</v>
      </c>
    </row>
    <row r="82" spans="1:10" ht="15" customHeight="1" x14ac:dyDescent="0.45">
      <c r="C82" s="164" t="s">
        <v>2072</v>
      </c>
      <c r="D82" s="164" t="s">
        <v>1668</v>
      </c>
      <c r="E82" s="165">
        <v>4</v>
      </c>
      <c r="F82" s="166">
        <v>2160</v>
      </c>
    </row>
    <row r="83" spans="1:10" s="155" customFormat="1" ht="15" customHeight="1" x14ac:dyDescent="0.45">
      <c r="A83" s="150"/>
      <c r="B83" s="168">
        <v>13</v>
      </c>
      <c r="C83" s="160" t="s">
        <v>1858</v>
      </c>
      <c r="D83" s="161" t="s">
        <v>814</v>
      </c>
      <c r="E83" s="169">
        <v>10</v>
      </c>
      <c r="F83" s="170">
        <v>25927</v>
      </c>
      <c r="G83" s="150"/>
      <c r="H83" s="150"/>
      <c r="I83" s="150"/>
      <c r="J83" s="150"/>
    </row>
    <row r="84" spans="1:10" ht="15" customHeight="1" x14ac:dyDescent="0.45">
      <c r="C84" s="164" t="s">
        <v>2073</v>
      </c>
      <c r="D84" s="164" t="s">
        <v>1669</v>
      </c>
      <c r="E84" s="165">
        <v>4</v>
      </c>
      <c r="F84" s="166">
        <v>276</v>
      </c>
    </row>
    <row r="85" spans="1:10" ht="15" customHeight="1" x14ac:dyDescent="0.45">
      <c r="C85" s="164" t="s">
        <v>2074</v>
      </c>
      <c r="D85" s="164" t="s">
        <v>1982</v>
      </c>
      <c r="E85" s="165">
        <v>2</v>
      </c>
      <c r="F85" s="167" t="s">
        <v>2769</v>
      </c>
    </row>
    <row r="86" spans="1:10" ht="15" customHeight="1" x14ac:dyDescent="0.45">
      <c r="C86" s="164" t="s">
        <v>2075</v>
      </c>
      <c r="D86" s="164" t="s">
        <v>1670</v>
      </c>
      <c r="E86" s="165">
        <v>1</v>
      </c>
      <c r="F86" s="167" t="s">
        <v>2769</v>
      </c>
    </row>
    <row r="87" spans="1:10" ht="15" customHeight="1" x14ac:dyDescent="0.45">
      <c r="C87" s="164" t="s">
        <v>2076</v>
      </c>
      <c r="D87" s="164" t="s">
        <v>1671</v>
      </c>
      <c r="E87" s="165">
        <v>3</v>
      </c>
      <c r="F87" s="166">
        <v>18901</v>
      </c>
    </row>
    <row r="88" spans="1:10" s="155" customFormat="1" ht="15" customHeight="1" x14ac:dyDescent="0.45">
      <c r="A88" s="150"/>
      <c r="B88" s="168">
        <v>14</v>
      </c>
      <c r="C88" s="160" t="s">
        <v>1858</v>
      </c>
      <c r="D88" s="161" t="s">
        <v>836</v>
      </c>
      <c r="E88" s="169">
        <v>8</v>
      </c>
      <c r="F88" s="170">
        <v>28007</v>
      </c>
      <c r="G88" s="150"/>
      <c r="H88" s="150"/>
      <c r="I88" s="150"/>
      <c r="J88" s="150"/>
    </row>
    <row r="89" spans="1:10" ht="15" customHeight="1" x14ac:dyDescent="0.45">
      <c r="C89" s="164" t="s">
        <v>2077</v>
      </c>
      <c r="D89" s="164" t="s">
        <v>1672</v>
      </c>
      <c r="E89" s="165">
        <v>1</v>
      </c>
      <c r="F89" s="167" t="s">
        <v>2769</v>
      </c>
    </row>
    <row r="90" spans="1:10" ht="15" customHeight="1" x14ac:dyDescent="0.45">
      <c r="C90" s="164" t="s">
        <v>2078</v>
      </c>
      <c r="D90" s="164" t="s">
        <v>1673</v>
      </c>
      <c r="E90" s="165">
        <v>2</v>
      </c>
      <c r="F90" s="167" t="s">
        <v>2769</v>
      </c>
    </row>
    <row r="91" spans="1:10" ht="15" customHeight="1" x14ac:dyDescent="0.45">
      <c r="C91" s="164" t="s">
        <v>2079</v>
      </c>
      <c r="D91" s="164" t="s">
        <v>1983</v>
      </c>
      <c r="E91" s="165">
        <v>1</v>
      </c>
      <c r="F91" s="167" t="s">
        <v>2769</v>
      </c>
    </row>
    <row r="92" spans="1:10" ht="15" customHeight="1" x14ac:dyDescent="0.45">
      <c r="C92" s="164" t="s">
        <v>2080</v>
      </c>
      <c r="D92" s="164" t="s">
        <v>1984</v>
      </c>
      <c r="E92" s="165">
        <v>1</v>
      </c>
      <c r="F92" s="167" t="s">
        <v>2769</v>
      </c>
    </row>
    <row r="93" spans="1:10" ht="15" customHeight="1" x14ac:dyDescent="0.45">
      <c r="C93" s="164" t="s">
        <v>2081</v>
      </c>
      <c r="D93" s="164" t="s">
        <v>1674</v>
      </c>
      <c r="E93" s="165">
        <v>2</v>
      </c>
      <c r="F93" s="167" t="s">
        <v>2769</v>
      </c>
    </row>
    <row r="94" spans="1:10" ht="15" customHeight="1" x14ac:dyDescent="0.45">
      <c r="C94" s="164" t="s">
        <v>2082</v>
      </c>
      <c r="D94" s="164" t="s">
        <v>1675</v>
      </c>
      <c r="E94" s="165">
        <v>1</v>
      </c>
      <c r="F94" s="167" t="s">
        <v>2769</v>
      </c>
    </row>
    <row r="95" spans="1:10" s="155" customFormat="1" ht="15" customHeight="1" x14ac:dyDescent="0.45">
      <c r="A95" s="150"/>
      <c r="B95" s="168">
        <v>15</v>
      </c>
      <c r="C95" s="160" t="s">
        <v>1858</v>
      </c>
      <c r="D95" s="161" t="s">
        <v>863</v>
      </c>
      <c r="E95" s="169">
        <v>18</v>
      </c>
      <c r="F95" s="170">
        <v>159911</v>
      </c>
      <c r="G95" s="150"/>
      <c r="H95" s="150"/>
      <c r="I95" s="150"/>
      <c r="J95" s="150"/>
    </row>
    <row r="96" spans="1:10" ht="15" customHeight="1" x14ac:dyDescent="0.45">
      <c r="C96" s="164" t="s">
        <v>2083</v>
      </c>
      <c r="D96" s="164" t="s">
        <v>1676</v>
      </c>
      <c r="E96" s="165">
        <v>3</v>
      </c>
      <c r="F96" s="166">
        <v>22504</v>
      </c>
    </row>
    <row r="97" spans="1:10" ht="15" customHeight="1" x14ac:dyDescent="0.45">
      <c r="C97" s="164" t="s">
        <v>2084</v>
      </c>
      <c r="D97" s="164" t="s">
        <v>1677</v>
      </c>
      <c r="E97" s="165">
        <v>2</v>
      </c>
      <c r="F97" s="167" t="s">
        <v>2769</v>
      </c>
    </row>
    <row r="98" spans="1:10" ht="15" customHeight="1" x14ac:dyDescent="0.45">
      <c r="C98" s="164" t="s">
        <v>2085</v>
      </c>
      <c r="D98" s="164" t="s">
        <v>1678</v>
      </c>
      <c r="E98" s="165">
        <v>4</v>
      </c>
      <c r="F98" s="166">
        <v>38400</v>
      </c>
    </row>
    <row r="99" spans="1:10" ht="15" customHeight="1" x14ac:dyDescent="0.45">
      <c r="C99" s="164" t="s">
        <v>2086</v>
      </c>
      <c r="D99" s="164" t="s">
        <v>1679</v>
      </c>
      <c r="E99" s="165">
        <v>2</v>
      </c>
      <c r="F99" s="167" t="s">
        <v>2769</v>
      </c>
    </row>
    <row r="100" spans="1:10" ht="15" customHeight="1" x14ac:dyDescent="0.45">
      <c r="C100" s="164" t="s">
        <v>2087</v>
      </c>
      <c r="D100" s="164" t="s">
        <v>1680</v>
      </c>
      <c r="E100" s="165">
        <v>2</v>
      </c>
      <c r="F100" s="167" t="s">
        <v>2769</v>
      </c>
    </row>
    <row r="101" spans="1:10" ht="15" customHeight="1" x14ac:dyDescent="0.45">
      <c r="C101" s="164" t="s">
        <v>2088</v>
      </c>
      <c r="D101" s="164" t="s">
        <v>1681</v>
      </c>
      <c r="E101" s="165">
        <v>4</v>
      </c>
      <c r="F101" s="167">
        <v>65</v>
      </c>
    </row>
    <row r="102" spans="1:10" ht="15" customHeight="1" x14ac:dyDescent="0.45">
      <c r="C102" s="164" t="s">
        <v>2725</v>
      </c>
      <c r="D102" s="164" t="s">
        <v>2726</v>
      </c>
      <c r="E102" s="165">
        <v>1</v>
      </c>
      <c r="F102" s="167" t="s">
        <v>2769</v>
      </c>
    </row>
    <row r="103" spans="1:10" s="155" customFormat="1" ht="15" customHeight="1" x14ac:dyDescent="0.45">
      <c r="A103" s="150"/>
      <c r="B103" s="168">
        <v>16</v>
      </c>
      <c r="C103" s="160" t="s">
        <v>1858</v>
      </c>
      <c r="D103" s="161" t="s">
        <v>874</v>
      </c>
      <c r="E103" s="169">
        <v>1</v>
      </c>
      <c r="F103" s="170" t="s">
        <v>2769</v>
      </c>
      <c r="G103" s="150"/>
      <c r="H103" s="150"/>
      <c r="I103" s="150"/>
      <c r="J103" s="150"/>
    </row>
    <row r="104" spans="1:10" ht="15" customHeight="1" x14ac:dyDescent="0.45">
      <c r="C104" s="164" t="s">
        <v>2089</v>
      </c>
      <c r="D104" s="164" t="s">
        <v>1682</v>
      </c>
      <c r="E104" s="165">
        <v>1</v>
      </c>
      <c r="F104" s="167" t="s">
        <v>2769</v>
      </c>
    </row>
    <row r="105" spans="1:10" s="155" customFormat="1" ht="15" customHeight="1" x14ac:dyDescent="0.45">
      <c r="A105" s="150"/>
      <c r="B105" s="168">
        <v>17</v>
      </c>
      <c r="C105" s="160" t="s">
        <v>1858</v>
      </c>
      <c r="D105" s="161" t="s">
        <v>918</v>
      </c>
      <c r="E105" s="169">
        <v>1</v>
      </c>
      <c r="F105" s="170" t="s">
        <v>2769</v>
      </c>
      <c r="G105" s="150"/>
      <c r="H105" s="150"/>
      <c r="I105" s="150"/>
      <c r="J105" s="150"/>
    </row>
    <row r="106" spans="1:10" ht="15" customHeight="1" x14ac:dyDescent="0.45">
      <c r="C106" s="164" t="s">
        <v>2090</v>
      </c>
      <c r="D106" s="164" t="s">
        <v>1683</v>
      </c>
      <c r="E106" s="165">
        <v>1</v>
      </c>
      <c r="F106" s="167" t="s">
        <v>2769</v>
      </c>
    </row>
    <row r="107" spans="1:10" s="155" customFormat="1" ht="15" customHeight="1" x14ac:dyDescent="0.45">
      <c r="A107" s="150"/>
      <c r="B107" s="168">
        <v>18</v>
      </c>
      <c r="C107" s="160" t="s">
        <v>1858</v>
      </c>
      <c r="D107" s="161" t="s">
        <v>921</v>
      </c>
      <c r="E107" s="169">
        <v>17</v>
      </c>
      <c r="F107" s="170">
        <v>562513</v>
      </c>
      <c r="G107" s="150"/>
      <c r="H107" s="150"/>
      <c r="I107" s="150"/>
      <c r="J107" s="150"/>
    </row>
    <row r="108" spans="1:10" ht="15" customHeight="1" x14ac:dyDescent="0.45">
      <c r="C108" s="164" t="s">
        <v>2091</v>
      </c>
      <c r="D108" s="164" t="s">
        <v>1684</v>
      </c>
      <c r="E108" s="165">
        <v>1</v>
      </c>
      <c r="F108" s="167" t="s">
        <v>2769</v>
      </c>
    </row>
    <row r="109" spans="1:10" ht="15" customHeight="1" x14ac:dyDescent="0.45">
      <c r="C109" s="164" t="s">
        <v>2727</v>
      </c>
      <c r="D109" s="164" t="s">
        <v>2728</v>
      </c>
      <c r="E109" s="165">
        <v>1</v>
      </c>
      <c r="F109" s="167" t="s">
        <v>2769</v>
      </c>
    </row>
    <row r="110" spans="1:10" ht="15" customHeight="1" x14ac:dyDescent="0.45">
      <c r="C110" s="164" t="s">
        <v>2092</v>
      </c>
      <c r="D110" s="164" t="s">
        <v>1685</v>
      </c>
      <c r="E110" s="165">
        <v>4</v>
      </c>
      <c r="F110" s="167">
        <v>46562</v>
      </c>
    </row>
    <row r="111" spans="1:10" ht="15" customHeight="1" x14ac:dyDescent="0.45">
      <c r="C111" s="164" t="s">
        <v>2093</v>
      </c>
      <c r="D111" s="164" t="s">
        <v>1686</v>
      </c>
      <c r="E111" s="165">
        <v>1</v>
      </c>
      <c r="F111" s="167" t="s">
        <v>2769</v>
      </c>
    </row>
    <row r="112" spans="1:10" ht="15" customHeight="1" x14ac:dyDescent="0.45">
      <c r="C112" s="164" t="s">
        <v>2094</v>
      </c>
      <c r="D112" s="164" t="s">
        <v>2697</v>
      </c>
      <c r="E112" s="165">
        <v>1</v>
      </c>
      <c r="F112" s="167" t="s">
        <v>2769</v>
      </c>
    </row>
    <row r="113" spans="1:10" ht="15" customHeight="1" x14ac:dyDescent="0.45">
      <c r="C113" s="164" t="s">
        <v>2095</v>
      </c>
      <c r="D113" s="164" t="s">
        <v>1687</v>
      </c>
      <c r="E113" s="165">
        <v>3</v>
      </c>
      <c r="F113" s="167">
        <v>13189</v>
      </c>
    </row>
    <row r="114" spans="1:10" ht="15" customHeight="1" x14ac:dyDescent="0.45">
      <c r="C114" s="164" t="s">
        <v>2096</v>
      </c>
      <c r="D114" s="164" t="s">
        <v>1688</v>
      </c>
      <c r="E114" s="165">
        <v>2</v>
      </c>
      <c r="F114" s="167" t="s">
        <v>2769</v>
      </c>
    </row>
    <row r="115" spans="1:10" ht="15" customHeight="1" x14ac:dyDescent="0.45">
      <c r="C115" s="164" t="s">
        <v>2097</v>
      </c>
      <c r="D115" s="164" t="s">
        <v>1689</v>
      </c>
      <c r="E115" s="165">
        <v>1</v>
      </c>
      <c r="F115" s="167" t="s">
        <v>2769</v>
      </c>
    </row>
    <row r="116" spans="1:10" ht="15" customHeight="1" x14ac:dyDescent="0.45">
      <c r="C116" s="164" t="s">
        <v>2098</v>
      </c>
      <c r="D116" s="164" t="s">
        <v>1690</v>
      </c>
      <c r="E116" s="165">
        <v>1</v>
      </c>
      <c r="F116" s="167" t="s">
        <v>2769</v>
      </c>
    </row>
    <row r="117" spans="1:10" ht="15" customHeight="1" x14ac:dyDescent="0.45">
      <c r="C117" s="164" t="s">
        <v>2099</v>
      </c>
      <c r="D117" s="164" t="s">
        <v>1691</v>
      </c>
      <c r="E117" s="165">
        <v>2</v>
      </c>
      <c r="F117" s="167" t="s">
        <v>2769</v>
      </c>
    </row>
    <row r="118" spans="1:10" s="155" customFormat="1" ht="15" customHeight="1" x14ac:dyDescent="0.45">
      <c r="A118" s="150"/>
      <c r="B118" s="168">
        <v>19</v>
      </c>
      <c r="C118" s="160" t="s">
        <v>1858</v>
      </c>
      <c r="D118" s="161" t="s">
        <v>975</v>
      </c>
      <c r="E118" s="169">
        <v>3</v>
      </c>
      <c r="F118" s="170">
        <v>13599</v>
      </c>
      <c r="G118" s="150"/>
      <c r="H118" s="150"/>
      <c r="I118" s="150"/>
      <c r="J118" s="150"/>
    </row>
    <row r="119" spans="1:10" ht="15" customHeight="1" x14ac:dyDescent="0.45">
      <c r="C119" s="164" t="s">
        <v>2100</v>
      </c>
      <c r="D119" s="164" t="s">
        <v>1692</v>
      </c>
      <c r="E119" s="165">
        <v>2</v>
      </c>
      <c r="F119" s="167" t="s">
        <v>2769</v>
      </c>
    </row>
    <row r="120" spans="1:10" ht="15" customHeight="1" x14ac:dyDescent="0.45">
      <c r="C120" s="164" t="s">
        <v>2101</v>
      </c>
      <c r="D120" s="164" t="s">
        <v>1693</v>
      </c>
      <c r="E120" s="165">
        <v>1</v>
      </c>
      <c r="F120" s="167" t="s">
        <v>2769</v>
      </c>
    </row>
    <row r="121" spans="1:10" s="155" customFormat="1" ht="15" customHeight="1" x14ac:dyDescent="0.45">
      <c r="A121" s="150"/>
      <c r="B121" s="168">
        <v>20</v>
      </c>
      <c r="C121" s="160" t="s">
        <v>1858</v>
      </c>
      <c r="D121" s="161" t="s">
        <v>994</v>
      </c>
      <c r="E121" s="169">
        <v>5</v>
      </c>
      <c r="F121" s="170">
        <v>181953</v>
      </c>
      <c r="G121" s="150"/>
      <c r="H121" s="150"/>
      <c r="I121" s="150"/>
      <c r="J121" s="150"/>
    </row>
    <row r="122" spans="1:10" ht="15" customHeight="1" x14ac:dyDescent="0.45">
      <c r="C122" s="164" t="s">
        <v>2102</v>
      </c>
      <c r="D122" s="164" t="s">
        <v>1694</v>
      </c>
      <c r="E122" s="165">
        <v>3</v>
      </c>
      <c r="F122" s="167" t="s">
        <v>2769</v>
      </c>
    </row>
    <row r="123" spans="1:10" ht="15" customHeight="1" x14ac:dyDescent="0.45">
      <c r="C123" s="164" t="s">
        <v>2103</v>
      </c>
      <c r="D123" s="164" t="s">
        <v>1695</v>
      </c>
      <c r="E123" s="165">
        <v>1</v>
      </c>
      <c r="F123" s="167" t="s">
        <v>2769</v>
      </c>
    </row>
    <row r="124" spans="1:10" ht="15" customHeight="1" x14ac:dyDescent="0.45">
      <c r="C124" s="164" t="s">
        <v>2698</v>
      </c>
      <c r="D124" s="164" t="s">
        <v>2699</v>
      </c>
      <c r="E124" s="165">
        <v>1</v>
      </c>
      <c r="F124" s="167" t="s">
        <v>2769</v>
      </c>
    </row>
    <row r="125" spans="1:10" s="155" customFormat="1" ht="15" customHeight="1" x14ac:dyDescent="0.45">
      <c r="A125" s="150"/>
      <c r="B125" s="168">
        <v>21</v>
      </c>
      <c r="C125" s="160" t="s">
        <v>1858</v>
      </c>
      <c r="D125" s="161" t="s">
        <v>1005</v>
      </c>
      <c r="E125" s="169">
        <v>7</v>
      </c>
      <c r="F125" s="170">
        <v>130738</v>
      </c>
      <c r="G125" s="150"/>
      <c r="H125" s="150"/>
      <c r="I125" s="150"/>
      <c r="J125" s="150"/>
    </row>
    <row r="126" spans="1:10" ht="15" customHeight="1" x14ac:dyDescent="0.45">
      <c r="C126" s="164" t="s">
        <v>2104</v>
      </c>
      <c r="D126" s="164" t="s">
        <v>2700</v>
      </c>
      <c r="E126" s="165">
        <v>1</v>
      </c>
      <c r="F126" s="167" t="s">
        <v>2769</v>
      </c>
    </row>
    <row r="127" spans="1:10" ht="15" customHeight="1" x14ac:dyDescent="0.45">
      <c r="C127" s="164" t="s">
        <v>2105</v>
      </c>
      <c r="D127" s="164" t="s">
        <v>1696</v>
      </c>
      <c r="E127" s="165">
        <v>1</v>
      </c>
      <c r="F127" s="167" t="s">
        <v>2769</v>
      </c>
    </row>
    <row r="128" spans="1:10" ht="15" customHeight="1" x14ac:dyDescent="0.45">
      <c r="C128" s="164" t="s">
        <v>2106</v>
      </c>
      <c r="D128" s="164" t="s">
        <v>1697</v>
      </c>
      <c r="E128" s="165">
        <v>1</v>
      </c>
      <c r="F128" s="167" t="s">
        <v>2769</v>
      </c>
    </row>
    <row r="129" spans="1:10" ht="15" customHeight="1" x14ac:dyDescent="0.45">
      <c r="C129" s="164" t="s">
        <v>2107</v>
      </c>
      <c r="D129" s="164" t="s">
        <v>1985</v>
      </c>
      <c r="E129" s="165">
        <v>2</v>
      </c>
      <c r="F129" s="167" t="s">
        <v>2769</v>
      </c>
    </row>
    <row r="130" spans="1:10" ht="15" customHeight="1" x14ac:dyDescent="0.45">
      <c r="C130" s="164" t="s">
        <v>2108</v>
      </c>
      <c r="D130" s="164" t="s">
        <v>1698</v>
      </c>
      <c r="E130" s="165">
        <v>2</v>
      </c>
      <c r="F130" s="167" t="s">
        <v>2769</v>
      </c>
    </row>
    <row r="131" spans="1:10" s="155" customFormat="1" ht="15" customHeight="1" x14ac:dyDescent="0.45">
      <c r="A131" s="150"/>
      <c r="B131" s="168">
        <v>22</v>
      </c>
      <c r="C131" s="160" t="s">
        <v>1858</v>
      </c>
      <c r="D131" s="161" t="s">
        <v>1</v>
      </c>
      <c r="E131" s="169">
        <v>11</v>
      </c>
      <c r="F131" s="170">
        <v>272149</v>
      </c>
      <c r="G131" s="150"/>
      <c r="H131" s="150"/>
      <c r="I131" s="150"/>
      <c r="J131" s="150"/>
    </row>
    <row r="132" spans="1:10" ht="15" customHeight="1" x14ac:dyDescent="0.45">
      <c r="C132" s="164" t="s">
        <v>2109</v>
      </c>
      <c r="D132" s="164" t="s">
        <v>1699</v>
      </c>
      <c r="E132" s="165">
        <v>1</v>
      </c>
      <c r="F132" s="167" t="s">
        <v>2769</v>
      </c>
    </row>
    <row r="133" spans="1:10" ht="15" customHeight="1" x14ac:dyDescent="0.45">
      <c r="C133" s="164" t="s">
        <v>2110</v>
      </c>
      <c r="D133" s="164" t="s">
        <v>1700</v>
      </c>
      <c r="E133" s="165">
        <v>4</v>
      </c>
      <c r="F133" s="166">
        <v>108796</v>
      </c>
    </row>
    <row r="134" spans="1:10" ht="15" customHeight="1" x14ac:dyDescent="0.45">
      <c r="C134" s="164" t="s">
        <v>2111</v>
      </c>
      <c r="D134" s="164" t="s">
        <v>1701</v>
      </c>
      <c r="E134" s="165">
        <v>3</v>
      </c>
      <c r="F134" s="167">
        <v>37045</v>
      </c>
    </row>
    <row r="135" spans="1:10" ht="15" customHeight="1" x14ac:dyDescent="0.45">
      <c r="C135" s="164" t="s">
        <v>2112</v>
      </c>
      <c r="D135" s="164" t="s">
        <v>1702</v>
      </c>
      <c r="E135" s="165">
        <v>3</v>
      </c>
      <c r="F135" s="167" t="s">
        <v>2769</v>
      </c>
    </row>
    <row r="136" spans="1:10" s="155" customFormat="1" ht="15" customHeight="1" x14ac:dyDescent="0.45">
      <c r="A136" s="150"/>
      <c r="B136" s="168">
        <v>23</v>
      </c>
      <c r="C136" s="160" t="s">
        <v>1858</v>
      </c>
      <c r="D136" s="161" t="s">
        <v>1096</v>
      </c>
      <c r="E136" s="169">
        <v>15</v>
      </c>
      <c r="F136" s="170">
        <v>542653</v>
      </c>
      <c r="G136" s="150"/>
      <c r="H136" s="150"/>
      <c r="I136" s="150"/>
      <c r="J136" s="150"/>
    </row>
    <row r="137" spans="1:10" ht="15" customHeight="1" x14ac:dyDescent="0.45">
      <c r="C137" s="164" t="s">
        <v>2113</v>
      </c>
      <c r="D137" s="164" t="s">
        <v>1703</v>
      </c>
      <c r="E137" s="165">
        <v>1</v>
      </c>
      <c r="F137" s="167" t="s">
        <v>2769</v>
      </c>
    </row>
    <row r="138" spans="1:10" ht="15" customHeight="1" x14ac:dyDescent="0.45">
      <c r="C138" s="164" t="s">
        <v>2114</v>
      </c>
      <c r="D138" s="164" t="s">
        <v>1704</v>
      </c>
      <c r="E138" s="165">
        <v>3</v>
      </c>
      <c r="F138" s="166">
        <v>466309</v>
      </c>
    </row>
    <row r="139" spans="1:10" ht="15" customHeight="1" x14ac:dyDescent="0.45">
      <c r="C139" s="164" t="s">
        <v>2115</v>
      </c>
      <c r="D139" s="164" t="s">
        <v>1705</v>
      </c>
      <c r="E139" s="165">
        <v>1</v>
      </c>
      <c r="F139" s="167" t="s">
        <v>2769</v>
      </c>
    </row>
    <row r="140" spans="1:10" ht="15" customHeight="1" x14ac:dyDescent="0.45">
      <c r="C140" s="164" t="s">
        <v>2116</v>
      </c>
      <c r="D140" s="164" t="s">
        <v>1706</v>
      </c>
      <c r="E140" s="165">
        <v>1</v>
      </c>
      <c r="F140" s="167" t="s">
        <v>2769</v>
      </c>
    </row>
    <row r="141" spans="1:10" ht="15" customHeight="1" x14ac:dyDescent="0.45">
      <c r="C141" s="164" t="s">
        <v>2117</v>
      </c>
      <c r="D141" s="164" t="s">
        <v>1707</v>
      </c>
      <c r="E141" s="165">
        <v>2</v>
      </c>
      <c r="F141" s="167" t="s">
        <v>2769</v>
      </c>
    </row>
    <row r="142" spans="1:10" ht="15" customHeight="1" x14ac:dyDescent="0.45">
      <c r="C142" s="164" t="s">
        <v>2118</v>
      </c>
      <c r="D142" s="164" t="s">
        <v>1708</v>
      </c>
      <c r="E142" s="165">
        <v>6</v>
      </c>
      <c r="F142" s="166">
        <v>59964</v>
      </c>
    </row>
    <row r="143" spans="1:10" ht="15" customHeight="1" x14ac:dyDescent="0.45">
      <c r="C143" s="164" t="s">
        <v>2119</v>
      </c>
      <c r="D143" s="164" t="s">
        <v>1709</v>
      </c>
      <c r="E143" s="165">
        <v>1</v>
      </c>
      <c r="F143" s="167" t="s">
        <v>2769</v>
      </c>
    </row>
    <row r="144" spans="1:10" s="155" customFormat="1" ht="15" customHeight="1" x14ac:dyDescent="0.45">
      <c r="A144" s="150"/>
      <c r="B144" s="168">
        <v>24</v>
      </c>
      <c r="C144" s="160" t="s">
        <v>1858</v>
      </c>
      <c r="D144" s="161" t="s">
        <v>1124</v>
      </c>
      <c r="E144" s="169">
        <v>121</v>
      </c>
      <c r="F144" s="170">
        <v>1956334</v>
      </c>
      <c r="G144" s="150"/>
      <c r="H144" s="150"/>
      <c r="I144" s="150"/>
      <c r="J144" s="150"/>
    </row>
    <row r="145" spans="3:6" ht="15" customHeight="1" x14ac:dyDescent="0.45">
      <c r="C145" s="164" t="s">
        <v>2120</v>
      </c>
      <c r="D145" s="164" t="s">
        <v>1710</v>
      </c>
      <c r="E145" s="165">
        <v>1</v>
      </c>
      <c r="F145" s="167" t="s">
        <v>2769</v>
      </c>
    </row>
    <row r="146" spans="3:6" ht="15" customHeight="1" x14ac:dyDescent="0.45">
      <c r="C146" s="164" t="s">
        <v>2121</v>
      </c>
      <c r="D146" s="164" t="s">
        <v>1711</v>
      </c>
      <c r="E146" s="165">
        <v>3</v>
      </c>
      <c r="F146" s="166">
        <v>1457</v>
      </c>
    </row>
    <row r="147" spans="3:6" ht="15" customHeight="1" x14ac:dyDescent="0.45">
      <c r="C147" s="164" t="s">
        <v>2122</v>
      </c>
      <c r="D147" s="164" t="s">
        <v>1712</v>
      </c>
      <c r="E147" s="165">
        <v>4</v>
      </c>
      <c r="F147" s="166">
        <v>38709</v>
      </c>
    </row>
    <row r="148" spans="3:6" ht="15" customHeight="1" x14ac:dyDescent="0.45">
      <c r="C148" s="164" t="s">
        <v>2123</v>
      </c>
      <c r="D148" s="164" t="s">
        <v>1713</v>
      </c>
      <c r="E148" s="165">
        <v>4</v>
      </c>
      <c r="F148" s="166">
        <v>20192</v>
      </c>
    </row>
    <row r="149" spans="3:6" ht="15" customHeight="1" x14ac:dyDescent="0.45">
      <c r="C149" s="164" t="s">
        <v>2124</v>
      </c>
      <c r="D149" s="164" t="s">
        <v>1714</v>
      </c>
      <c r="E149" s="165">
        <v>3</v>
      </c>
      <c r="F149" s="166">
        <v>5512</v>
      </c>
    </row>
    <row r="150" spans="3:6" ht="15" customHeight="1" x14ac:dyDescent="0.45">
      <c r="C150" s="164" t="s">
        <v>2125</v>
      </c>
      <c r="D150" s="164" t="s">
        <v>1715</v>
      </c>
      <c r="E150" s="165">
        <v>9</v>
      </c>
      <c r="F150" s="166">
        <v>84180</v>
      </c>
    </row>
    <row r="151" spans="3:6" ht="15" customHeight="1" x14ac:dyDescent="0.45">
      <c r="C151" s="164" t="s">
        <v>2126</v>
      </c>
      <c r="D151" s="164" t="s">
        <v>1716</v>
      </c>
      <c r="E151" s="165">
        <v>14</v>
      </c>
      <c r="F151" s="166">
        <v>38814</v>
      </c>
    </row>
    <row r="152" spans="3:6" ht="15" customHeight="1" x14ac:dyDescent="0.45">
      <c r="C152" s="164" t="s">
        <v>2127</v>
      </c>
      <c r="D152" s="164" t="s">
        <v>1717</v>
      </c>
      <c r="E152" s="165">
        <v>5</v>
      </c>
      <c r="F152" s="166">
        <v>85360</v>
      </c>
    </row>
    <row r="153" spans="3:6" ht="15" customHeight="1" x14ac:dyDescent="0.45">
      <c r="C153" s="164" t="s">
        <v>2128</v>
      </c>
      <c r="D153" s="164" t="s">
        <v>1718</v>
      </c>
      <c r="E153" s="165">
        <v>3</v>
      </c>
      <c r="F153" s="166">
        <v>25065</v>
      </c>
    </row>
    <row r="154" spans="3:6" ht="15" customHeight="1" x14ac:dyDescent="0.45">
      <c r="C154" s="164" t="s">
        <v>2129</v>
      </c>
      <c r="D154" s="164" t="s">
        <v>1986</v>
      </c>
      <c r="E154" s="165">
        <v>2</v>
      </c>
      <c r="F154" s="167" t="s">
        <v>2769</v>
      </c>
    </row>
    <row r="155" spans="3:6" ht="15" customHeight="1" x14ac:dyDescent="0.45">
      <c r="C155" s="164" t="s">
        <v>2130</v>
      </c>
      <c r="D155" s="164" t="s">
        <v>1719</v>
      </c>
      <c r="E155" s="165">
        <v>12</v>
      </c>
      <c r="F155" s="166">
        <v>13850</v>
      </c>
    </row>
    <row r="156" spans="3:6" ht="15" customHeight="1" x14ac:dyDescent="0.45">
      <c r="C156" s="164" t="s">
        <v>2131</v>
      </c>
      <c r="D156" s="164" t="s">
        <v>1720</v>
      </c>
      <c r="E156" s="165">
        <v>7</v>
      </c>
      <c r="F156" s="166">
        <v>14591</v>
      </c>
    </row>
    <row r="157" spans="3:6" ht="15" customHeight="1" x14ac:dyDescent="0.45">
      <c r="C157" s="164" t="s">
        <v>2132</v>
      </c>
      <c r="D157" s="164" t="s">
        <v>1721</v>
      </c>
      <c r="E157" s="165">
        <v>15</v>
      </c>
      <c r="F157" s="166">
        <v>48659</v>
      </c>
    </row>
    <row r="158" spans="3:6" ht="15" customHeight="1" x14ac:dyDescent="0.45">
      <c r="C158" s="164" t="s">
        <v>2133</v>
      </c>
      <c r="D158" s="164" t="s">
        <v>1722</v>
      </c>
      <c r="E158" s="165">
        <v>14</v>
      </c>
      <c r="F158" s="166">
        <v>163075</v>
      </c>
    </row>
    <row r="159" spans="3:6" ht="15" customHeight="1" x14ac:dyDescent="0.45">
      <c r="C159" s="164" t="s">
        <v>2134</v>
      </c>
      <c r="D159" s="164" t="s">
        <v>1723</v>
      </c>
      <c r="E159" s="165">
        <v>1</v>
      </c>
      <c r="F159" s="167" t="s">
        <v>2769</v>
      </c>
    </row>
    <row r="160" spans="3:6" ht="15" customHeight="1" x14ac:dyDescent="0.45">
      <c r="C160" s="164" t="s">
        <v>2135</v>
      </c>
      <c r="D160" s="164" t="s">
        <v>1724</v>
      </c>
      <c r="E160" s="165">
        <v>7</v>
      </c>
      <c r="F160" s="166">
        <v>1044431</v>
      </c>
    </row>
    <row r="161" spans="1:10" ht="15" customHeight="1" x14ac:dyDescent="0.45">
      <c r="C161" s="164" t="s">
        <v>2136</v>
      </c>
      <c r="D161" s="164" t="s">
        <v>1725</v>
      </c>
      <c r="E161" s="165">
        <v>2</v>
      </c>
      <c r="F161" s="167" t="s">
        <v>2769</v>
      </c>
    </row>
    <row r="162" spans="1:10" ht="15" customHeight="1" x14ac:dyDescent="0.45">
      <c r="C162" s="164" t="s">
        <v>2137</v>
      </c>
      <c r="D162" s="164" t="s">
        <v>1726</v>
      </c>
      <c r="E162" s="165">
        <v>4</v>
      </c>
      <c r="F162" s="166">
        <v>23607</v>
      </c>
    </row>
    <row r="163" spans="1:10" ht="15" customHeight="1" x14ac:dyDescent="0.45">
      <c r="C163" s="164" t="s">
        <v>2138</v>
      </c>
      <c r="D163" s="164" t="s">
        <v>1727</v>
      </c>
      <c r="E163" s="165">
        <v>2</v>
      </c>
      <c r="F163" s="167" t="s">
        <v>2769</v>
      </c>
    </row>
    <row r="164" spans="1:10" ht="15" customHeight="1" x14ac:dyDescent="0.45">
      <c r="C164" s="164" t="s">
        <v>2139</v>
      </c>
      <c r="D164" s="164" t="s">
        <v>1728</v>
      </c>
      <c r="E164" s="165">
        <v>2</v>
      </c>
      <c r="F164" s="167" t="s">
        <v>2769</v>
      </c>
    </row>
    <row r="165" spans="1:10" ht="15" customHeight="1" x14ac:dyDescent="0.45">
      <c r="C165" s="164" t="s">
        <v>2140</v>
      </c>
      <c r="D165" s="164" t="s">
        <v>1729</v>
      </c>
      <c r="E165" s="165">
        <v>2</v>
      </c>
      <c r="F165" s="167" t="s">
        <v>2769</v>
      </c>
    </row>
    <row r="166" spans="1:10" ht="15" customHeight="1" x14ac:dyDescent="0.45">
      <c r="C166" s="164" t="s">
        <v>2141</v>
      </c>
      <c r="D166" s="164" t="s">
        <v>1730</v>
      </c>
      <c r="E166" s="165">
        <v>5</v>
      </c>
      <c r="F166" s="166">
        <v>22561</v>
      </c>
    </row>
    <row r="167" spans="1:10" s="155" customFormat="1" ht="15" customHeight="1" x14ac:dyDescent="0.45">
      <c r="A167" s="150"/>
      <c r="B167" s="168">
        <v>25</v>
      </c>
      <c r="C167" s="160" t="s">
        <v>1858</v>
      </c>
      <c r="D167" s="161" t="s">
        <v>1208</v>
      </c>
      <c r="E167" s="169">
        <v>21</v>
      </c>
      <c r="F167" s="170">
        <v>260043</v>
      </c>
      <c r="G167" s="150"/>
      <c r="H167" s="150"/>
      <c r="I167" s="150"/>
      <c r="J167" s="150"/>
    </row>
    <row r="168" spans="1:10" ht="15" customHeight="1" x14ac:dyDescent="0.45">
      <c r="C168" s="164" t="s">
        <v>2142</v>
      </c>
      <c r="D168" s="164" t="s">
        <v>1731</v>
      </c>
      <c r="E168" s="165">
        <v>2</v>
      </c>
      <c r="F168" s="167" t="s">
        <v>2769</v>
      </c>
    </row>
    <row r="169" spans="1:10" s="171" customFormat="1" ht="15" customHeight="1" x14ac:dyDescent="0.45">
      <c r="C169" s="171" t="s">
        <v>2143</v>
      </c>
      <c r="D169" s="171" t="s">
        <v>1732</v>
      </c>
      <c r="E169" s="172">
        <v>2</v>
      </c>
      <c r="F169" s="173" t="s">
        <v>2769</v>
      </c>
    </row>
    <row r="170" spans="1:10" ht="15" customHeight="1" x14ac:dyDescent="0.45">
      <c r="C170" s="164" t="s">
        <v>2144</v>
      </c>
      <c r="D170" s="164" t="s">
        <v>1733</v>
      </c>
      <c r="E170" s="165">
        <v>5</v>
      </c>
      <c r="F170" s="166">
        <v>22507</v>
      </c>
    </row>
    <row r="171" spans="1:10" ht="15" customHeight="1" x14ac:dyDescent="0.45">
      <c r="C171" s="164" t="s">
        <v>2145</v>
      </c>
      <c r="D171" s="164" t="s">
        <v>1734</v>
      </c>
      <c r="E171" s="165">
        <v>1</v>
      </c>
      <c r="F171" s="167" t="s">
        <v>2769</v>
      </c>
    </row>
    <row r="172" spans="1:10" ht="15" customHeight="1" x14ac:dyDescent="0.45">
      <c r="C172" s="164" t="s">
        <v>2146</v>
      </c>
      <c r="D172" s="164" t="s">
        <v>1735</v>
      </c>
      <c r="E172" s="165">
        <v>1</v>
      </c>
      <c r="F172" s="167" t="s">
        <v>2769</v>
      </c>
    </row>
    <row r="173" spans="1:10" ht="15" customHeight="1" x14ac:dyDescent="0.45">
      <c r="C173" s="164" t="s">
        <v>2729</v>
      </c>
      <c r="D173" s="164" t="s">
        <v>2730</v>
      </c>
      <c r="E173" s="165">
        <v>1</v>
      </c>
      <c r="F173" s="167" t="s">
        <v>2769</v>
      </c>
    </row>
    <row r="174" spans="1:10" ht="15" customHeight="1" x14ac:dyDescent="0.45">
      <c r="C174" s="164" t="s">
        <v>2147</v>
      </c>
      <c r="D174" s="164" t="s">
        <v>1987</v>
      </c>
      <c r="E174" s="165">
        <v>1</v>
      </c>
      <c r="F174" s="167" t="s">
        <v>2769</v>
      </c>
    </row>
    <row r="175" spans="1:10" ht="15" customHeight="1" x14ac:dyDescent="0.45">
      <c r="C175" s="164" t="s">
        <v>2148</v>
      </c>
      <c r="D175" s="164" t="s">
        <v>1736</v>
      </c>
      <c r="E175" s="165">
        <v>3</v>
      </c>
      <c r="F175" s="166">
        <v>7943</v>
      </c>
    </row>
    <row r="176" spans="1:10" ht="15" customHeight="1" x14ac:dyDescent="0.45">
      <c r="C176" s="164" t="s">
        <v>2149</v>
      </c>
      <c r="D176" s="164" t="s">
        <v>1737</v>
      </c>
      <c r="E176" s="165">
        <v>5</v>
      </c>
      <c r="F176" s="166">
        <v>14596</v>
      </c>
    </row>
    <row r="177" spans="1:10" s="155" customFormat="1" ht="15" customHeight="1" x14ac:dyDescent="0.45">
      <c r="A177" s="150"/>
      <c r="B177" s="168">
        <v>26</v>
      </c>
      <c r="C177" s="160" t="s">
        <v>1858</v>
      </c>
      <c r="D177" s="161" t="s">
        <v>1241</v>
      </c>
      <c r="E177" s="169">
        <v>89</v>
      </c>
      <c r="F177" s="170">
        <v>1118146</v>
      </c>
      <c r="G177" s="150"/>
      <c r="H177" s="150"/>
      <c r="I177" s="150"/>
      <c r="J177" s="150"/>
    </row>
    <row r="178" spans="1:10" ht="15" customHeight="1" x14ac:dyDescent="0.45">
      <c r="C178" s="164" t="s">
        <v>2150</v>
      </c>
      <c r="D178" s="164" t="s">
        <v>1738</v>
      </c>
      <c r="E178" s="165">
        <v>9</v>
      </c>
      <c r="F178" s="166">
        <v>27225</v>
      </c>
    </row>
    <row r="179" spans="1:10" ht="15" customHeight="1" x14ac:dyDescent="0.45">
      <c r="C179" s="164" t="s">
        <v>2151</v>
      </c>
      <c r="D179" s="164" t="s">
        <v>1739</v>
      </c>
      <c r="E179" s="165">
        <v>5</v>
      </c>
      <c r="F179" s="166">
        <v>14964</v>
      </c>
    </row>
    <row r="180" spans="1:10" ht="15" customHeight="1" x14ac:dyDescent="0.45">
      <c r="C180" s="164" t="s">
        <v>2152</v>
      </c>
      <c r="D180" s="164" t="s">
        <v>1988</v>
      </c>
      <c r="E180" s="165">
        <v>1</v>
      </c>
      <c r="F180" s="167" t="s">
        <v>2769</v>
      </c>
    </row>
    <row r="181" spans="1:10" ht="15" customHeight="1" x14ac:dyDescent="0.45">
      <c r="C181" s="164" t="s">
        <v>2153</v>
      </c>
      <c r="D181" s="164" t="s">
        <v>1740</v>
      </c>
      <c r="E181" s="165">
        <v>2</v>
      </c>
      <c r="F181" s="167" t="s">
        <v>2769</v>
      </c>
    </row>
    <row r="182" spans="1:10" ht="15" customHeight="1" x14ac:dyDescent="0.45">
      <c r="C182" s="164" t="s">
        <v>2154</v>
      </c>
      <c r="D182" s="164" t="s">
        <v>1741</v>
      </c>
      <c r="E182" s="165">
        <v>2</v>
      </c>
      <c r="F182" s="167" t="s">
        <v>2769</v>
      </c>
    </row>
    <row r="183" spans="1:10" ht="15" customHeight="1" x14ac:dyDescent="0.45">
      <c r="C183" s="164" t="s">
        <v>2155</v>
      </c>
      <c r="D183" s="164" t="s">
        <v>1742</v>
      </c>
      <c r="E183" s="165">
        <v>10</v>
      </c>
      <c r="F183" s="166">
        <v>21286</v>
      </c>
    </row>
    <row r="184" spans="1:10" ht="15" customHeight="1" x14ac:dyDescent="0.45">
      <c r="C184" s="164" t="s">
        <v>2156</v>
      </c>
      <c r="D184" s="164" t="s">
        <v>1743</v>
      </c>
      <c r="E184" s="165">
        <v>6</v>
      </c>
      <c r="F184" s="166">
        <v>11866</v>
      </c>
    </row>
    <row r="185" spans="1:10" ht="15" customHeight="1" x14ac:dyDescent="0.45">
      <c r="C185" s="164" t="s">
        <v>2157</v>
      </c>
      <c r="D185" s="164" t="s">
        <v>1744</v>
      </c>
      <c r="E185" s="165">
        <v>23</v>
      </c>
      <c r="F185" s="166">
        <v>675574</v>
      </c>
    </row>
    <row r="186" spans="1:10" s="171" customFormat="1" ht="24" customHeight="1" x14ac:dyDescent="0.45">
      <c r="C186" s="171" t="s">
        <v>2158</v>
      </c>
      <c r="D186" s="171" t="s">
        <v>1745</v>
      </c>
      <c r="E186" s="172">
        <v>2</v>
      </c>
      <c r="F186" s="173" t="s">
        <v>2769</v>
      </c>
    </row>
    <row r="187" spans="1:10" ht="15" customHeight="1" x14ac:dyDescent="0.45">
      <c r="C187" s="164" t="s">
        <v>2159</v>
      </c>
      <c r="D187" s="164" t="s">
        <v>1746</v>
      </c>
      <c r="E187" s="165">
        <v>7</v>
      </c>
      <c r="F187" s="166">
        <v>23462</v>
      </c>
    </row>
    <row r="188" spans="1:10" ht="15" customHeight="1" x14ac:dyDescent="0.45">
      <c r="C188" s="164" t="s">
        <v>2160</v>
      </c>
      <c r="D188" s="164" t="s">
        <v>1747</v>
      </c>
      <c r="E188" s="165">
        <v>3</v>
      </c>
      <c r="F188" s="166">
        <v>46608</v>
      </c>
    </row>
    <row r="189" spans="1:10" ht="15" customHeight="1" x14ac:dyDescent="0.45">
      <c r="C189" s="164" t="s">
        <v>2161</v>
      </c>
      <c r="D189" s="164" t="s">
        <v>1748</v>
      </c>
      <c r="E189" s="165">
        <v>1</v>
      </c>
      <c r="F189" s="167" t="s">
        <v>2769</v>
      </c>
    </row>
    <row r="190" spans="1:10" ht="15" customHeight="1" x14ac:dyDescent="0.45">
      <c r="C190" s="164" t="s">
        <v>2162</v>
      </c>
      <c r="D190" s="164" t="s">
        <v>1749</v>
      </c>
      <c r="E190" s="165">
        <v>1</v>
      </c>
      <c r="F190" s="167" t="s">
        <v>2769</v>
      </c>
    </row>
    <row r="191" spans="1:10" s="171" customFormat="1" ht="15" customHeight="1" x14ac:dyDescent="0.45">
      <c r="C191" s="171" t="s">
        <v>2163</v>
      </c>
      <c r="D191" s="171" t="s">
        <v>1750</v>
      </c>
      <c r="E191" s="172">
        <v>17</v>
      </c>
      <c r="F191" s="264">
        <v>137792</v>
      </c>
    </row>
    <row r="192" spans="1:10" s="155" customFormat="1" ht="15" customHeight="1" x14ac:dyDescent="0.45">
      <c r="A192" s="150"/>
      <c r="B192" s="168">
        <v>27</v>
      </c>
      <c r="C192" s="160" t="s">
        <v>1858</v>
      </c>
      <c r="D192" s="161" t="s">
        <v>1340</v>
      </c>
      <c r="E192" s="169">
        <v>23</v>
      </c>
      <c r="F192" s="265">
        <v>148754</v>
      </c>
      <c r="G192" s="150"/>
      <c r="H192" s="150"/>
      <c r="I192" s="150"/>
      <c r="J192" s="150"/>
    </row>
    <row r="193" spans="1:10" ht="15" customHeight="1" x14ac:dyDescent="0.45">
      <c r="C193" s="164" t="s">
        <v>2164</v>
      </c>
      <c r="D193" s="164" t="s">
        <v>1751</v>
      </c>
      <c r="E193" s="165">
        <v>1</v>
      </c>
      <c r="F193" s="167" t="s">
        <v>2769</v>
      </c>
    </row>
    <row r="194" spans="1:10" ht="15" customHeight="1" x14ac:dyDescent="0.45">
      <c r="C194" s="164" t="s">
        <v>2165</v>
      </c>
      <c r="D194" s="164" t="s">
        <v>1752</v>
      </c>
      <c r="E194" s="165">
        <v>1</v>
      </c>
      <c r="F194" s="167" t="s">
        <v>2769</v>
      </c>
    </row>
    <row r="195" spans="1:10" ht="15" customHeight="1" x14ac:dyDescent="0.45">
      <c r="C195" s="164" t="s">
        <v>2166</v>
      </c>
      <c r="D195" s="164" t="s">
        <v>1753</v>
      </c>
      <c r="E195" s="165">
        <v>2</v>
      </c>
      <c r="F195" s="167" t="s">
        <v>2769</v>
      </c>
    </row>
    <row r="196" spans="1:10" ht="15" customHeight="1" x14ac:dyDescent="0.45">
      <c r="C196" s="164" t="s">
        <v>2167</v>
      </c>
      <c r="D196" s="164" t="s">
        <v>1754</v>
      </c>
      <c r="E196" s="165">
        <v>2</v>
      </c>
      <c r="F196" s="167" t="s">
        <v>2769</v>
      </c>
    </row>
    <row r="197" spans="1:10" s="171" customFormat="1" ht="24" customHeight="1" x14ac:dyDescent="0.45">
      <c r="C197" s="171" t="s">
        <v>2168</v>
      </c>
      <c r="D197" s="171" t="s">
        <v>1755</v>
      </c>
      <c r="E197" s="172">
        <v>4</v>
      </c>
      <c r="F197" s="174">
        <v>9516</v>
      </c>
    </row>
    <row r="198" spans="1:10" ht="15" customHeight="1" x14ac:dyDescent="0.45">
      <c r="C198" s="164" t="s">
        <v>2731</v>
      </c>
      <c r="D198" s="164" t="s">
        <v>2732</v>
      </c>
      <c r="E198" s="165">
        <v>1</v>
      </c>
      <c r="F198" s="167" t="s">
        <v>2769</v>
      </c>
    </row>
    <row r="199" spans="1:10" ht="15" customHeight="1" x14ac:dyDescent="0.45">
      <c r="C199" s="164" t="s">
        <v>2169</v>
      </c>
      <c r="D199" s="164" t="s">
        <v>1756</v>
      </c>
      <c r="E199" s="165">
        <v>1</v>
      </c>
      <c r="F199" s="167" t="s">
        <v>2769</v>
      </c>
    </row>
    <row r="200" spans="1:10" s="171" customFormat="1" ht="24" customHeight="1" x14ac:dyDescent="0.45">
      <c r="C200" s="171" t="s">
        <v>2170</v>
      </c>
      <c r="D200" s="171" t="s">
        <v>1757</v>
      </c>
      <c r="E200" s="172">
        <v>2</v>
      </c>
      <c r="F200" s="173" t="s">
        <v>2769</v>
      </c>
    </row>
    <row r="201" spans="1:10" ht="15" customHeight="1" x14ac:dyDescent="0.45">
      <c r="C201" s="164" t="s">
        <v>2171</v>
      </c>
      <c r="D201" s="164" t="s">
        <v>1758</v>
      </c>
      <c r="E201" s="165">
        <v>2</v>
      </c>
      <c r="F201" s="167" t="s">
        <v>2769</v>
      </c>
    </row>
    <row r="202" spans="1:10" ht="15" customHeight="1" x14ac:dyDescent="0.45">
      <c r="C202" s="164" t="s">
        <v>2172</v>
      </c>
      <c r="D202" s="164" t="s">
        <v>1759</v>
      </c>
      <c r="E202" s="165">
        <v>2</v>
      </c>
      <c r="F202" s="167" t="s">
        <v>2769</v>
      </c>
    </row>
    <row r="203" spans="1:10" ht="15" customHeight="1" x14ac:dyDescent="0.45">
      <c r="C203" s="164" t="s">
        <v>2173</v>
      </c>
      <c r="D203" s="164" t="s">
        <v>1760</v>
      </c>
      <c r="E203" s="165">
        <v>5</v>
      </c>
      <c r="F203" s="266">
        <v>58087</v>
      </c>
    </row>
    <row r="204" spans="1:10" s="155" customFormat="1" ht="15" customHeight="1" x14ac:dyDescent="0.45">
      <c r="A204" s="150"/>
      <c r="B204" s="168">
        <v>28</v>
      </c>
      <c r="C204" s="160" t="s">
        <v>1858</v>
      </c>
      <c r="D204" s="161" t="s">
        <v>1406</v>
      </c>
      <c r="E204" s="169">
        <v>54</v>
      </c>
      <c r="F204" s="265">
        <v>2526697</v>
      </c>
      <c r="G204" s="150"/>
      <c r="H204" s="150"/>
      <c r="I204" s="150"/>
      <c r="J204" s="150"/>
    </row>
    <row r="205" spans="1:10" ht="15" customHeight="1" x14ac:dyDescent="0.45">
      <c r="C205" s="164" t="s">
        <v>2174</v>
      </c>
      <c r="D205" s="164" t="s">
        <v>1761</v>
      </c>
      <c r="E205" s="165">
        <v>1</v>
      </c>
      <c r="F205" s="167" t="s">
        <v>2769</v>
      </c>
    </row>
    <row r="206" spans="1:10" ht="15" customHeight="1" x14ac:dyDescent="0.45">
      <c r="C206" s="164" t="s">
        <v>2701</v>
      </c>
      <c r="D206" s="164" t="s">
        <v>2702</v>
      </c>
      <c r="E206" s="165">
        <v>1</v>
      </c>
      <c r="F206" s="167" t="s">
        <v>2769</v>
      </c>
    </row>
    <row r="207" spans="1:10" ht="15" customHeight="1" x14ac:dyDescent="0.45">
      <c r="C207" s="164" t="s">
        <v>2175</v>
      </c>
      <c r="D207" s="164" t="s">
        <v>1762</v>
      </c>
      <c r="E207" s="165">
        <v>1</v>
      </c>
      <c r="F207" s="167" t="s">
        <v>2769</v>
      </c>
    </row>
    <row r="208" spans="1:10" ht="15" customHeight="1" x14ac:dyDescent="0.45">
      <c r="C208" s="164" t="s">
        <v>2176</v>
      </c>
      <c r="D208" s="164" t="s">
        <v>1763</v>
      </c>
      <c r="E208" s="165">
        <v>7</v>
      </c>
      <c r="F208" s="166">
        <v>1775588</v>
      </c>
    </row>
    <row r="209" spans="1:10" ht="15" customHeight="1" x14ac:dyDescent="0.45">
      <c r="C209" s="164" t="s">
        <v>2177</v>
      </c>
      <c r="D209" s="164" t="s">
        <v>1764</v>
      </c>
      <c r="E209" s="165">
        <v>14</v>
      </c>
      <c r="F209" s="166">
        <v>67346</v>
      </c>
    </row>
    <row r="210" spans="1:10" ht="15" customHeight="1" x14ac:dyDescent="0.45">
      <c r="C210" s="164" t="s">
        <v>2178</v>
      </c>
      <c r="D210" s="164" t="s">
        <v>1765</v>
      </c>
      <c r="E210" s="165">
        <v>3</v>
      </c>
      <c r="F210" s="167">
        <v>193602</v>
      </c>
    </row>
    <row r="211" spans="1:10" ht="15" customHeight="1" x14ac:dyDescent="0.45">
      <c r="C211" s="164" t="s">
        <v>2179</v>
      </c>
      <c r="D211" s="164" t="s">
        <v>1766</v>
      </c>
      <c r="E211" s="165">
        <v>5</v>
      </c>
      <c r="F211" s="166">
        <v>37994</v>
      </c>
    </row>
    <row r="212" spans="1:10" ht="15" customHeight="1" x14ac:dyDescent="0.45">
      <c r="C212" s="164" t="s">
        <v>2180</v>
      </c>
      <c r="D212" s="164" t="s">
        <v>1767</v>
      </c>
      <c r="E212" s="165">
        <v>11</v>
      </c>
      <c r="F212" s="166">
        <v>250495</v>
      </c>
    </row>
    <row r="213" spans="1:10" ht="15" customHeight="1" x14ac:dyDescent="0.45">
      <c r="C213" s="164" t="s">
        <v>2181</v>
      </c>
      <c r="D213" s="164" t="s">
        <v>1768</v>
      </c>
      <c r="E213" s="165">
        <v>1</v>
      </c>
      <c r="F213" s="167" t="s">
        <v>2769</v>
      </c>
    </row>
    <row r="214" spans="1:10" ht="15" customHeight="1" x14ac:dyDescent="0.45">
      <c r="C214" s="164" t="s">
        <v>2182</v>
      </c>
      <c r="D214" s="164" t="s">
        <v>1769</v>
      </c>
      <c r="E214" s="165">
        <v>10</v>
      </c>
      <c r="F214" s="166">
        <v>107720</v>
      </c>
    </row>
    <row r="215" spans="1:10" s="155" customFormat="1" ht="15" customHeight="1" x14ac:dyDescent="0.45">
      <c r="A215" s="150"/>
      <c r="B215" s="168">
        <v>29</v>
      </c>
      <c r="C215" s="160" t="s">
        <v>1858</v>
      </c>
      <c r="D215" s="161" t="s">
        <v>1445</v>
      </c>
      <c r="E215" s="169">
        <v>38</v>
      </c>
      <c r="F215" s="170">
        <v>242645</v>
      </c>
      <c r="G215" s="150"/>
      <c r="H215" s="150"/>
      <c r="I215" s="150"/>
      <c r="J215" s="150"/>
    </row>
    <row r="216" spans="1:10" s="171" customFormat="1" ht="24" customHeight="1" x14ac:dyDescent="0.45">
      <c r="C216" s="171" t="s">
        <v>2183</v>
      </c>
      <c r="D216" s="171" t="s">
        <v>1770</v>
      </c>
      <c r="E216" s="172">
        <v>1</v>
      </c>
      <c r="F216" s="173" t="s">
        <v>2769</v>
      </c>
    </row>
    <row r="217" spans="1:10" ht="15" customHeight="1" x14ac:dyDescent="0.45">
      <c r="C217" s="164" t="s">
        <v>2184</v>
      </c>
      <c r="D217" s="164" t="s">
        <v>1771</v>
      </c>
      <c r="E217" s="165">
        <v>1</v>
      </c>
      <c r="F217" s="167" t="s">
        <v>2769</v>
      </c>
    </row>
    <row r="218" spans="1:10" ht="15" customHeight="1" x14ac:dyDescent="0.45">
      <c r="C218" s="164" t="s">
        <v>2185</v>
      </c>
      <c r="D218" s="164" t="s">
        <v>1772</v>
      </c>
      <c r="E218" s="165">
        <v>7</v>
      </c>
      <c r="F218" s="166">
        <v>28217</v>
      </c>
    </row>
    <row r="219" spans="1:10" ht="15" customHeight="1" x14ac:dyDescent="0.45">
      <c r="C219" s="164" t="s">
        <v>2186</v>
      </c>
      <c r="D219" s="164" t="s">
        <v>1773</v>
      </c>
      <c r="E219" s="165">
        <v>4</v>
      </c>
      <c r="F219" s="166">
        <v>10786</v>
      </c>
    </row>
    <row r="220" spans="1:10" ht="15" customHeight="1" x14ac:dyDescent="0.45">
      <c r="C220" s="164" t="s">
        <v>2187</v>
      </c>
      <c r="D220" s="164" t="s">
        <v>1774</v>
      </c>
      <c r="E220" s="165">
        <v>1</v>
      </c>
      <c r="F220" s="167" t="s">
        <v>2769</v>
      </c>
    </row>
    <row r="221" spans="1:10" ht="15" customHeight="1" x14ac:dyDescent="0.45">
      <c r="C221" s="164" t="s">
        <v>2188</v>
      </c>
      <c r="D221" s="164" t="s">
        <v>1775</v>
      </c>
      <c r="E221" s="165">
        <v>6</v>
      </c>
      <c r="F221" s="166">
        <v>41586</v>
      </c>
    </row>
    <row r="222" spans="1:10" ht="15" customHeight="1" x14ac:dyDescent="0.45">
      <c r="C222" s="164" t="s">
        <v>2189</v>
      </c>
      <c r="D222" s="164" t="s">
        <v>1776</v>
      </c>
      <c r="E222" s="165">
        <v>3</v>
      </c>
      <c r="F222" s="166">
        <v>60632</v>
      </c>
    </row>
    <row r="223" spans="1:10" ht="15" customHeight="1" x14ac:dyDescent="0.45">
      <c r="C223" s="164" t="s">
        <v>2190</v>
      </c>
      <c r="D223" s="164" t="s">
        <v>1777</v>
      </c>
      <c r="E223" s="165">
        <v>1</v>
      </c>
      <c r="F223" s="167" t="s">
        <v>2769</v>
      </c>
    </row>
    <row r="224" spans="1:10" ht="15" customHeight="1" x14ac:dyDescent="0.45">
      <c r="C224" s="164" t="s">
        <v>2191</v>
      </c>
      <c r="D224" s="164" t="s">
        <v>1778</v>
      </c>
      <c r="E224" s="165">
        <v>4</v>
      </c>
      <c r="F224" s="166">
        <v>11514</v>
      </c>
    </row>
    <row r="225" spans="1:10" ht="15" customHeight="1" x14ac:dyDescent="0.45">
      <c r="C225" s="164" t="s">
        <v>2192</v>
      </c>
      <c r="D225" s="164" t="s">
        <v>1779</v>
      </c>
      <c r="E225" s="165">
        <v>1</v>
      </c>
      <c r="F225" s="167" t="s">
        <v>2769</v>
      </c>
    </row>
    <row r="226" spans="1:10" ht="15" customHeight="1" x14ac:dyDescent="0.45">
      <c r="C226" s="164" t="s">
        <v>2193</v>
      </c>
      <c r="D226" s="164" t="s">
        <v>1780</v>
      </c>
      <c r="E226" s="165">
        <v>2</v>
      </c>
      <c r="F226" s="167" t="s">
        <v>2769</v>
      </c>
    </row>
    <row r="227" spans="1:10" ht="15" customHeight="1" x14ac:dyDescent="0.45">
      <c r="C227" s="164" t="s">
        <v>2194</v>
      </c>
      <c r="D227" s="164" t="s">
        <v>1781</v>
      </c>
      <c r="E227" s="165">
        <v>1</v>
      </c>
      <c r="F227" s="167" t="s">
        <v>2769</v>
      </c>
    </row>
    <row r="228" spans="1:10" ht="15" customHeight="1" x14ac:dyDescent="0.45">
      <c r="C228" s="164" t="s">
        <v>2195</v>
      </c>
      <c r="D228" s="164" t="s">
        <v>1782</v>
      </c>
      <c r="E228" s="165">
        <v>6</v>
      </c>
      <c r="F228" s="166">
        <v>50479</v>
      </c>
    </row>
    <row r="229" spans="1:10" s="155" customFormat="1" ht="15" customHeight="1" x14ac:dyDescent="0.45">
      <c r="A229" s="150"/>
      <c r="B229" s="168">
        <v>30</v>
      </c>
      <c r="C229" s="160" t="s">
        <v>1858</v>
      </c>
      <c r="D229" s="161" t="s">
        <v>1495</v>
      </c>
      <c r="E229" s="169">
        <v>24</v>
      </c>
      <c r="F229" s="170">
        <v>199864</v>
      </c>
      <c r="G229" s="150"/>
      <c r="H229" s="150"/>
      <c r="I229" s="150"/>
      <c r="J229" s="150"/>
    </row>
    <row r="230" spans="1:10" ht="15" customHeight="1" x14ac:dyDescent="0.45">
      <c r="C230" s="164" t="s">
        <v>2196</v>
      </c>
      <c r="D230" s="164" t="s">
        <v>1783</v>
      </c>
      <c r="E230" s="165">
        <v>2</v>
      </c>
      <c r="F230" s="167" t="s">
        <v>2769</v>
      </c>
    </row>
    <row r="231" spans="1:10" ht="15" customHeight="1" x14ac:dyDescent="0.45">
      <c r="C231" s="164" t="s">
        <v>2197</v>
      </c>
      <c r="D231" s="164" t="s">
        <v>1784</v>
      </c>
      <c r="E231" s="165">
        <v>1</v>
      </c>
      <c r="F231" s="167" t="s">
        <v>2769</v>
      </c>
    </row>
    <row r="232" spans="1:10" ht="15" customHeight="1" x14ac:dyDescent="0.45">
      <c r="C232" s="164" t="s">
        <v>2198</v>
      </c>
      <c r="D232" s="164" t="s">
        <v>1785</v>
      </c>
      <c r="E232" s="165">
        <v>3</v>
      </c>
      <c r="F232" s="167">
        <v>1983</v>
      </c>
    </row>
    <row r="233" spans="1:10" ht="15" customHeight="1" x14ac:dyDescent="0.45">
      <c r="C233" s="164" t="s">
        <v>2199</v>
      </c>
      <c r="D233" s="164" t="s">
        <v>1786</v>
      </c>
      <c r="E233" s="165">
        <v>5</v>
      </c>
      <c r="F233" s="166">
        <v>86050</v>
      </c>
    </row>
    <row r="234" spans="1:10" ht="15" customHeight="1" x14ac:dyDescent="0.45">
      <c r="C234" s="164" t="s">
        <v>2200</v>
      </c>
      <c r="D234" s="164" t="s">
        <v>1787</v>
      </c>
      <c r="E234" s="165">
        <v>3</v>
      </c>
      <c r="F234" s="166">
        <v>5552</v>
      </c>
    </row>
    <row r="235" spans="1:10" ht="15" customHeight="1" x14ac:dyDescent="0.45">
      <c r="C235" s="164" t="s">
        <v>2201</v>
      </c>
      <c r="D235" s="164" t="s">
        <v>1788</v>
      </c>
      <c r="E235" s="165">
        <v>4</v>
      </c>
      <c r="F235" s="167">
        <v>25740</v>
      </c>
    </row>
    <row r="236" spans="1:10" ht="15" customHeight="1" x14ac:dyDescent="0.45">
      <c r="C236" s="164" t="s">
        <v>2202</v>
      </c>
      <c r="D236" s="164" t="s">
        <v>1789</v>
      </c>
      <c r="E236" s="165">
        <v>1</v>
      </c>
      <c r="F236" s="167" t="s">
        <v>2769</v>
      </c>
    </row>
    <row r="237" spans="1:10" ht="15" customHeight="1" x14ac:dyDescent="0.45">
      <c r="C237" s="164" t="s">
        <v>2203</v>
      </c>
      <c r="D237" s="164" t="s">
        <v>1790</v>
      </c>
      <c r="E237" s="165">
        <v>2</v>
      </c>
      <c r="F237" s="167" t="s">
        <v>2769</v>
      </c>
    </row>
    <row r="238" spans="1:10" ht="15" customHeight="1" x14ac:dyDescent="0.45">
      <c r="C238" s="164" t="s">
        <v>2204</v>
      </c>
      <c r="D238" s="164" t="s">
        <v>1791</v>
      </c>
      <c r="E238" s="165">
        <v>2</v>
      </c>
      <c r="F238" s="167" t="s">
        <v>2769</v>
      </c>
    </row>
    <row r="239" spans="1:10" ht="15" customHeight="1" x14ac:dyDescent="0.45">
      <c r="C239" s="164" t="s">
        <v>2205</v>
      </c>
      <c r="D239" s="164" t="s">
        <v>1792</v>
      </c>
      <c r="E239" s="165">
        <v>1</v>
      </c>
      <c r="F239" s="167" t="s">
        <v>2769</v>
      </c>
    </row>
    <row r="240" spans="1:10" s="155" customFormat="1" ht="15" customHeight="1" x14ac:dyDescent="0.45">
      <c r="A240" s="150"/>
      <c r="B240" s="168">
        <v>31</v>
      </c>
      <c r="C240" s="160" t="s">
        <v>1858</v>
      </c>
      <c r="D240" s="161" t="s">
        <v>1534</v>
      </c>
      <c r="E240" s="169">
        <v>33</v>
      </c>
      <c r="F240" s="170">
        <v>556170</v>
      </c>
      <c r="G240" s="150"/>
      <c r="H240" s="150"/>
      <c r="I240" s="150"/>
      <c r="J240" s="150"/>
    </row>
    <row r="241" spans="1:10" ht="15" customHeight="1" x14ac:dyDescent="0.45">
      <c r="C241" s="164" t="s">
        <v>2206</v>
      </c>
      <c r="D241" s="164" t="s">
        <v>1793</v>
      </c>
      <c r="E241" s="165">
        <v>1</v>
      </c>
      <c r="F241" s="167" t="s">
        <v>2769</v>
      </c>
    </row>
    <row r="242" spans="1:10" ht="15" customHeight="1" x14ac:dyDescent="0.45">
      <c r="C242" s="164" t="s">
        <v>2207</v>
      </c>
      <c r="D242" s="164" t="s">
        <v>1794</v>
      </c>
      <c r="E242" s="165">
        <v>18</v>
      </c>
      <c r="F242" s="166">
        <v>490331</v>
      </c>
    </row>
    <row r="243" spans="1:10" ht="15" customHeight="1" x14ac:dyDescent="0.45">
      <c r="C243" s="164" t="s">
        <v>2208</v>
      </c>
      <c r="D243" s="164" t="s">
        <v>1795</v>
      </c>
      <c r="E243" s="165">
        <v>1</v>
      </c>
      <c r="F243" s="167" t="s">
        <v>2769</v>
      </c>
    </row>
    <row r="244" spans="1:10" ht="15" customHeight="1" x14ac:dyDescent="0.45">
      <c r="C244" s="164" t="s">
        <v>2209</v>
      </c>
      <c r="D244" s="164" t="s">
        <v>1796</v>
      </c>
      <c r="E244" s="165">
        <v>2</v>
      </c>
      <c r="F244" s="167" t="s">
        <v>2769</v>
      </c>
    </row>
    <row r="245" spans="1:10" ht="15" customHeight="1" x14ac:dyDescent="0.45">
      <c r="C245" s="164" t="s">
        <v>2210</v>
      </c>
      <c r="D245" s="164" t="s">
        <v>1797</v>
      </c>
      <c r="E245" s="165">
        <v>2</v>
      </c>
      <c r="F245" s="167" t="s">
        <v>2769</v>
      </c>
    </row>
    <row r="246" spans="1:10" ht="15" customHeight="1" x14ac:dyDescent="0.45">
      <c r="C246" s="164" t="s">
        <v>2211</v>
      </c>
      <c r="D246" s="164" t="s">
        <v>1798</v>
      </c>
      <c r="E246" s="165">
        <v>5</v>
      </c>
      <c r="F246" s="166">
        <v>9045</v>
      </c>
    </row>
    <row r="247" spans="1:10" ht="15" customHeight="1" x14ac:dyDescent="0.45">
      <c r="C247" s="164" t="s">
        <v>2212</v>
      </c>
      <c r="D247" s="164" t="s">
        <v>1989</v>
      </c>
      <c r="E247" s="165">
        <v>1</v>
      </c>
      <c r="F247" s="167" t="s">
        <v>2769</v>
      </c>
    </row>
    <row r="248" spans="1:10" ht="15" customHeight="1" x14ac:dyDescent="0.45">
      <c r="C248" s="164" t="s">
        <v>2213</v>
      </c>
      <c r="D248" s="164" t="s">
        <v>1990</v>
      </c>
      <c r="E248" s="165">
        <v>2</v>
      </c>
      <c r="F248" s="167" t="s">
        <v>2769</v>
      </c>
    </row>
    <row r="249" spans="1:10" ht="15" customHeight="1" x14ac:dyDescent="0.45">
      <c r="C249" s="164" t="s">
        <v>2703</v>
      </c>
      <c r="D249" s="164" t="s">
        <v>2704</v>
      </c>
      <c r="E249" s="165">
        <v>1</v>
      </c>
      <c r="F249" s="167" t="s">
        <v>2769</v>
      </c>
    </row>
    <row r="250" spans="1:10" s="155" customFormat="1" ht="15" customHeight="1" x14ac:dyDescent="0.45">
      <c r="A250" s="150"/>
      <c r="B250" s="168">
        <v>32</v>
      </c>
      <c r="C250" s="160" t="s">
        <v>1858</v>
      </c>
      <c r="D250" s="161" t="s">
        <v>1563</v>
      </c>
      <c r="E250" s="169">
        <v>36</v>
      </c>
      <c r="F250" s="170">
        <v>285965</v>
      </c>
      <c r="G250" s="150"/>
      <c r="H250" s="150"/>
      <c r="I250" s="150"/>
      <c r="J250" s="150"/>
    </row>
    <row r="251" spans="1:10" ht="15" customHeight="1" x14ac:dyDescent="0.45">
      <c r="C251" s="164" t="s">
        <v>2214</v>
      </c>
      <c r="D251" s="164" t="s">
        <v>1799</v>
      </c>
      <c r="E251" s="165">
        <v>1</v>
      </c>
      <c r="F251" s="167" t="s">
        <v>2769</v>
      </c>
    </row>
    <row r="252" spans="1:10" ht="15" customHeight="1" x14ac:dyDescent="0.45">
      <c r="C252" s="164" t="s">
        <v>2215</v>
      </c>
      <c r="D252" s="164" t="s">
        <v>1800</v>
      </c>
      <c r="E252" s="165">
        <v>1</v>
      </c>
      <c r="F252" s="167" t="s">
        <v>2769</v>
      </c>
    </row>
    <row r="253" spans="1:10" ht="15" customHeight="1" x14ac:dyDescent="0.45">
      <c r="C253" s="164" t="s">
        <v>2216</v>
      </c>
      <c r="D253" s="164" t="s">
        <v>1999</v>
      </c>
      <c r="E253" s="165">
        <v>14</v>
      </c>
      <c r="F253" s="166">
        <v>231340</v>
      </c>
    </row>
    <row r="254" spans="1:10" ht="15" customHeight="1" x14ac:dyDescent="0.45">
      <c r="C254" s="164" t="s">
        <v>2217</v>
      </c>
      <c r="D254" s="164" t="s">
        <v>2000</v>
      </c>
      <c r="E254" s="165">
        <v>1</v>
      </c>
      <c r="F254" s="167" t="s">
        <v>2769</v>
      </c>
    </row>
    <row r="255" spans="1:10" ht="15" customHeight="1" x14ac:dyDescent="0.45">
      <c r="C255" s="164" t="s">
        <v>2218</v>
      </c>
      <c r="D255" s="164" t="s">
        <v>2001</v>
      </c>
      <c r="E255" s="165">
        <v>2</v>
      </c>
      <c r="F255" s="167" t="s">
        <v>2769</v>
      </c>
    </row>
    <row r="256" spans="1:10" ht="15" customHeight="1" x14ac:dyDescent="0.45">
      <c r="C256" s="164" t="s">
        <v>2219</v>
      </c>
      <c r="D256" s="164" t="s">
        <v>2002</v>
      </c>
      <c r="E256" s="165">
        <v>1</v>
      </c>
      <c r="F256" s="167" t="s">
        <v>2769</v>
      </c>
    </row>
    <row r="257" spans="2:6" ht="15" customHeight="1" x14ac:dyDescent="0.45">
      <c r="C257" s="164" t="s">
        <v>2733</v>
      </c>
      <c r="D257" s="164" t="s">
        <v>2734</v>
      </c>
      <c r="E257" s="165">
        <v>1</v>
      </c>
      <c r="F257" s="167" t="s">
        <v>2769</v>
      </c>
    </row>
    <row r="258" spans="2:6" ht="15" customHeight="1" x14ac:dyDescent="0.45">
      <c r="C258" s="164" t="s">
        <v>2220</v>
      </c>
      <c r="D258" s="164" t="s">
        <v>2003</v>
      </c>
      <c r="E258" s="165">
        <v>1</v>
      </c>
      <c r="F258" s="167" t="s">
        <v>2769</v>
      </c>
    </row>
    <row r="259" spans="2:6" ht="15" customHeight="1" x14ac:dyDescent="0.45">
      <c r="C259" s="164" t="s">
        <v>2221</v>
      </c>
      <c r="D259" s="164" t="s">
        <v>2004</v>
      </c>
      <c r="E259" s="165">
        <v>1</v>
      </c>
      <c r="F259" s="167" t="s">
        <v>2769</v>
      </c>
    </row>
    <row r="260" spans="2:6" ht="15" customHeight="1" x14ac:dyDescent="0.45">
      <c r="C260" s="164" t="s">
        <v>2222</v>
      </c>
      <c r="D260" s="164" t="s">
        <v>2005</v>
      </c>
      <c r="E260" s="165">
        <v>1</v>
      </c>
      <c r="F260" s="167" t="s">
        <v>2769</v>
      </c>
    </row>
    <row r="261" spans="2:6" ht="15" customHeight="1" x14ac:dyDescent="0.45">
      <c r="C261" s="164" t="s">
        <v>2223</v>
      </c>
      <c r="D261" s="164" t="s">
        <v>2006</v>
      </c>
      <c r="E261" s="165">
        <v>7</v>
      </c>
      <c r="F261" s="166">
        <v>4247</v>
      </c>
    </row>
    <row r="262" spans="2:6" ht="15" customHeight="1" thickBot="1" x14ac:dyDescent="0.5">
      <c r="B262" s="175"/>
      <c r="C262" s="175" t="s">
        <v>2224</v>
      </c>
      <c r="D262" s="175" t="s">
        <v>2007</v>
      </c>
      <c r="E262" s="176">
        <v>5</v>
      </c>
      <c r="F262" s="177">
        <v>35759</v>
      </c>
    </row>
  </sheetData>
  <mergeCells count="2">
    <mergeCell ref="B9:D10"/>
    <mergeCell ref="B11:D11"/>
  </mergeCells>
  <phoneticPr fontId="2"/>
  <pageMargins left="0.78740157480314965" right="0.78740157480314965" top="0.78740157480314965" bottom="0.78740157480314965" header="0.39370078740157483" footer="0.59055118110236227"/>
  <pageSetup paperSize="9" scale="88" firstPageNumber="5" fitToHeight="0" orientation="portrait" r:id="rId1"/>
  <ignoredErrors>
    <ignoredError sqref="C13:C26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81"/>
  <sheetViews>
    <sheetView showGridLines="0" zoomScaleNormal="100" workbookViewId="0">
      <pane ySplit="6" topLeftCell="A7" activePane="bottomLeft" state="frozen"/>
      <selection pane="bottomLeft"/>
    </sheetView>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5" width="6.8984375" style="180" customWidth="1"/>
    <col min="6" max="10" width="11.3984375" style="180" customWidth="1"/>
    <col min="11" max="16384" width="8.09765625" style="180"/>
  </cols>
  <sheetData>
    <row r="1" spans="1:10" s="178" customFormat="1" ht="15" customHeight="1" x14ac:dyDescent="0.45">
      <c r="B1" s="22" t="s">
        <v>1997</v>
      </c>
      <c r="C1" s="22"/>
    </row>
    <row r="2" spans="1:10" s="23" customFormat="1" ht="15" customHeight="1" x14ac:dyDescent="0.45"/>
    <row r="3" spans="1:10" s="179" customFormat="1" ht="13.05" customHeight="1" x14ac:dyDescent="0.45">
      <c r="B3" s="179" t="s">
        <v>2227</v>
      </c>
    </row>
    <row r="4" spans="1:10" s="179" customFormat="1" ht="13.05" customHeight="1" thickBot="1" x14ac:dyDescent="0.5">
      <c r="B4" s="179" t="s">
        <v>2228</v>
      </c>
    </row>
    <row r="5" spans="1:10" ht="60" x14ac:dyDescent="0.45">
      <c r="B5" s="372" t="s">
        <v>16</v>
      </c>
      <c r="C5" s="373"/>
      <c r="D5" s="376" t="s">
        <v>17</v>
      </c>
      <c r="E5" s="181" t="s">
        <v>354</v>
      </c>
      <c r="F5" s="182" t="s">
        <v>67</v>
      </c>
      <c r="G5" s="181" t="s">
        <v>1852</v>
      </c>
      <c r="H5" s="181" t="s">
        <v>355</v>
      </c>
      <c r="I5" s="181" t="s">
        <v>431</v>
      </c>
      <c r="J5" s="183" t="s">
        <v>356</v>
      </c>
    </row>
    <row r="6" spans="1:10" s="184" customFormat="1" ht="15" customHeight="1" thickBot="1" x14ac:dyDescent="0.5">
      <c r="B6" s="374"/>
      <c r="C6" s="375"/>
      <c r="D6" s="377"/>
      <c r="E6" s="185" t="s">
        <v>73</v>
      </c>
      <c r="F6" s="185" t="s">
        <v>75</v>
      </c>
      <c r="G6" s="185" t="s">
        <v>75</v>
      </c>
      <c r="H6" s="185" t="s">
        <v>75</v>
      </c>
      <c r="I6" s="185" t="s">
        <v>75</v>
      </c>
      <c r="J6" s="186" t="s">
        <v>75</v>
      </c>
    </row>
    <row r="7" spans="1:10" s="189" customFormat="1" ht="15" customHeight="1" x14ac:dyDescent="0.45">
      <c r="A7" s="187"/>
      <c r="B7" s="378" t="s">
        <v>13</v>
      </c>
      <c r="C7" s="379"/>
      <c r="D7" s="188">
        <v>2114</v>
      </c>
      <c r="E7" s="188">
        <v>86083</v>
      </c>
      <c r="F7" s="188">
        <v>34747622</v>
      </c>
      <c r="G7" s="188">
        <v>208729656</v>
      </c>
      <c r="H7" s="188">
        <v>312468538</v>
      </c>
      <c r="I7" s="188">
        <v>304369702</v>
      </c>
      <c r="J7" s="188">
        <v>90563147</v>
      </c>
    </row>
    <row r="8" spans="1:10" ht="15" customHeight="1" x14ac:dyDescent="0.45">
      <c r="A8" s="190"/>
      <c r="B8" s="190"/>
      <c r="C8" s="191" t="s">
        <v>1998</v>
      </c>
      <c r="D8" s="2">
        <v>787</v>
      </c>
      <c r="E8" s="2">
        <v>3792</v>
      </c>
      <c r="F8" s="2">
        <v>1052215</v>
      </c>
      <c r="G8" s="2">
        <v>4237418</v>
      </c>
      <c r="H8" s="2">
        <v>7220328</v>
      </c>
      <c r="I8" s="2">
        <v>6751528</v>
      </c>
      <c r="J8" s="2">
        <v>2688803</v>
      </c>
    </row>
    <row r="9" spans="1:10" ht="15" customHeight="1" x14ac:dyDescent="0.45">
      <c r="A9" s="190"/>
      <c r="B9" s="190"/>
      <c r="C9" s="191" t="s">
        <v>357</v>
      </c>
      <c r="D9" s="2">
        <v>467</v>
      </c>
      <c r="E9" s="2">
        <v>6494</v>
      </c>
      <c r="F9" s="2">
        <v>1881724</v>
      </c>
      <c r="G9" s="2">
        <v>6909181</v>
      </c>
      <c r="H9" s="2">
        <v>12374853</v>
      </c>
      <c r="I9" s="2">
        <v>11518815</v>
      </c>
      <c r="J9" s="2">
        <v>4992351</v>
      </c>
    </row>
    <row r="10" spans="1:10" ht="15" customHeight="1" x14ac:dyDescent="0.45">
      <c r="A10" s="190"/>
      <c r="B10" s="190"/>
      <c r="C10" s="191" t="s">
        <v>358</v>
      </c>
      <c r="D10" s="2">
        <v>260</v>
      </c>
      <c r="E10" s="2">
        <v>6384</v>
      </c>
      <c r="F10" s="2">
        <v>1905613</v>
      </c>
      <c r="G10" s="2">
        <v>6685291</v>
      </c>
      <c r="H10" s="2">
        <v>12125352</v>
      </c>
      <c r="I10" s="2">
        <v>11136900</v>
      </c>
      <c r="J10" s="2">
        <v>4957378</v>
      </c>
    </row>
    <row r="11" spans="1:10" ht="15" customHeight="1" x14ac:dyDescent="0.45">
      <c r="A11" s="190"/>
      <c r="B11" s="190"/>
      <c r="C11" s="191" t="s">
        <v>359</v>
      </c>
      <c r="D11" s="2">
        <v>238</v>
      </c>
      <c r="E11" s="2">
        <v>9354</v>
      </c>
      <c r="F11" s="2">
        <v>3040784</v>
      </c>
      <c r="G11" s="2">
        <v>10951992</v>
      </c>
      <c r="H11" s="2">
        <v>18665805</v>
      </c>
      <c r="I11" s="2">
        <v>17619627</v>
      </c>
      <c r="J11" s="2">
        <v>6587039</v>
      </c>
    </row>
    <row r="12" spans="1:10" ht="15" customHeight="1" x14ac:dyDescent="0.45">
      <c r="A12" s="190"/>
      <c r="B12" s="192"/>
      <c r="C12" s="193" t="s">
        <v>360</v>
      </c>
      <c r="D12" s="194">
        <v>196</v>
      </c>
      <c r="E12" s="194">
        <v>13941</v>
      </c>
      <c r="F12" s="194">
        <v>4712924</v>
      </c>
      <c r="G12" s="194">
        <v>18384022</v>
      </c>
      <c r="H12" s="194">
        <v>30932997</v>
      </c>
      <c r="I12" s="194">
        <v>29440526</v>
      </c>
      <c r="J12" s="194">
        <v>10578366</v>
      </c>
    </row>
    <row r="13" spans="1:10" ht="15" customHeight="1" x14ac:dyDescent="0.45">
      <c r="A13" s="190"/>
      <c r="B13" s="190"/>
      <c r="C13" s="191" t="s">
        <v>361</v>
      </c>
      <c r="D13" s="2">
        <v>95</v>
      </c>
      <c r="E13" s="2">
        <v>13059</v>
      </c>
      <c r="F13" s="2">
        <v>5309612</v>
      </c>
      <c r="G13" s="2">
        <v>24566953</v>
      </c>
      <c r="H13" s="2">
        <v>40937346</v>
      </c>
      <c r="I13" s="2">
        <v>39296246</v>
      </c>
      <c r="J13" s="2">
        <v>13393618</v>
      </c>
    </row>
    <row r="14" spans="1:10" ht="15" customHeight="1" x14ac:dyDescent="0.45">
      <c r="A14" s="190"/>
      <c r="B14" s="190"/>
      <c r="C14" s="191" t="s">
        <v>362</v>
      </c>
      <c r="D14" s="2">
        <v>29</v>
      </c>
      <c r="E14" s="2">
        <v>7169</v>
      </c>
      <c r="F14" s="2">
        <v>3403252</v>
      </c>
      <c r="G14" s="2">
        <v>19367320</v>
      </c>
      <c r="H14" s="2">
        <v>31818200</v>
      </c>
      <c r="I14" s="2">
        <v>29313454</v>
      </c>
      <c r="J14" s="2">
        <v>10690128</v>
      </c>
    </row>
    <row r="15" spans="1:10" ht="15" customHeight="1" x14ac:dyDescent="0.45">
      <c r="A15" s="190"/>
      <c r="B15" s="190"/>
      <c r="C15" s="191" t="s">
        <v>363</v>
      </c>
      <c r="D15" s="2">
        <v>26</v>
      </c>
      <c r="E15" s="2">
        <v>10044</v>
      </c>
      <c r="F15" s="2">
        <v>4422069</v>
      </c>
      <c r="G15" s="2">
        <v>21216703</v>
      </c>
      <c r="H15" s="2">
        <v>35067406</v>
      </c>
      <c r="I15" s="2">
        <v>34857527</v>
      </c>
      <c r="J15" s="2">
        <v>12493411</v>
      </c>
    </row>
    <row r="16" spans="1:10" ht="15" customHeight="1" x14ac:dyDescent="0.45">
      <c r="A16" s="190"/>
      <c r="B16" s="190"/>
      <c r="C16" s="191" t="s">
        <v>364</v>
      </c>
      <c r="D16" s="2">
        <v>12</v>
      </c>
      <c r="E16" s="2">
        <v>7809</v>
      </c>
      <c r="F16" s="2">
        <v>3857680</v>
      </c>
      <c r="G16" s="2">
        <v>16455663</v>
      </c>
      <c r="H16" s="2">
        <v>25779699</v>
      </c>
      <c r="I16" s="2">
        <v>25713424</v>
      </c>
      <c r="J16" s="2">
        <v>8451173</v>
      </c>
    </row>
    <row r="17" spans="1:13" ht="15" customHeight="1" x14ac:dyDescent="0.45">
      <c r="A17" s="190"/>
      <c r="B17" s="195"/>
      <c r="C17" s="196" t="s">
        <v>365</v>
      </c>
      <c r="D17" s="197">
        <v>4</v>
      </c>
      <c r="E17" s="197">
        <v>8037</v>
      </c>
      <c r="F17" s="197">
        <v>5161749</v>
      </c>
      <c r="G17" s="197">
        <v>79955113</v>
      </c>
      <c r="H17" s="197">
        <v>97546552</v>
      </c>
      <c r="I17" s="197">
        <v>98721655</v>
      </c>
      <c r="J17" s="197">
        <v>15730880</v>
      </c>
    </row>
    <row r="18" spans="1:13" ht="15" customHeight="1" x14ac:dyDescent="0.45">
      <c r="A18" s="190"/>
      <c r="B18" s="198" t="s">
        <v>40</v>
      </c>
      <c r="C18" s="199" t="s">
        <v>41</v>
      </c>
      <c r="D18" s="200">
        <v>455</v>
      </c>
      <c r="E18" s="200">
        <v>18301</v>
      </c>
      <c r="F18" s="200">
        <v>5156337</v>
      </c>
      <c r="G18" s="200">
        <v>28611730</v>
      </c>
      <c r="H18" s="200">
        <v>43629508</v>
      </c>
      <c r="I18" s="200">
        <v>42274467</v>
      </c>
      <c r="J18" s="200">
        <v>13238168</v>
      </c>
    </row>
    <row r="19" spans="1:13" ht="15" customHeight="1" x14ac:dyDescent="0.45">
      <c r="A19" s="190"/>
      <c r="B19" s="190"/>
      <c r="C19" s="191" t="s">
        <v>1998</v>
      </c>
      <c r="D19" s="2">
        <v>151</v>
      </c>
      <c r="E19" s="2">
        <v>722</v>
      </c>
      <c r="F19" s="2">
        <v>148416</v>
      </c>
      <c r="G19" s="2">
        <v>706412</v>
      </c>
      <c r="H19" s="2">
        <v>1078948</v>
      </c>
      <c r="I19" s="2">
        <v>979067</v>
      </c>
      <c r="J19" s="2">
        <v>344651</v>
      </c>
      <c r="K19" s="189"/>
      <c r="L19" s="189"/>
      <c r="M19" s="189"/>
    </row>
    <row r="20" spans="1:13" ht="15" customHeight="1" x14ac:dyDescent="0.45">
      <c r="A20" s="190"/>
      <c r="B20" s="190"/>
      <c r="C20" s="191" t="s">
        <v>357</v>
      </c>
      <c r="D20" s="2">
        <v>102</v>
      </c>
      <c r="E20" s="2">
        <v>1437</v>
      </c>
      <c r="F20" s="2">
        <v>312624</v>
      </c>
      <c r="G20" s="2">
        <v>1260874</v>
      </c>
      <c r="H20" s="2">
        <v>2124364</v>
      </c>
      <c r="I20" s="2">
        <v>1952323</v>
      </c>
      <c r="J20" s="2">
        <v>798314</v>
      </c>
      <c r="K20" s="189"/>
      <c r="L20" s="189"/>
      <c r="M20" s="189"/>
    </row>
    <row r="21" spans="1:13" ht="15" customHeight="1" x14ac:dyDescent="0.45">
      <c r="A21" s="190"/>
      <c r="B21" s="190"/>
      <c r="C21" s="191" t="s">
        <v>358</v>
      </c>
      <c r="D21" s="2">
        <v>59</v>
      </c>
      <c r="E21" s="2">
        <v>1461</v>
      </c>
      <c r="F21" s="2">
        <v>332519</v>
      </c>
      <c r="G21" s="2">
        <v>2126511</v>
      </c>
      <c r="H21" s="2">
        <v>3200408</v>
      </c>
      <c r="I21" s="2">
        <v>2853761</v>
      </c>
      <c r="J21" s="2">
        <v>993887</v>
      </c>
      <c r="K21" s="189"/>
      <c r="L21" s="189"/>
      <c r="M21" s="189"/>
    </row>
    <row r="22" spans="1:13" ht="15" customHeight="1" x14ac:dyDescent="0.45">
      <c r="A22" s="190"/>
      <c r="B22" s="190"/>
      <c r="C22" s="191" t="s">
        <v>359</v>
      </c>
      <c r="D22" s="2">
        <v>54</v>
      </c>
      <c r="E22" s="2">
        <v>2193</v>
      </c>
      <c r="F22" s="2">
        <v>606225</v>
      </c>
      <c r="G22" s="2">
        <v>3692172</v>
      </c>
      <c r="H22" s="2">
        <v>5453625</v>
      </c>
      <c r="I22" s="2">
        <v>5244491</v>
      </c>
      <c r="J22" s="2">
        <v>1594673</v>
      </c>
      <c r="K22" s="189"/>
      <c r="L22" s="189"/>
      <c r="M22" s="189"/>
    </row>
    <row r="23" spans="1:13" ht="15" customHeight="1" x14ac:dyDescent="0.45">
      <c r="A23" s="190"/>
      <c r="B23" s="192"/>
      <c r="C23" s="193" t="s">
        <v>360</v>
      </c>
      <c r="D23" s="194">
        <v>48</v>
      </c>
      <c r="E23" s="194">
        <v>3515</v>
      </c>
      <c r="F23" s="194">
        <v>977808</v>
      </c>
      <c r="G23" s="194">
        <v>6180883</v>
      </c>
      <c r="H23" s="194">
        <v>9587613</v>
      </c>
      <c r="I23" s="194">
        <v>9471490</v>
      </c>
      <c r="J23" s="194">
        <v>2940360</v>
      </c>
      <c r="K23" s="189"/>
      <c r="L23" s="189"/>
      <c r="M23" s="189"/>
    </row>
    <row r="24" spans="1:13" ht="15" customHeight="1" x14ac:dyDescent="0.45">
      <c r="A24" s="190"/>
      <c r="B24" s="190"/>
      <c r="C24" s="191" t="s">
        <v>361</v>
      </c>
      <c r="D24" s="2">
        <v>26</v>
      </c>
      <c r="E24" s="2">
        <v>3648</v>
      </c>
      <c r="F24" s="2">
        <v>1075032</v>
      </c>
      <c r="G24" s="2">
        <v>5080764</v>
      </c>
      <c r="H24" s="2">
        <v>7606694</v>
      </c>
      <c r="I24" s="2">
        <v>7580986</v>
      </c>
      <c r="J24" s="2">
        <v>2219671</v>
      </c>
      <c r="K24" s="189"/>
      <c r="L24" s="189"/>
      <c r="M24" s="189"/>
    </row>
    <row r="25" spans="1:13" ht="15" customHeight="1" x14ac:dyDescent="0.45">
      <c r="A25" s="190"/>
      <c r="B25" s="190"/>
      <c r="C25" s="191" t="s">
        <v>362</v>
      </c>
      <c r="D25" s="2">
        <v>6</v>
      </c>
      <c r="E25" s="2">
        <v>1453</v>
      </c>
      <c r="F25" s="2" t="s">
        <v>2769</v>
      </c>
      <c r="G25" s="2" t="s">
        <v>2769</v>
      </c>
      <c r="H25" s="2" t="s">
        <v>2769</v>
      </c>
      <c r="I25" s="2" t="s">
        <v>2769</v>
      </c>
      <c r="J25" s="2" t="s">
        <v>2769</v>
      </c>
      <c r="K25" s="189"/>
      <c r="L25" s="189"/>
      <c r="M25" s="189"/>
    </row>
    <row r="26" spans="1:13" ht="15" customHeight="1" x14ac:dyDescent="0.45">
      <c r="A26" s="190"/>
      <c r="B26" s="190"/>
      <c r="C26" s="191" t="s">
        <v>363</v>
      </c>
      <c r="D26" s="2">
        <v>8</v>
      </c>
      <c r="E26" s="2">
        <v>3277</v>
      </c>
      <c r="F26" s="2">
        <v>1054515</v>
      </c>
      <c r="G26" s="2">
        <v>5992843</v>
      </c>
      <c r="H26" s="2">
        <v>8710619</v>
      </c>
      <c r="I26" s="2">
        <v>8374344</v>
      </c>
      <c r="J26" s="2">
        <v>2355004</v>
      </c>
      <c r="K26" s="189"/>
      <c r="L26" s="189"/>
      <c r="M26" s="189"/>
    </row>
    <row r="27" spans="1:13" ht="15" customHeight="1" x14ac:dyDescent="0.45">
      <c r="A27" s="190"/>
      <c r="B27" s="190"/>
      <c r="C27" s="191" t="s">
        <v>364</v>
      </c>
      <c r="D27" s="2">
        <v>1</v>
      </c>
      <c r="E27" s="2">
        <v>595</v>
      </c>
      <c r="F27" s="2" t="s">
        <v>2770</v>
      </c>
      <c r="G27" s="2" t="s">
        <v>2770</v>
      </c>
      <c r="H27" s="2" t="s">
        <v>2770</v>
      </c>
      <c r="I27" s="2" t="s">
        <v>2770</v>
      </c>
      <c r="J27" s="2" t="s">
        <v>2770</v>
      </c>
      <c r="K27" s="189"/>
      <c r="L27" s="189"/>
      <c r="M27" s="189"/>
    </row>
    <row r="28" spans="1:13" ht="15" customHeight="1" x14ac:dyDescent="0.45">
      <c r="A28" s="190"/>
      <c r="B28" s="201"/>
      <c r="C28" s="202" t="s">
        <v>365</v>
      </c>
      <c r="D28" s="3" t="s">
        <v>2768</v>
      </c>
      <c r="E28" s="3" t="s">
        <v>2768</v>
      </c>
      <c r="F28" s="3" t="s">
        <v>2768</v>
      </c>
      <c r="G28" s="3" t="s">
        <v>2768</v>
      </c>
      <c r="H28" s="3" t="s">
        <v>2768</v>
      </c>
      <c r="I28" s="3" t="s">
        <v>2768</v>
      </c>
      <c r="J28" s="3" t="s">
        <v>2768</v>
      </c>
      <c r="K28" s="189"/>
      <c r="L28" s="189"/>
      <c r="M28" s="189"/>
    </row>
    <row r="29" spans="1:13" s="179" customFormat="1" ht="15" customHeight="1" x14ac:dyDescent="0.45">
      <c r="A29" s="203"/>
      <c r="B29" s="204" t="s">
        <v>366</v>
      </c>
      <c r="C29" s="205" t="s">
        <v>42</v>
      </c>
      <c r="D29" s="206">
        <v>79</v>
      </c>
      <c r="E29" s="206">
        <v>987</v>
      </c>
      <c r="F29" s="206">
        <v>313503</v>
      </c>
      <c r="G29" s="206">
        <v>2015057</v>
      </c>
      <c r="H29" s="206">
        <v>5073328</v>
      </c>
      <c r="I29" s="206">
        <v>4999884</v>
      </c>
      <c r="J29" s="206">
        <v>2742981</v>
      </c>
      <c r="K29" s="189"/>
      <c r="L29" s="189"/>
      <c r="M29" s="189"/>
    </row>
    <row r="30" spans="1:13" ht="15" customHeight="1" x14ac:dyDescent="0.45">
      <c r="A30" s="190"/>
      <c r="B30" s="190"/>
      <c r="C30" s="191" t="s">
        <v>1998</v>
      </c>
      <c r="D30" s="2">
        <v>46</v>
      </c>
      <c r="E30" s="2">
        <v>221</v>
      </c>
      <c r="F30" s="2">
        <v>59725</v>
      </c>
      <c r="G30" s="2">
        <v>304169</v>
      </c>
      <c r="H30" s="2">
        <v>562842</v>
      </c>
      <c r="I30" s="2">
        <v>529136</v>
      </c>
      <c r="J30" s="2">
        <v>203677</v>
      </c>
      <c r="K30" s="189"/>
      <c r="L30" s="189"/>
      <c r="M30" s="189"/>
    </row>
    <row r="31" spans="1:13" ht="15" customHeight="1" x14ac:dyDescent="0.45">
      <c r="A31" s="190"/>
      <c r="B31" s="190"/>
      <c r="C31" s="191" t="s">
        <v>357</v>
      </c>
      <c r="D31" s="2">
        <v>17</v>
      </c>
      <c r="E31" s="2">
        <v>227</v>
      </c>
      <c r="F31" s="2">
        <v>54807</v>
      </c>
      <c r="G31" s="2">
        <v>128678</v>
      </c>
      <c r="H31" s="2">
        <v>275652</v>
      </c>
      <c r="I31" s="2">
        <v>224262</v>
      </c>
      <c r="J31" s="2">
        <v>118917</v>
      </c>
      <c r="K31" s="189"/>
      <c r="L31" s="189"/>
      <c r="M31" s="189"/>
    </row>
    <row r="32" spans="1:13" ht="15" customHeight="1" x14ac:dyDescent="0.45">
      <c r="A32" s="190"/>
      <c r="B32" s="190"/>
      <c r="C32" s="191" t="s">
        <v>358</v>
      </c>
      <c r="D32" s="2">
        <v>9</v>
      </c>
      <c r="E32" s="2">
        <v>210</v>
      </c>
      <c r="F32" s="2">
        <v>65252</v>
      </c>
      <c r="G32" s="2">
        <v>112790</v>
      </c>
      <c r="H32" s="2">
        <v>328297</v>
      </c>
      <c r="I32" s="2">
        <v>304224</v>
      </c>
      <c r="J32" s="2">
        <v>179386</v>
      </c>
      <c r="K32" s="189"/>
      <c r="L32" s="189"/>
      <c r="M32" s="189"/>
    </row>
    <row r="33" spans="1:13" ht="15" customHeight="1" x14ac:dyDescent="0.45">
      <c r="A33" s="190"/>
      <c r="B33" s="190"/>
      <c r="C33" s="191" t="s">
        <v>359</v>
      </c>
      <c r="D33" s="2">
        <v>6</v>
      </c>
      <c r="E33" s="2">
        <v>226</v>
      </c>
      <c r="F33" s="2" t="s">
        <v>2769</v>
      </c>
      <c r="G33" s="2" t="s">
        <v>2769</v>
      </c>
      <c r="H33" s="2" t="s">
        <v>2769</v>
      </c>
      <c r="I33" s="2" t="s">
        <v>2769</v>
      </c>
      <c r="J33" s="2" t="s">
        <v>2769</v>
      </c>
      <c r="K33" s="189"/>
      <c r="L33" s="189"/>
      <c r="M33" s="189"/>
    </row>
    <row r="34" spans="1:13" ht="15" customHeight="1" x14ac:dyDescent="0.45">
      <c r="A34" s="190"/>
      <c r="B34" s="192"/>
      <c r="C34" s="193" t="s">
        <v>360</v>
      </c>
      <c r="D34" s="194" t="s">
        <v>2768</v>
      </c>
      <c r="E34" s="194" t="s">
        <v>2768</v>
      </c>
      <c r="F34" s="194" t="s">
        <v>2768</v>
      </c>
      <c r="G34" s="194" t="s">
        <v>2768</v>
      </c>
      <c r="H34" s="194" t="s">
        <v>2768</v>
      </c>
      <c r="I34" s="194" t="s">
        <v>2768</v>
      </c>
      <c r="J34" s="194" t="s">
        <v>2768</v>
      </c>
      <c r="K34" s="189"/>
      <c r="L34" s="189"/>
      <c r="M34" s="189"/>
    </row>
    <row r="35" spans="1:13" ht="15" customHeight="1" x14ac:dyDescent="0.45">
      <c r="A35" s="190"/>
      <c r="B35" s="190"/>
      <c r="C35" s="191" t="s">
        <v>361</v>
      </c>
      <c r="D35" s="2">
        <v>1</v>
      </c>
      <c r="E35" s="2">
        <v>103</v>
      </c>
      <c r="F35" s="2" t="s">
        <v>2769</v>
      </c>
      <c r="G35" s="2" t="s">
        <v>2769</v>
      </c>
      <c r="H35" s="2" t="s">
        <v>2769</v>
      </c>
      <c r="I35" s="2" t="s">
        <v>2769</v>
      </c>
      <c r="J35" s="2" t="s">
        <v>2769</v>
      </c>
      <c r="K35" s="189"/>
      <c r="L35" s="189"/>
      <c r="M35" s="189"/>
    </row>
    <row r="36" spans="1:13" ht="15" customHeight="1" x14ac:dyDescent="0.45">
      <c r="A36" s="190"/>
      <c r="B36" s="190"/>
      <c r="C36" s="191" t="s">
        <v>362</v>
      </c>
      <c r="D36" s="2" t="s">
        <v>2768</v>
      </c>
      <c r="E36" s="2" t="s">
        <v>2768</v>
      </c>
      <c r="F36" s="2" t="s">
        <v>2768</v>
      </c>
      <c r="G36" s="2" t="s">
        <v>2768</v>
      </c>
      <c r="H36" s="2" t="s">
        <v>2768</v>
      </c>
      <c r="I36" s="2" t="s">
        <v>2768</v>
      </c>
      <c r="J36" s="2" t="s">
        <v>2768</v>
      </c>
      <c r="K36" s="189"/>
      <c r="L36" s="189"/>
      <c r="M36" s="189"/>
    </row>
    <row r="37" spans="1:13" ht="15" customHeight="1" x14ac:dyDescent="0.45">
      <c r="A37" s="190"/>
      <c r="B37" s="190"/>
      <c r="C37" s="191" t="s">
        <v>363</v>
      </c>
      <c r="D37" s="2" t="s">
        <v>2768</v>
      </c>
      <c r="E37" s="2" t="s">
        <v>2768</v>
      </c>
      <c r="F37" s="2" t="s">
        <v>2768</v>
      </c>
      <c r="G37" s="2" t="s">
        <v>2768</v>
      </c>
      <c r="H37" s="2" t="s">
        <v>2768</v>
      </c>
      <c r="I37" s="2" t="s">
        <v>2768</v>
      </c>
      <c r="J37" s="2" t="s">
        <v>2768</v>
      </c>
      <c r="K37" s="189"/>
      <c r="L37" s="189"/>
      <c r="M37" s="189"/>
    </row>
    <row r="38" spans="1:13" ht="15" customHeight="1" x14ac:dyDescent="0.45">
      <c r="A38" s="190"/>
      <c r="B38" s="190"/>
      <c r="C38" s="191" t="s">
        <v>364</v>
      </c>
      <c r="D38" s="2" t="s">
        <v>2768</v>
      </c>
      <c r="E38" s="2" t="s">
        <v>2768</v>
      </c>
      <c r="F38" s="2" t="s">
        <v>2768</v>
      </c>
      <c r="G38" s="2" t="s">
        <v>2768</v>
      </c>
      <c r="H38" s="2" t="s">
        <v>2768</v>
      </c>
      <c r="I38" s="2" t="s">
        <v>2768</v>
      </c>
      <c r="J38" s="2" t="s">
        <v>2768</v>
      </c>
      <c r="K38" s="189"/>
      <c r="L38" s="189"/>
      <c r="M38" s="189"/>
    </row>
    <row r="39" spans="1:13" ht="15" customHeight="1" x14ac:dyDescent="0.45">
      <c r="A39" s="190"/>
      <c r="B39" s="201"/>
      <c r="C39" s="202" t="s">
        <v>365</v>
      </c>
      <c r="D39" s="3" t="s">
        <v>2768</v>
      </c>
      <c r="E39" s="3" t="s">
        <v>2768</v>
      </c>
      <c r="F39" s="3" t="s">
        <v>2768</v>
      </c>
      <c r="G39" s="3" t="s">
        <v>2768</v>
      </c>
      <c r="H39" s="3" t="s">
        <v>2768</v>
      </c>
      <c r="I39" s="3" t="s">
        <v>2768</v>
      </c>
      <c r="J39" s="3" t="s">
        <v>2768</v>
      </c>
      <c r="K39" s="189"/>
      <c r="L39" s="189"/>
      <c r="M39" s="189"/>
    </row>
    <row r="40" spans="1:13" s="179" customFormat="1" ht="15" customHeight="1" x14ac:dyDescent="0.45">
      <c r="A40" s="203"/>
      <c r="B40" s="204" t="s">
        <v>367</v>
      </c>
      <c r="C40" s="205" t="s">
        <v>43</v>
      </c>
      <c r="D40" s="206">
        <v>134</v>
      </c>
      <c r="E40" s="206">
        <v>3425</v>
      </c>
      <c r="F40" s="206">
        <v>784407</v>
      </c>
      <c r="G40" s="206">
        <v>640330</v>
      </c>
      <c r="H40" s="206">
        <v>1831425</v>
      </c>
      <c r="I40" s="206">
        <v>1782831</v>
      </c>
      <c r="J40" s="206">
        <v>1065813</v>
      </c>
      <c r="K40" s="189"/>
      <c r="L40" s="189"/>
      <c r="M40" s="189"/>
    </row>
    <row r="41" spans="1:13" ht="15" customHeight="1" x14ac:dyDescent="0.45">
      <c r="A41" s="190"/>
      <c r="B41" s="190"/>
      <c r="C41" s="191" t="s">
        <v>1998</v>
      </c>
      <c r="D41" s="2">
        <v>40</v>
      </c>
      <c r="E41" s="2">
        <v>189</v>
      </c>
      <c r="F41" s="2">
        <v>40083</v>
      </c>
      <c r="G41" s="2">
        <v>68222</v>
      </c>
      <c r="H41" s="2">
        <v>150739</v>
      </c>
      <c r="I41" s="2">
        <v>137572</v>
      </c>
      <c r="J41" s="2">
        <v>75285</v>
      </c>
      <c r="K41" s="189"/>
      <c r="L41" s="189"/>
      <c r="M41" s="189"/>
    </row>
    <row r="42" spans="1:13" ht="15" customHeight="1" x14ac:dyDescent="0.45">
      <c r="A42" s="190"/>
      <c r="B42" s="190"/>
      <c r="C42" s="191" t="s">
        <v>357</v>
      </c>
      <c r="D42" s="2">
        <v>39</v>
      </c>
      <c r="E42" s="2">
        <v>543</v>
      </c>
      <c r="F42" s="2">
        <v>108857</v>
      </c>
      <c r="G42" s="2">
        <v>79760</v>
      </c>
      <c r="H42" s="2">
        <v>260913</v>
      </c>
      <c r="I42" s="2">
        <v>254341</v>
      </c>
      <c r="J42" s="2">
        <v>164743</v>
      </c>
      <c r="K42" s="189"/>
      <c r="L42" s="189"/>
      <c r="M42" s="189"/>
    </row>
    <row r="43" spans="1:13" ht="15" customHeight="1" x14ac:dyDescent="0.45">
      <c r="A43" s="190"/>
      <c r="B43" s="190"/>
      <c r="C43" s="191" t="s">
        <v>358</v>
      </c>
      <c r="D43" s="2">
        <v>18</v>
      </c>
      <c r="E43" s="2">
        <v>452</v>
      </c>
      <c r="F43" s="2">
        <v>103370</v>
      </c>
      <c r="G43" s="2">
        <v>74017</v>
      </c>
      <c r="H43" s="2">
        <v>215990</v>
      </c>
      <c r="I43" s="2">
        <v>198042</v>
      </c>
      <c r="J43" s="2">
        <v>129167</v>
      </c>
      <c r="K43" s="189"/>
      <c r="L43" s="189"/>
      <c r="M43" s="189"/>
    </row>
    <row r="44" spans="1:13" ht="15" customHeight="1" x14ac:dyDescent="0.45">
      <c r="A44" s="190"/>
      <c r="B44" s="190"/>
      <c r="C44" s="191" t="s">
        <v>359</v>
      </c>
      <c r="D44" s="2">
        <v>21</v>
      </c>
      <c r="E44" s="2">
        <v>825</v>
      </c>
      <c r="F44" s="2">
        <v>155184</v>
      </c>
      <c r="G44" s="2">
        <v>74662</v>
      </c>
      <c r="H44" s="2">
        <v>304492</v>
      </c>
      <c r="I44" s="2">
        <v>301655</v>
      </c>
      <c r="J44" s="2">
        <v>203939</v>
      </c>
      <c r="K44" s="189"/>
      <c r="L44" s="189"/>
      <c r="M44" s="189"/>
    </row>
    <row r="45" spans="1:13" ht="15" customHeight="1" x14ac:dyDescent="0.45">
      <c r="A45" s="190"/>
      <c r="B45" s="192"/>
      <c r="C45" s="193" t="s">
        <v>360</v>
      </c>
      <c r="D45" s="194">
        <v>11</v>
      </c>
      <c r="E45" s="194">
        <v>756</v>
      </c>
      <c r="F45" s="194">
        <v>192494</v>
      </c>
      <c r="G45" s="194">
        <v>125771</v>
      </c>
      <c r="H45" s="194">
        <v>435319</v>
      </c>
      <c r="I45" s="194">
        <v>436663</v>
      </c>
      <c r="J45" s="194">
        <v>276913</v>
      </c>
      <c r="K45" s="189"/>
      <c r="L45" s="189"/>
      <c r="M45" s="189"/>
    </row>
    <row r="46" spans="1:13" ht="15" customHeight="1" x14ac:dyDescent="0.45">
      <c r="A46" s="190"/>
      <c r="B46" s="190"/>
      <c r="C46" s="191" t="s">
        <v>361</v>
      </c>
      <c r="D46" s="2">
        <v>5</v>
      </c>
      <c r="E46" s="2">
        <v>660</v>
      </c>
      <c r="F46" s="2">
        <v>184419</v>
      </c>
      <c r="G46" s="2">
        <v>217898</v>
      </c>
      <c r="H46" s="2">
        <v>463972</v>
      </c>
      <c r="I46" s="2">
        <v>454558</v>
      </c>
      <c r="J46" s="2">
        <v>215766</v>
      </c>
      <c r="K46" s="189"/>
      <c r="L46" s="189"/>
      <c r="M46" s="189"/>
    </row>
    <row r="47" spans="1:13" ht="15" customHeight="1" x14ac:dyDescent="0.45">
      <c r="A47" s="190"/>
      <c r="B47" s="190"/>
      <c r="C47" s="191" t="s">
        <v>362</v>
      </c>
      <c r="D47" s="2" t="s">
        <v>2768</v>
      </c>
      <c r="E47" s="2" t="s">
        <v>2768</v>
      </c>
      <c r="F47" s="2" t="s">
        <v>2768</v>
      </c>
      <c r="G47" s="2" t="s">
        <v>2768</v>
      </c>
      <c r="H47" s="2" t="s">
        <v>2768</v>
      </c>
      <c r="I47" s="2" t="s">
        <v>2768</v>
      </c>
      <c r="J47" s="2" t="s">
        <v>2768</v>
      </c>
      <c r="K47" s="189"/>
      <c r="L47" s="189"/>
      <c r="M47" s="189"/>
    </row>
    <row r="48" spans="1:13" ht="15" customHeight="1" x14ac:dyDescent="0.45">
      <c r="A48" s="190"/>
      <c r="B48" s="190"/>
      <c r="C48" s="191" t="s">
        <v>363</v>
      </c>
      <c r="D48" s="2" t="s">
        <v>2768</v>
      </c>
      <c r="E48" s="2" t="s">
        <v>2768</v>
      </c>
      <c r="F48" s="2" t="s">
        <v>2768</v>
      </c>
      <c r="G48" s="2" t="s">
        <v>2768</v>
      </c>
      <c r="H48" s="2" t="s">
        <v>2768</v>
      </c>
      <c r="I48" s="2" t="s">
        <v>2768</v>
      </c>
      <c r="J48" s="2" t="s">
        <v>2768</v>
      </c>
      <c r="K48" s="189"/>
      <c r="L48" s="189"/>
      <c r="M48" s="189"/>
    </row>
    <row r="49" spans="1:13" ht="15" customHeight="1" x14ac:dyDescent="0.45">
      <c r="A49" s="190"/>
      <c r="B49" s="190"/>
      <c r="C49" s="191" t="s">
        <v>364</v>
      </c>
      <c r="D49" s="2" t="s">
        <v>2768</v>
      </c>
      <c r="E49" s="2" t="s">
        <v>2768</v>
      </c>
      <c r="F49" s="2" t="s">
        <v>2768</v>
      </c>
      <c r="G49" s="2" t="s">
        <v>2768</v>
      </c>
      <c r="H49" s="2" t="s">
        <v>2768</v>
      </c>
      <c r="I49" s="2" t="s">
        <v>2768</v>
      </c>
      <c r="J49" s="2" t="s">
        <v>2768</v>
      </c>
      <c r="K49" s="189"/>
      <c r="L49" s="189"/>
      <c r="M49" s="189"/>
    </row>
    <row r="50" spans="1:13" ht="15" customHeight="1" x14ac:dyDescent="0.45">
      <c r="A50" s="190"/>
      <c r="B50" s="190"/>
      <c r="C50" s="191" t="s">
        <v>365</v>
      </c>
      <c r="D50" s="2" t="s">
        <v>2768</v>
      </c>
      <c r="E50" s="2" t="s">
        <v>2768</v>
      </c>
      <c r="F50" s="2" t="s">
        <v>2768</v>
      </c>
      <c r="G50" s="2" t="s">
        <v>2768</v>
      </c>
      <c r="H50" s="2" t="s">
        <v>2768</v>
      </c>
      <c r="I50" s="2" t="s">
        <v>2768</v>
      </c>
      <c r="J50" s="2" t="s">
        <v>2768</v>
      </c>
      <c r="K50" s="189"/>
      <c r="L50" s="189"/>
      <c r="M50" s="189"/>
    </row>
    <row r="51" spans="1:13" s="179" customFormat="1" ht="15" customHeight="1" x14ac:dyDescent="0.45">
      <c r="A51" s="203"/>
      <c r="B51" s="204" t="s">
        <v>368</v>
      </c>
      <c r="C51" s="205" t="s">
        <v>44</v>
      </c>
      <c r="D51" s="206">
        <v>129</v>
      </c>
      <c r="E51" s="206">
        <v>2228</v>
      </c>
      <c r="F51" s="206">
        <v>739837</v>
      </c>
      <c r="G51" s="206">
        <v>4489652</v>
      </c>
      <c r="H51" s="206">
        <v>7103708</v>
      </c>
      <c r="I51" s="206">
        <v>6633067</v>
      </c>
      <c r="J51" s="206">
        <v>2201140</v>
      </c>
      <c r="K51" s="189"/>
      <c r="L51" s="189"/>
      <c r="M51" s="189"/>
    </row>
    <row r="52" spans="1:13" ht="15" customHeight="1" x14ac:dyDescent="0.45">
      <c r="A52" s="190"/>
      <c r="B52" s="190"/>
      <c r="C52" s="191" t="s">
        <v>1998</v>
      </c>
      <c r="D52" s="2">
        <v>64</v>
      </c>
      <c r="E52" s="2">
        <v>347</v>
      </c>
      <c r="F52" s="2">
        <v>95028</v>
      </c>
      <c r="G52" s="2">
        <v>432252</v>
      </c>
      <c r="H52" s="2">
        <v>688844</v>
      </c>
      <c r="I52" s="2">
        <v>572896</v>
      </c>
      <c r="J52" s="2">
        <v>233480</v>
      </c>
      <c r="K52" s="189"/>
      <c r="L52" s="189"/>
      <c r="M52" s="189"/>
    </row>
    <row r="53" spans="1:13" ht="15" customHeight="1" x14ac:dyDescent="0.45">
      <c r="A53" s="190"/>
      <c r="B53" s="190"/>
      <c r="C53" s="191" t="s">
        <v>357</v>
      </c>
      <c r="D53" s="2">
        <v>33</v>
      </c>
      <c r="E53" s="2">
        <v>486</v>
      </c>
      <c r="F53" s="2">
        <v>155113</v>
      </c>
      <c r="G53" s="2">
        <v>786407</v>
      </c>
      <c r="H53" s="2">
        <v>1389715</v>
      </c>
      <c r="I53" s="2">
        <v>1326406</v>
      </c>
      <c r="J53" s="2">
        <v>549050</v>
      </c>
      <c r="K53" s="189"/>
      <c r="L53" s="189"/>
      <c r="M53" s="189"/>
    </row>
    <row r="54" spans="1:13" ht="15" customHeight="1" x14ac:dyDescent="0.45">
      <c r="A54" s="190"/>
      <c r="B54" s="190"/>
      <c r="C54" s="191" t="s">
        <v>358</v>
      </c>
      <c r="D54" s="2">
        <v>12</v>
      </c>
      <c r="E54" s="2">
        <v>306</v>
      </c>
      <c r="F54" s="2">
        <v>103513</v>
      </c>
      <c r="G54" s="2">
        <v>336578</v>
      </c>
      <c r="H54" s="2">
        <v>575436</v>
      </c>
      <c r="I54" s="2">
        <v>571116</v>
      </c>
      <c r="J54" s="2">
        <v>217146</v>
      </c>
      <c r="K54" s="189"/>
      <c r="L54" s="189"/>
      <c r="M54" s="189"/>
    </row>
    <row r="55" spans="1:13" ht="15" customHeight="1" x14ac:dyDescent="0.45">
      <c r="A55" s="190"/>
      <c r="B55" s="190"/>
      <c r="C55" s="191" t="s">
        <v>359</v>
      </c>
      <c r="D55" s="2">
        <v>12</v>
      </c>
      <c r="E55" s="2">
        <v>489</v>
      </c>
      <c r="F55" s="2">
        <v>173518</v>
      </c>
      <c r="G55" s="2">
        <v>875724</v>
      </c>
      <c r="H55" s="2">
        <v>1619818</v>
      </c>
      <c r="I55" s="2">
        <v>1476947</v>
      </c>
      <c r="J55" s="2">
        <v>638367</v>
      </c>
      <c r="K55" s="189"/>
      <c r="L55" s="189"/>
      <c r="M55" s="189"/>
    </row>
    <row r="56" spans="1:13" ht="15" customHeight="1" x14ac:dyDescent="0.45">
      <c r="A56" s="190"/>
      <c r="B56" s="192"/>
      <c r="C56" s="193" t="s">
        <v>360</v>
      </c>
      <c r="D56" s="194">
        <v>6</v>
      </c>
      <c r="E56" s="194">
        <v>365</v>
      </c>
      <c r="F56" s="194" t="s">
        <v>2769</v>
      </c>
      <c r="G56" s="194" t="s">
        <v>2769</v>
      </c>
      <c r="H56" s="194" t="s">
        <v>2769</v>
      </c>
      <c r="I56" s="194" t="s">
        <v>2769</v>
      </c>
      <c r="J56" s="194" t="s">
        <v>2769</v>
      </c>
      <c r="K56" s="189"/>
      <c r="L56" s="189"/>
      <c r="M56" s="189"/>
    </row>
    <row r="57" spans="1:13" ht="15" customHeight="1" x14ac:dyDescent="0.45">
      <c r="A57" s="190"/>
      <c r="B57" s="190"/>
      <c r="C57" s="191" t="s">
        <v>361</v>
      </c>
      <c r="D57" s="2">
        <v>2</v>
      </c>
      <c r="E57" s="2">
        <v>235</v>
      </c>
      <c r="F57" s="2" t="s">
        <v>2769</v>
      </c>
      <c r="G57" s="2" t="s">
        <v>2769</v>
      </c>
      <c r="H57" s="2" t="s">
        <v>2769</v>
      </c>
      <c r="I57" s="2" t="s">
        <v>2769</v>
      </c>
      <c r="J57" s="2" t="s">
        <v>2769</v>
      </c>
      <c r="K57" s="189"/>
      <c r="L57" s="189"/>
      <c r="M57" s="189"/>
    </row>
    <row r="58" spans="1:13" ht="15" customHeight="1" x14ac:dyDescent="0.45">
      <c r="A58" s="190"/>
      <c r="B58" s="190"/>
      <c r="C58" s="191" t="s">
        <v>362</v>
      </c>
      <c r="D58" s="2" t="s">
        <v>2768</v>
      </c>
      <c r="E58" s="2" t="s">
        <v>2768</v>
      </c>
      <c r="F58" s="2" t="s">
        <v>2768</v>
      </c>
      <c r="G58" s="2" t="s">
        <v>2768</v>
      </c>
      <c r="H58" s="2" t="s">
        <v>2768</v>
      </c>
      <c r="I58" s="2" t="s">
        <v>2768</v>
      </c>
      <c r="J58" s="2" t="s">
        <v>2768</v>
      </c>
      <c r="K58" s="189"/>
      <c r="L58" s="189"/>
      <c r="M58" s="189"/>
    </row>
    <row r="59" spans="1:13" ht="15" customHeight="1" x14ac:dyDescent="0.45">
      <c r="A59" s="190"/>
      <c r="B59" s="190"/>
      <c r="C59" s="191" t="s">
        <v>363</v>
      </c>
      <c r="D59" s="2" t="s">
        <v>2768</v>
      </c>
      <c r="E59" s="2" t="s">
        <v>2768</v>
      </c>
      <c r="F59" s="2" t="s">
        <v>2768</v>
      </c>
      <c r="G59" s="2" t="s">
        <v>2768</v>
      </c>
      <c r="H59" s="2" t="s">
        <v>2768</v>
      </c>
      <c r="I59" s="2" t="s">
        <v>2768</v>
      </c>
      <c r="J59" s="2" t="s">
        <v>2768</v>
      </c>
      <c r="K59" s="189"/>
      <c r="L59" s="189"/>
      <c r="M59" s="189"/>
    </row>
    <row r="60" spans="1:13" ht="15" customHeight="1" x14ac:dyDescent="0.45">
      <c r="A60" s="190"/>
      <c r="B60" s="190"/>
      <c r="C60" s="191" t="s">
        <v>364</v>
      </c>
      <c r="D60" s="2" t="s">
        <v>2768</v>
      </c>
      <c r="E60" s="2" t="s">
        <v>2768</v>
      </c>
      <c r="F60" s="2" t="s">
        <v>2768</v>
      </c>
      <c r="G60" s="2" t="s">
        <v>2768</v>
      </c>
      <c r="H60" s="2" t="s">
        <v>2768</v>
      </c>
      <c r="I60" s="2" t="s">
        <v>2768</v>
      </c>
      <c r="J60" s="2" t="s">
        <v>2768</v>
      </c>
      <c r="K60" s="189"/>
      <c r="L60" s="189"/>
      <c r="M60" s="189"/>
    </row>
    <row r="61" spans="1:13" ht="15" customHeight="1" x14ac:dyDescent="0.45">
      <c r="A61" s="190"/>
      <c r="B61" s="201"/>
      <c r="C61" s="202" t="s">
        <v>365</v>
      </c>
      <c r="D61" s="3" t="s">
        <v>2768</v>
      </c>
      <c r="E61" s="3" t="s">
        <v>2768</v>
      </c>
      <c r="F61" s="3" t="s">
        <v>2768</v>
      </c>
      <c r="G61" s="3" t="s">
        <v>2768</v>
      </c>
      <c r="H61" s="3" t="s">
        <v>2768</v>
      </c>
      <c r="I61" s="3" t="s">
        <v>2768</v>
      </c>
      <c r="J61" s="3" t="s">
        <v>2768</v>
      </c>
      <c r="K61" s="189"/>
      <c r="L61" s="189"/>
      <c r="M61" s="189"/>
    </row>
    <row r="62" spans="1:13" s="179" customFormat="1" ht="15" customHeight="1" x14ac:dyDescent="0.45">
      <c r="A62" s="203"/>
      <c r="B62" s="204" t="s">
        <v>369</v>
      </c>
      <c r="C62" s="205" t="s">
        <v>45</v>
      </c>
      <c r="D62" s="206">
        <v>29</v>
      </c>
      <c r="E62" s="206">
        <v>429</v>
      </c>
      <c r="F62" s="206">
        <v>133166</v>
      </c>
      <c r="G62" s="206">
        <v>373984</v>
      </c>
      <c r="H62" s="206">
        <v>673032</v>
      </c>
      <c r="I62" s="206">
        <v>631420</v>
      </c>
      <c r="J62" s="206">
        <v>243567</v>
      </c>
      <c r="K62" s="189"/>
      <c r="L62" s="189"/>
      <c r="M62" s="189"/>
    </row>
    <row r="63" spans="1:13" ht="15" customHeight="1" x14ac:dyDescent="0.45">
      <c r="A63" s="190"/>
      <c r="B63" s="190"/>
      <c r="C63" s="191" t="s">
        <v>1998</v>
      </c>
      <c r="D63" s="2">
        <v>19</v>
      </c>
      <c r="E63" s="2">
        <v>93</v>
      </c>
      <c r="F63" s="2">
        <v>23041</v>
      </c>
      <c r="G63" s="2">
        <v>32291</v>
      </c>
      <c r="H63" s="2">
        <v>73829</v>
      </c>
      <c r="I63" s="2">
        <v>72285</v>
      </c>
      <c r="J63" s="2">
        <v>37762</v>
      </c>
      <c r="K63" s="189"/>
      <c r="L63" s="189"/>
      <c r="M63" s="189"/>
    </row>
    <row r="64" spans="1:13" ht="15" customHeight="1" x14ac:dyDescent="0.45">
      <c r="A64" s="190"/>
      <c r="B64" s="190"/>
      <c r="C64" s="191" t="s">
        <v>357</v>
      </c>
      <c r="D64" s="2">
        <v>5</v>
      </c>
      <c r="E64" s="2">
        <v>60</v>
      </c>
      <c r="F64" s="2">
        <v>16609</v>
      </c>
      <c r="G64" s="2">
        <v>26097</v>
      </c>
      <c r="H64" s="2">
        <v>55187</v>
      </c>
      <c r="I64" s="2">
        <v>55187</v>
      </c>
      <c r="J64" s="2">
        <v>26446</v>
      </c>
      <c r="K64" s="189"/>
      <c r="L64" s="189"/>
      <c r="M64" s="189"/>
    </row>
    <row r="65" spans="1:13" ht="15" customHeight="1" x14ac:dyDescent="0.45">
      <c r="A65" s="190"/>
      <c r="B65" s="190"/>
      <c r="C65" s="191" t="s">
        <v>358</v>
      </c>
      <c r="D65" s="2">
        <v>1</v>
      </c>
      <c r="E65" s="2">
        <v>22</v>
      </c>
      <c r="F65" s="2" t="s">
        <v>2769</v>
      </c>
      <c r="G65" s="2" t="s">
        <v>2769</v>
      </c>
      <c r="H65" s="2" t="s">
        <v>2769</v>
      </c>
      <c r="I65" s="2" t="s">
        <v>2769</v>
      </c>
      <c r="J65" s="2" t="s">
        <v>2769</v>
      </c>
      <c r="K65" s="189"/>
      <c r="L65" s="189"/>
      <c r="M65" s="189"/>
    </row>
    <row r="66" spans="1:13" ht="15" customHeight="1" x14ac:dyDescent="0.45">
      <c r="A66" s="190"/>
      <c r="B66" s="190"/>
      <c r="C66" s="191" t="s">
        <v>359</v>
      </c>
      <c r="D66" s="2">
        <v>3</v>
      </c>
      <c r="E66" s="2">
        <v>113</v>
      </c>
      <c r="F66" s="2" t="s">
        <v>2769</v>
      </c>
      <c r="G66" s="2" t="s">
        <v>2769</v>
      </c>
      <c r="H66" s="2" t="s">
        <v>2769</v>
      </c>
      <c r="I66" s="2" t="s">
        <v>2769</v>
      </c>
      <c r="J66" s="2" t="s">
        <v>2769</v>
      </c>
      <c r="K66" s="189"/>
      <c r="L66" s="189"/>
      <c r="M66" s="189"/>
    </row>
    <row r="67" spans="1:13" ht="15" customHeight="1" x14ac:dyDescent="0.45">
      <c r="A67" s="190"/>
      <c r="B67" s="192"/>
      <c r="C67" s="193" t="s">
        <v>360</v>
      </c>
      <c r="D67" s="194" t="s">
        <v>2768</v>
      </c>
      <c r="E67" s="194" t="s">
        <v>2768</v>
      </c>
      <c r="F67" s="194" t="s">
        <v>2768</v>
      </c>
      <c r="G67" s="194" t="s">
        <v>2768</v>
      </c>
      <c r="H67" s="194" t="s">
        <v>2768</v>
      </c>
      <c r="I67" s="194" t="s">
        <v>2768</v>
      </c>
      <c r="J67" s="194" t="s">
        <v>2768</v>
      </c>
      <c r="K67" s="189"/>
      <c r="L67" s="189"/>
      <c r="M67" s="189"/>
    </row>
    <row r="68" spans="1:13" ht="15" customHeight="1" x14ac:dyDescent="0.45">
      <c r="A68" s="190"/>
      <c r="B68" s="190"/>
      <c r="C68" s="191" t="s">
        <v>361</v>
      </c>
      <c r="D68" s="2">
        <v>1</v>
      </c>
      <c r="E68" s="2">
        <v>141</v>
      </c>
      <c r="F68" s="2" t="s">
        <v>2769</v>
      </c>
      <c r="G68" s="2" t="s">
        <v>2769</v>
      </c>
      <c r="H68" s="2" t="s">
        <v>2769</v>
      </c>
      <c r="I68" s="2" t="s">
        <v>2769</v>
      </c>
      <c r="J68" s="2" t="s">
        <v>2769</v>
      </c>
      <c r="K68" s="189"/>
      <c r="L68" s="189"/>
      <c r="M68" s="189"/>
    </row>
    <row r="69" spans="1:13" ht="15" customHeight="1" x14ac:dyDescent="0.45">
      <c r="A69" s="190"/>
      <c r="B69" s="190"/>
      <c r="C69" s="191" t="s">
        <v>362</v>
      </c>
      <c r="D69" s="2" t="s">
        <v>2768</v>
      </c>
      <c r="E69" s="2" t="s">
        <v>2768</v>
      </c>
      <c r="F69" s="2" t="s">
        <v>2768</v>
      </c>
      <c r="G69" s="2" t="s">
        <v>2768</v>
      </c>
      <c r="H69" s="2" t="s">
        <v>2768</v>
      </c>
      <c r="I69" s="2" t="s">
        <v>2768</v>
      </c>
      <c r="J69" s="2" t="s">
        <v>2768</v>
      </c>
      <c r="K69" s="189"/>
      <c r="L69" s="189"/>
      <c r="M69" s="189"/>
    </row>
    <row r="70" spans="1:13" ht="15" customHeight="1" x14ac:dyDescent="0.45">
      <c r="A70" s="190"/>
      <c r="B70" s="190"/>
      <c r="C70" s="191" t="s">
        <v>363</v>
      </c>
      <c r="D70" s="2" t="s">
        <v>2768</v>
      </c>
      <c r="E70" s="2" t="s">
        <v>2768</v>
      </c>
      <c r="F70" s="2" t="s">
        <v>2768</v>
      </c>
      <c r="G70" s="2" t="s">
        <v>2768</v>
      </c>
      <c r="H70" s="2" t="s">
        <v>2768</v>
      </c>
      <c r="I70" s="2" t="s">
        <v>2768</v>
      </c>
      <c r="J70" s="2" t="s">
        <v>2768</v>
      </c>
      <c r="K70" s="189"/>
      <c r="L70" s="189"/>
      <c r="M70" s="189"/>
    </row>
    <row r="71" spans="1:13" ht="15" customHeight="1" x14ac:dyDescent="0.45">
      <c r="A71" s="190"/>
      <c r="B71" s="190"/>
      <c r="C71" s="191" t="s">
        <v>364</v>
      </c>
      <c r="D71" s="2" t="s">
        <v>2768</v>
      </c>
      <c r="E71" s="2" t="s">
        <v>2768</v>
      </c>
      <c r="F71" s="2" t="s">
        <v>2768</v>
      </c>
      <c r="G71" s="2" t="s">
        <v>2768</v>
      </c>
      <c r="H71" s="2" t="s">
        <v>2768</v>
      </c>
      <c r="I71" s="2" t="s">
        <v>2768</v>
      </c>
      <c r="J71" s="2" t="s">
        <v>2768</v>
      </c>
      <c r="K71" s="189"/>
      <c r="L71" s="189"/>
      <c r="M71" s="189"/>
    </row>
    <row r="72" spans="1:13" ht="15" customHeight="1" x14ac:dyDescent="0.45">
      <c r="A72" s="190"/>
      <c r="B72" s="190"/>
      <c r="C72" s="191" t="s">
        <v>365</v>
      </c>
      <c r="D72" s="2" t="s">
        <v>2768</v>
      </c>
      <c r="E72" s="2" t="s">
        <v>2768</v>
      </c>
      <c r="F72" s="2" t="s">
        <v>2768</v>
      </c>
      <c r="G72" s="2" t="s">
        <v>2768</v>
      </c>
      <c r="H72" s="2" t="s">
        <v>2768</v>
      </c>
      <c r="I72" s="2" t="s">
        <v>2768</v>
      </c>
      <c r="J72" s="2" t="s">
        <v>2768</v>
      </c>
      <c r="K72" s="189"/>
      <c r="L72" s="189"/>
      <c r="M72" s="189"/>
    </row>
    <row r="73" spans="1:13" s="179" customFormat="1" ht="15" customHeight="1" x14ac:dyDescent="0.45">
      <c r="A73" s="203"/>
      <c r="B73" s="204" t="s">
        <v>370</v>
      </c>
      <c r="C73" s="205" t="s">
        <v>46</v>
      </c>
      <c r="D73" s="206">
        <v>24</v>
      </c>
      <c r="E73" s="206">
        <v>1030</v>
      </c>
      <c r="F73" s="206">
        <v>420034</v>
      </c>
      <c r="G73" s="206">
        <v>2076210</v>
      </c>
      <c r="H73" s="206">
        <v>3166351</v>
      </c>
      <c r="I73" s="206">
        <v>2975520</v>
      </c>
      <c r="J73" s="206">
        <v>939705</v>
      </c>
      <c r="K73" s="189"/>
      <c r="L73" s="189"/>
      <c r="M73" s="189"/>
    </row>
    <row r="74" spans="1:13" ht="15" customHeight="1" x14ac:dyDescent="0.45">
      <c r="A74" s="190"/>
      <c r="B74" s="190"/>
      <c r="C74" s="191" t="s">
        <v>1998</v>
      </c>
      <c r="D74" s="2">
        <v>7</v>
      </c>
      <c r="E74" s="2">
        <v>30</v>
      </c>
      <c r="F74" s="2">
        <v>7121</v>
      </c>
      <c r="G74" s="2">
        <v>11721</v>
      </c>
      <c r="H74" s="2">
        <v>35641</v>
      </c>
      <c r="I74" s="2">
        <v>28223</v>
      </c>
      <c r="J74" s="2">
        <v>22126</v>
      </c>
      <c r="K74" s="189"/>
      <c r="L74" s="189"/>
      <c r="M74" s="189"/>
    </row>
    <row r="75" spans="1:13" ht="15" customHeight="1" x14ac:dyDescent="0.45">
      <c r="A75" s="190"/>
      <c r="B75" s="190"/>
      <c r="C75" s="191" t="s">
        <v>357</v>
      </c>
      <c r="D75" s="2">
        <v>8</v>
      </c>
      <c r="E75" s="2">
        <v>107</v>
      </c>
      <c r="F75" s="2">
        <v>39794</v>
      </c>
      <c r="G75" s="2">
        <v>369309</v>
      </c>
      <c r="H75" s="2">
        <v>499755</v>
      </c>
      <c r="I75" s="2">
        <v>490473</v>
      </c>
      <c r="J75" s="2">
        <v>118587</v>
      </c>
      <c r="K75" s="189"/>
      <c r="L75" s="189"/>
      <c r="M75" s="189"/>
    </row>
    <row r="76" spans="1:13" ht="15" customHeight="1" x14ac:dyDescent="0.45">
      <c r="A76" s="190"/>
      <c r="B76" s="190"/>
      <c r="C76" s="191" t="s">
        <v>358</v>
      </c>
      <c r="D76" s="2">
        <v>1</v>
      </c>
      <c r="E76" s="2">
        <v>27</v>
      </c>
      <c r="F76" s="2" t="s">
        <v>2769</v>
      </c>
      <c r="G76" s="2" t="s">
        <v>2769</v>
      </c>
      <c r="H76" s="2" t="s">
        <v>2769</v>
      </c>
      <c r="I76" s="2" t="s">
        <v>2769</v>
      </c>
      <c r="J76" s="2" t="s">
        <v>2769</v>
      </c>
      <c r="K76" s="189"/>
      <c r="L76" s="189"/>
      <c r="M76" s="189"/>
    </row>
    <row r="77" spans="1:13" ht="15" customHeight="1" x14ac:dyDescent="0.45">
      <c r="A77" s="190"/>
      <c r="B77" s="190"/>
      <c r="C77" s="191" t="s">
        <v>359</v>
      </c>
      <c r="D77" s="2">
        <v>2</v>
      </c>
      <c r="E77" s="2">
        <v>68</v>
      </c>
      <c r="F77" s="2" t="s">
        <v>2769</v>
      </c>
      <c r="G77" s="2" t="s">
        <v>2769</v>
      </c>
      <c r="H77" s="2" t="s">
        <v>2769</v>
      </c>
      <c r="I77" s="2" t="s">
        <v>2769</v>
      </c>
      <c r="J77" s="2" t="s">
        <v>2769</v>
      </c>
      <c r="K77" s="189"/>
      <c r="L77" s="189"/>
      <c r="M77" s="189"/>
    </row>
    <row r="78" spans="1:13" ht="15" customHeight="1" x14ac:dyDescent="0.45">
      <c r="A78" s="190"/>
      <c r="B78" s="192"/>
      <c r="C78" s="193" t="s">
        <v>360</v>
      </c>
      <c r="D78" s="194">
        <v>3</v>
      </c>
      <c r="E78" s="194">
        <v>222</v>
      </c>
      <c r="F78" s="194">
        <v>81561</v>
      </c>
      <c r="G78" s="194">
        <v>369334</v>
      </c>
      <c r="H78" s="194">
        <v>535684</v>
      </c>
      <c r="I78" s="194">
        <v>514903</v>
      </c>
      <c r="J78" s="194">
        <v>137714</v>
      </c>
      <c r="K78" s="189"/>
      <c r="L78" s="189"/>
      <c r="M78" s="189"/>
    </row>
    <row r="79" spans="1:13" ht="15" customHeight="1" x14ac:dyDescent="0.45">
      <c r="A79" s="190"/>
      <c r="B79" s="190"/>
      <c r="C79" s="191" t="s">
        <v>361</v>
      </c>
      <c r="D79" s="2">
        <v>1</v>
      </c>
      <c r="E79" s="2">
        <v>114</v>
      </c>
      <c r="F79" s="2" t="s">
        <v>2769</v>
      </c>
      <c r="G79" s="2" t="s">
        <v>2769</v>
      </c>
      <c r="H79" s="2" t="s">
        <v>2769</v>
      </c>
      <c r="I79" s="2" t="s">
        <v>2769</v>
      </c>
      <c r="J79" s="2" t="s">
        <v>2769</v>
      </c>
      <c r="K79" s="189"/>
      <c r="L79" s="189"/>
      <c r="M79" s="189"/>
    </row>
    <row r="80" spans="1:13" ht="15" customHeight="1" x14ac:dyDescent="0.45">
      <c r="A80" s="190"/>
      <c r="B80" s="190"/>
      <c r="C80" s="191" t="s">
        <v>362</v>
      </c>
      <c r="D80" s="2">
        <v>2</v>
      </c>
      <c r="E80" s="2">
        <v>462</v>
      </c>
      <c r="F80" s="2" t="s">
        <v>2769</v>
      </c>
      <c r="G80" s="2" t="s">
        <v>2769</v>
      </c>
      <c r="H80" s="2" t="s">
        <v>2769</v>
      </c>
      <c r="I80" s="2" t="s">
        <v>2769</v>
      </c>
      <c r="J80" s="2" t="s">
        <v>2769</v>
      </c>
      <c r="K80" s="189"/>
      <c r="L80" s="189"/>
      <c r="M80" s="189"/>
    </row>
    <row r="81" spans="1:13" ht="15" customHeight="1" x14ac:dyDescent="0.45">
      <c r="A81" s="190"/>
      <c r="B81" s="190"/>
      <c r="C81" s="191" t="s">
        <v>363</v>
      </c>
      <c r="D81" s="2" t="s">
        <v>2768</v>
      </c>
      <c r="E81" s="2" t="s">
        <v>2768</v>
      </c>
      <c r="F81" s="2" t="s">
        <v>2768</v>
      </c>
      <c r="G81" s="2" t="s">
        <v>2768</v>
      </c>
      <c r="H81" s="2" t="s">
        <v>2768</v>
      </c>
      <c r="I81" s="2" t="s">
        <v>2768</v>
      </c>
      <c r="J81" s="2" t="s">
        <v>2768</v>
      </c>
      <c r="K81" s="189"/>
      <c r="L81" s="189"/>
      <c r="M81" s="189"/>
    </row>
    <row r="82" spans="1:13" ht="15" customHeight="1" x14ac:dyDescent="0.45">
      <c r="A82" s="190"/>
      <c r="B82" s="190"/>
      <c r="C82" s="191" t="s">
        <v>364</v>
      </c>
      <c r="D82" s="2" t="s">
        <v>2768</v>
      </c>
      <c r="E82" s="2" t="s">
        <v>2768</v>
      </c>
      <c r="F82" s="2" t="s">
        <v>2768</v>
      </c>
      <c r="G82" s="2" t="s">
        <v>2768</v>
      </c>
      <c r="H82" s="2" t="s">
        <v>2768</v>
      </c>
      <c r="I82" s="2" t="s">
        <v>2768</v>
      </c>
      <c r="J82" s="2" t="s">
        <v>2768</v>
      </c>
      <c r="K82" s="189"/>
      <c r="L82" s="189"/>
      <c r="M82" s="189"/>
    </row>
    <row r="83" spans="1:13" ht="15" customHeight="1" x14ac:dyDescent="0.45">
      <c r="A83" s="190"/>
      <c r="B83" s="201"/>
      <c r="C83" s="202" t="s">
        <v>365</v>
      </c>
      <c r="D83" s="3" t="s">
        <v>2768</v>
      </c>
      <c r="E83" s="3" t="s">
        <v>2768</v>
      </c>
      <c r="F83" s="3" t="s">
        <v>2768</v>
      </c>
      <c r="G83" s="3" t="s">
        <v>2768</v>
      </c>
      <c r="H83" s="3" t="s">
        <v>2768</v>
      </c>
      <c r="I83" s="3" t="s">
        <v>2768</v>
      </c>
      <c r="J83" s="3" t="s">
        <v>2768</v>
      </c>
      <c r="K83" s="189"/>
      <c r="L83" s="189"/>
      <c r="M83" s="189"/>
    </row>
    <row r="84" spans="1:13" s="179" customFormat="1" ht="15" customHeight="1" x14ac:dyDescent="0.45">
      <c r="A84" s="203"/>
      <c r="B84" s="204" t="s">
        <v>371</v>
      </c>
      <c r="C84" s="205" t="s">
        <v>47</v>
      </c>
      <c r="D84" s="206">
        <v>104</v>
      </c>
      <c r="E84" s="206">
        <v>1906</v>
      </c>
      <c r="F84" s="206">
        <v>639998</v>
      </c>
      <c r="G84" s="206">
        <v>1626373</v>
      </c>
      <c r="H84" s="206">
        <v>3648834</v>
      </c>
      <c r="I84" s="206">
        <v>3585624</v>
      </c>
      <c r="J84" s="206">
        <v>1650089</v>
      </c>
      <c r="K84" s="189"/>
      <c r="L84" s="189"/>
      <c r="M84" s="189"/>
    </row>
    <row r="85" spans="1:13" ht="15" customHeight="1" x14ac:dyDescent="0.45">
      <c r="A85" s="190"/>
      <c r="B85" s="190"/>
      <c r="C85" s="191" t="s">
        <v>1998</v>
      </c>
      <c r="D85" s="2">
        <v>52</v>
      </c>
      <c r="E85" s="2">
        <v>249</v>
      </c>
      <c r="F85" s="2">
        <v>62804</v>
      </c>
      <c r="G85" s="2">
        <v>98559</v>
      </c>
      <c r="H85" s="2">
        <v>231981</v>
      </c>
      <c r="I85" s="2">
        <v>216496</v>
      </c>
      <c r="J85" s="2">
        <v>121372</v>
      </c>
      <c r="K85" s="189"/>
      <c r="L85" s="189"/>
      <c r="M85" s="189"/>
    </row>
    <row r="86" spans="1:13" ht="15" customHeight="1" x14ac:dyDescent="0.45">
      <c r="A86" s="190"/>
      <c r="B86" s="190"/>
      <c r="C86" s="191" t="s">
        <v>357</v>
      </c>
      <c r="D86" s="2">
        <v>23</v>
      </c>
      <c r="E86" s="2">
        <v>294</v>
      </c>
      <c r="F86" s="2">
        <v>71811</v>
      </c>
      <c r="G86" s="2">
        <v>115372</v>
      </c>
      <c r="H86" s="2">
        <v>255498</v>
      </c>
      <c r="I86" s="2">
        <v>244675</v>
      </c>
      <c r="J86" s="2">
        <v>127384</v>
      </c>
      <c r="K86" s="189"/>
      <c r="L86" s="189"/>
      <c r="M86" s="189"/>
    </row>
    <row r="87" spans="1:13" ht="15" customHeight="1" x14ac:dyDescent="0.45">
      <c r="A87" s="190"/>
      <c r="B87" s="190"/>
      <c r="C87" s="191" t="s">
        <v>358</v>
      </c>
      <c r="D87" s="2">
        <v>13</v>
      </c>
      <c r="E87" s="2">
        <v>318</v>
      </c>
      <c r="F87" s="2">
        <v>102639</v>
      </c>
      <c r="G87" s="2">
        <v>432143</v>
      </c>
      <c r="H87" s="2">
        <v>939177</v>
      </c>
      <c r="I87" s="2">
        <v>933244</v>
      </c>
      <c r="J87" s="2">
        <v>461031</v>
      </c>
      <c r="K87" s="189"/>
      <c r="L87" s="189"/>
      <c r="M87" s="189"/>
    </row>
    <row r="88" spans="1:13" ht="15" customHeight="1" x14ac:dyDescent="0.45">
      <c r="A88" s="190"/>
      <c r="B88" s="190"/>
      <c r="C88" s="191" t="s">
        <v>359</v>
      </c>
      <c r="D88" s="2">
        <v>9</v>
      </c>
      <c r="E88" s="2">
        <v>361</v>
      </c>
      <c r="F88" s="2">
        <v>128283</v>
      </c>
      <c r="G88" s="2">
        <v>471892</v>
      </c>
      <c r="H88" s="2">
        <v>726372</v>
      </c>
      <c r="I88" s="2">
        <v>698197</v>
      </c>
      <c r="J88" s="2">
        <v>211525</v>
      </c>
      <c r="K88" s="189"/>
      <c r="L88" s="189"/>
      <c r="M88" s="189"/>
    </row>
    <row r="89" spans="1:13" ht="15" customHeight="1" x14ac:dyDescent="0.45">
      <c r="A89" s="190"/>
      <c r="B89" s="192"/>
      <c r="C89" s="193" t="s">
        <v>360</v>
      </c>
      <c r="D89" s="194">
        <v>4</v>
      </c>
      <c r="E89" s="194">
        <v>287</v>
      </c>
      <c r="F89" s="194">
        <v>93583</v>
      </c>
      <c r="G89" s="194">
        <v>210397</v>
      </c>
      <c r="H89" s="194">
        <v>380586</v>
      </c>
      <c r="I89" s="194">
        <v>382453</v>
      </c>
      <c r="J89" s="194">
        <v>144961</v>
      </c>
      <c r="K89" s="189"/>
      <c r="L89" s="189"/>
      <c r="M89" s="189"/>
    </row>
    <row r="90" spans="1:13" ht="15" customHeight="1" x14ac:dyDescent="0.45">
      <c r="A90" s="190"/>
      <c r="B90" s="190"/>
      <c r="C90" s="191" t="s">
        <v>361</v>
      </c>
      <c r="D90" s="2">
        <v>3</v>
      </c>
      <c r="E90" s="2">
        <v>397</v>
      </c>
      <c r="F90" s="2">
        <v>180878</v>
      </c>
      <c r="G90" s="2">
        <v>298010</v>
      </c>
      <c r="H90" s="2">
        <v>1115220</v>
      </c>
      <c r="I90" s="2">
        <v>1110559</v>
      </c>
      <c r="J90" s="2">
        <v>583816</v>
      </c>
      <c r="K90" s="189"/>
      <c r="L90" s="189"/>
      <c r="M90" s="189"/>
    </row>
    <row r="91" spans="1:13" ht="15" customHeight="1" x14ac:dyDescent="0.45">
      <c r="A91" s="190"/>
      <c r="B91" s="190"/>
      <c r="C91" s="191" t="s">
        <v>362</v>
      </c>
      <c r="D91" s="2" t="s">
        <v>2768</v>
      </c>
      <c r="E91" s="2" t="s">
        <v>2768</v>
      </c>
      <c r="F91" s="2" t="s">
        <v>2768</v>
      </c>
      <c r="G91" s="2" t="s">
        <v>2768</v>
      </c>
      <c r="H91" s="2" t="s">
        <v>2768</v>
      </c>
      <c r="I91" s="2" t="s">
        <v>2768</v>
      </c>
      <c r="J91" s="2" t="s">
        <v>2768</v>
      </c>
      <c r="K91" s="189"/>
      <c r="L91" s="189"/>
      <c r="M91" s="189"/>
    </row>
    <row r="92" spans="1:13" ht="15" customHeight="1" x14ac:dyDescent="0.45">
      <c r="A92" s="190"/>
      <c r="B92" s="190"/>
      <c r="C92" s="191" t="s">
        <v>363</v>
      </c>
      <c r="D92" s="2" t="s">
        <v>2768</v>
      </c>
      <c r="E92" s="2" t="s">
        <v>2768</v>
      </c>
      <c r="F92" s="2" t="s">
        <v>2768</v>
      </c>
      <c r="G92" s="2" t="s">
        <v>2768</v>
      </c>
      <c r="H92" s="2" t="s">
        <v>2768</v>
      </c>
      <c r="I92" s="2" t="s">
        <v>2768</v>
      </c>
      <c r="J92" s="2" t="s">
        <v>2768</v>
      </c>
      <c r="K92" s="189"/>
      <c r="L92" s="189"/>
      <c r="M92" s="189"/>
    </row>
    <row r="93" spans="1:13" ht="15" customHeight="1" x14ac:dyDescent="0.45">
      <c r="A93" s="190"/>
      <c r="B93" s="190"/>
      <c r="C93" s="191" t="s">
        <v>364</v>
      </c>
      <c r="D93" s="2" t="s">
        <v>2768</v>
      </c>
      <c r="E93" s="2" t="s">
        <v>2768</v>
      </c>
      <c r="F93" s="2" t="s">
        <v>2768</v>
      </c>
      <c r="G93" s="2" t="s">
        <v>2768</v>
      </c>
      <c r="H93" s="2" t="s">
        <v>2768</v>
      </c>
      <c r="I93" s="2" t="s">
        <v>2768</v>
      </c>
      <c r="J93" s="2" t="s">
        <v>2768</v>
      </c>
      <c r="K93" s="189"/>
      <c r="L93" s="189"/>
      <c r="M93" s="189"/>
    </row>
    <row r="94" spans="1:13" ht="15" customHeight="1" x14ac:dyDescent="0.45">
      <c r="A94" s="190"/>
      <c r="B94" s="190"/>
      <c r="C94" s="191" t="s">
        <v>365</v>
      </c>
      <c r="D94" s="2" t="s">
        <v>2768</v>
      </c>
      <c r="E94" s="2" t="s">
        <v>2768</v>
      </c>
      <c r="F94" s="2" t="s">
        <v>2768</v>
      </c>
      <c r="G94" s="2" t="s">
        <v>2768</v>
      </c>
      <c r="H94" s="2" t="s">
        <v>2768</v>
      </c>
      <c r="I94" s="2" t="s">
        <v>2768</v>
      </c>
      <c r="J94" s="2" t="s">
        <v>2768</v>
      </c>
      <c r="K94" s="189"/>
      <c r="L94" s="189"/>
      <c r="M94" s="189"/>
    </row>
    <row r="95" spans="1:13" s="179" customFormat="1" ht="15" customHeight="1" x14ac:dyDescent="0.45">
      <c r="A95" s="203"/>
      <c r="B95" s="204" t="s">
        <v>372</v>
      </c>
      <c r="C95" s="205" t="s">
        <v>48</v>
      </c>
      <c r="D95" s="206">
        <v>23</v>
      </c>
      <c r="E95" s="206">
        <v>1472</v>
      </c>
      <c r="F95" s="206">
        <v>739982</v>
      </c>
      <c r="G95" s="206">
        <v>3777871</v>
      </c>
      <c r="H95" s="206">
        <v>7822270</v>
      </c>
      <c r="I95" s="206">
        <v>7996827</v>
      </c>
      <c r="J95" s="206">
        <v>3600103</v>
      </c>
      <c r="K95" s="189"/>
      <c r="L95" s="189"/>
      <c r="M95" s="189"/>
    </row>
    <row r="96" spans="1:13" ht="15" customHeight="1" x14ac:dyDescent="0.45">
      <c r="A96" s="190"/>
      <c r="B96" s="190"/>
      <c r="C96" s="191" t="s">
        <v>1998</v>
      </c>
      <c r="D96" s="2">
        <v>7</v>
      </c>
      <c r="E96" s="2">
        <v>33</v>
      </c>
      <c r="F96" s="2">
        <v>13860</v>
      </c>
      <c r="G96" s="2">
        <v>96921</v>
      </c>
      <c r="H96" s="2">
        <v>223125</v>
      </c>
      <c r="I96" s="2">
        <v>213286</v>
      </c>
      <c r="J96" s="2">
        <v>114732</v>
      </c>
      <c r="K96" s="189"/>
      <c r="L96" s="189"/>
      <c r="M96" s="189"/>
    </row>
    <row r="97" spans="1:13" ht="15" customHeight="1" x14ac:dyDescent="0.45">
      <c r="A97" s="190"/>
      <c r="B97" s="190"/>
      <c r="C97" s="191" t="s">
        <v>357</v>
      </c>
      <c r="D97" s="2">
        <v>3</v>
      </c>
      <c r="E97" s="2">
        <v>42</v>
      </c>
      <c r="F97" s="2">
        <v>17936</v>
      </c>
      <c r="G97" s="2">
        <v>74649</v>
      </c>
      <c r="H97" s="2">
        <v>258100</v>
      </c>
      <c r="I97" s="2">
        <v>188031</v>
      </c>
      <c r="J97" s="2">
        <v>166774</v>
      </c>
      <c r="K97" s="189"/>
      <c r="L97" s="189"/>
      <c r="M97" s="189"/>
    </row>
    <row r="98" spans="1:13" ht="15" customHeight="1" x14ac:dyDescent="0.45">
      <c r="A98" s="190"/>
      <c r="B98" s="190"/>
      <c r="C98" s="191" t="s">
        <v>358</v>
      </c>
      <c r="D98" s="2">
        <v>5</v>
      </c>
      <c r="E98" s="2">
        <v>114</v>
      </c>
      <c r="F98" s="2">
        <v>44371</v>
      </c>
      <c r="G98" s="2">
        <v>233821</v>
      </c>
      <c r="H98" s="2">
        <v>477461</v>
      </c>
      <c r="I98" s="2">
        <v>450256</v>
      </c>
      <c r="J98" s="2">
        <v>221531</v>
      </c>
      <c r="K98" s="189"/>
      <c r="L98" s="189"/>
      <c r="M98" s="189"/>
    </row>
    <row r="99" spans="1:13" ht="15" customHeight="1" x14ac:dyDescent="0.45">
      <c r="A99" s="190"/>
      <c r="B99" s="190"/>
      <c r="C99" s="191" t="s">
        <v>359</v>
      </c>
      <c r="D99" s="2">
        <v>3</v>
      </c>
      <c r="E99" s="2">
        <v>130</v>
      </c>
      <c r="F99" s="2">
        <v>51098</v>
      </c>
      <c r="G99" s="2">
        <v>608127</v>
      </c>
      <c r="H99" s="2">
        <v>939865</v>
      </c>
      <c r="I99" s="2">
        <v>921495</v>
      </c>
      <c r="J99" s="2">
        <v>265372</v>
      </c>
      <c r="K99" s="189"/>
      <c r="L99" s="189"/>
      <c r="M99" s="189"/>
    </row>
    <row r="100" spans="1:13" ht="15" customHeight="1" x14ac:dyDescent="0.45">
      <c r="A100" s="190"/>
      <c r="B100" s="192"/>
      <c r="C100" s="193" t="s">
        <v>360</v>
      </c>
      <c r="D100" s="194">
        <v>1</v>
      </c>
      <c r="E100" s="194">
        <v>88</v>
      </c>
      <c r="F100" s="194" t="s">
        <v>2769</v>
      </c>
      <c r="G100" s="194" t="s">
        <v>2769</v>
      </c>
      <c r="H100" s="194" t="s">
        <v>2769</v>
      </c>
      <c r="I100" s="194" t="s">
        <v>2769</v>
      </c>
      <c r="J100" s="194" t="s">
        <v>2769</v>
      </c>
      <c r="K100" s="189"/>
      <c r="L100" s="189"/>
      <c r="M100" s="189"/>
    </row>
    <row r="101" spans="1:13" ht="15" customHeight="1" x14ac:dyDescent="0.45">
      <c r="A101" s="190"/>
      <c r="B101" s="190"/>
      <c r="C101" s="191" t="s">
        <v>361</v>
      </c>
      <c r="D101" s="2">
        <v>1</v>
      </c>
      <c r="E101" s="2">
        <v>194</v>
      </c>
      <c r="F101" s="2" t="s">
        <v>2769</v>
      </c>
      <c r="G101" s="2" t="s">
        <v>2769</v>
      </c>
      <c r="H101" s="2" t="s">
        <v>2769</v>
      </c>
      <c r="I101" s="2" t="s">
        <v>2769</v>
      </c>
      <c r="J101" s="2" t="s">
        <v>2769</v>
      </c>
      <c r="K101" s="189"/>
      <c r="L101" s="189"/>
      <c r="M101" s="189"/>
    </row>
    <row r="102" spans="1:13" ht="15" customHeight="1" x14ac:dyDescent="0.45">
      <c r="A102" s="190"/>
      <c r="B102" s="190"/>
      <c r="C102" s="191" t="s">
        <v>362</v>
      </c>
      <c r="D102" s="2">
        <v>1</v>
      </c>
      <c r="E102" s="2">
        <v>215</v>
      </c>
      <c r="F102" s="2" t="s">
        <v>2769</v>
      </c>
      <c r="G102" s="2" t="s">
        <v>2769</v>
      </c>
      <c r="H102" s="2" t="s">
        <v>2769</v>
      </c>
      <c r="I102" s="2" t="s">
        <v>2769</v>
      </c>
      <c r="J102" s="2" t="s">
        <v>2769</v>
      </c>
      <c r="K102" s="189"/>
      <c r="L102" s="189"/>
      <c r="M102" s="189"/>
    </row>
    <row r="103" spans="1:13" ht="15" customHeight="1" x14ac:dyDescent="0.45">
      <c r="A103" s="190"/>
      <c r="B103" s="190"/>
      <c r="C103" s="191" t="s">
        <v>363</v>
      </c>
      <c r="D103" s="2">
        <v>2</v>
      </c>
      <c r="E103" s="2">
        <v>656</v>
      </c>
      <c r="F103" s="2" t="s">
        <v>2769</v>
      </c>
      <c r="G103" s="2" t="s">
        <v>2769</v>
      </c>
      <c r="H103" s="2" t="s">
        <v>2769</v>
      </c>
      <c r="I103" s="2" t="s">
        <v>2769</v>
      </c>
      <c r="J103" s="2" t="s">
        <v>2769</v>
      </c>
      <c r="K103" s="189"/>
      <c r="L103" s="189"/>
      <c r="M103" s="189"/>
    </row>
    <row r="104" spans="1:13" ht="15" customHeight="1" x14ac:dyDescent="0.45">
      <c r="A104" s="190"/>
      <c r="B104" s="190"/>
      <c r="C104" s="191" t="s">
        <v>364</v>
      </c>
      <c r="D104" s="2" t="s">
        <v>2768</v>
      </c>
      <c r="E104" s="2" t="s">
        <v>2768</v>
      </c>
      <c r="F104" s="2" t="s">
        <v>2768</v>
      </c>
      <c r="G104" s="2" t="s">
        <v>2768</v>
      </c>
      <c r="H104" s="2" t="s">
        <v>2768</v>
      </c>
      <c r="I104" s="2" t="s">
        <v>2768</v>
      </c>
      <c r="J104" s="2" t="s">
        <v>2768</v>
      </c>
      <c r="K104" s="189"/>
      <c r="L104" s="189"/>
      <c r="M104" s="189"/>
    </row>
    <row r="105" spans="1:13" ht="15" customHeight="1" x14ac:dyDescent="0.45">
      <c r="A105" s="190"/>
      <c r="B105" s="201"/>
      <c r="C105" s="202" t="s">
        <v>365</v>
      </c>
      <c r="D105" s="3" t="s">
        <v>2768</v>
      </c>
      <c r="E105" s="3" t="s">
        <v>2768</v>
      </c>
      <c r="F105" s="3" t="s">
        <v>2768</v>
      </c>
      <c r="G105" s="3" t="s">
        <v>2768</v>
      </c>
      <c r="H105" s="3" t="s">
        <v>2768</v>
      </c>
      <c r="I105" s="3" t="s">
        <v>2768</v>
      </c>
      <c r="J105" s="3" t="s">
        <v>2768</v>
      </c>
      <c r="K105" s="189"/>
      <c r="L105" s="189"/>
      <c r="M105" s="189"/>
    </row>
    <row r="106" spans="1:13" s="179" customFormat="1" ht="15" customHeight="1" x14ac:dyDescent="0.45">
      <c r="A106" s="203"/>
      <c r="B106" s="204" t="s">
        <v>373</v>
      </c>
      <c r="C106" s="205" t="s">
        <v>49</v>
      </c>
      <c r="D106" s="206">
        <v>28</v>
      </c>
      <c r="E106" s="206">
        <v>177</v>
      </c>
      <c r="F106" s="206">
        <v>73068</v>
      </c>
      <c r="G106" s="206">
        <v>539001</v>
      </c>
      <c r="H106" s="206">
        <v>864811</v>
      </c>
      <c r="I106" s="206">
        <v>838579</v>
      </c>
      <c r="J106" s="206">
        <v>293863</v>
      </c>
      <c r="K106" s="189"/>
      <c r="L106" s="189"/>
      <c r="M106" s="189"/>
    </row>
    <row r="107" spans="1:13" ht="15" customHeight="1" x14ac:dyDescent="0.45">
      <c r="A107" s="190"/>
      <c r="B107" s="190"/>
      <c r="C107" s="191" t="s">
        <v>1998</v>
      </c>
      <c r="D107" s="2">
        <v>26</v>
      </c>
      <c r="E107" s="2">
        <v>117</v>
      </c>
      <c r="F107" s="2" t="s">
        <v>2769</v>
      </c>
      <c r="G107" s="2" t="s">
        <v>2769</v>
      </c>
      <c r="H107" s="2" t="s">
        <v>2769</v>
      </c>
      <c r="I107" s="2" t="s">
        <v>2769</v>
      </c>
      <c r="J107" s="2" t="s">
        <v>2769</v>
      </c>
      <c r="K107" s="189"/>
      <c r="L107" s="189"/>
      <c r="M107" s="189"/>
    </row>
    <row r="108" spans="1:13" ht="15" customHeight="1" x14ac:dyDescent="0.45">
      <c r="A108" s="190"/>
      <c r="B108" s="190"/>
      <c r="C108" s="191" t="s">
        <v>357</v>
      </c>
      <c r="D108" s="2">
        <v>1</v>
      </c>
      <c r="E108" s="2">
        <v>18</v>
      </c>
      <c r="F108" s="2" t="s">
        <v>2769</v>
      </c>
      <c r="G108" s="2" t="s">
        <v>2769</v>
      </c>
      <c r="H108" s="2" t="s">
        <v>2769</v>
      </c>
      <c r="I108" s="2" t="s">
        <v>2769</v>
      </c>
      <c r="J108" s="2" t="s">
        <v>2769</v>
      </c>
      <c r="K108" s="189"/>
      <c r="L108" s="189"/>
      <c r="M108" s="189"/>
    </row>
    <row r="109" spans="1:13" ht="15" customHeight="1" x14ac:dyDescent="0.45">
      <c r="A109" s="190"/>
      <c r="B109" s="190"/>
      <c r="C109" s="191" t="s">
        <v>358</v>
      </c>
      <c r="D109" s="207" t="s">
        <v>2768</v>
      </c>
      <c r="E109" s="207" t="s">
        <v>2768</v>
      </c>
      <c r="F109" s="207" t="s">
        <v>2768</v>
      </c>
      <c r="G109" s="207" t="s">
        <v>2768</v>
      </c>
      <c r="H109" s="207" t="s">
        <v>2768</v>
      </c>
      <c r="I109" s="207" t="s">
        <v>2768</v>
      </c>
      <c r="J109" s="207" t="s">
        <v>2768</v>
      </c>
      <c r="K109" s="189"/>
      <c r="L109" s="189"/>
      <c r="M109" s="189"/>
    </row>
    <row r="110" spans="1:13" ht="15" customHeight="1" x14ac:dyDescent="0.45">
      <c r="A110" s="190"/>
      <c r="B110" s="190"/>
      <c r="C110" s="191" t="s">
        <v>359</v>
      </c>
      <c r="D110" s="2">
        <v>1</v>
      </c>
      <c r="E110" s="2">
        <v>42</v>
      </c>
      <c r="F110" s="2" t="s">
        <v>2769</v>
      </c>
      <c r="G110" s="2" t="s">
        <v>2769</v>
      </c>
      <c r="H110" s="2" t="s">
        <v>2769</v>
      </c>
      <c r="I110" s="2" t="s">
        <v>2769</v>
      </c>
      <c r="J110" s="2" t="s">
        <v>2769</v>
      </c>
      <c r="K110" s="189"/>
      <c r="L110" s="189"/>
      <c r="M110" s="189"/>
    </row>
    <row r="111" spans="1:13" ht="15" customHeight="1" x14ac:dyDescent="0.45">
      <c r="A111" s="190"/>
      <c r="B111" s="192"/>
      <c r="C111" s="193" t="s">
        <v>360</v>
      </c>
      <c r="D111" s="194" t="s">
        <v>2768</v>
      </c>
      <c r="E111" s="194" t="s">
        <v>2768</v>
      </c>
      <c r="F111" s="194" t="s">
        <v>2768</v>
      </c>
      <c r="G111" s="194" t="s">
        <v>2768</v>
      </c>
      <c r="H111" s="194" t="s">
        <v>2768</v>
      </c>
      <c r="I111" s="194" t="s">
        <v>2768</v>
      </c>
      <c r="J111" s="194" t="s">
        <v>2768</v>
      </c>
      <c r="K111" s="189"/>
      <c r="L111" s="189"/>
      <c r="M111" s="189"/>
    </row>
    <row r="112" spans="1:13" ht="15" customHeight="1" x14ac:dyDescent="0.45">
      <c r="A112" s="190"/>
      <c r="B112" s="190"/>
      <c r="C112" s="191" t="s">
        <v>361</v>
      </c>
      <c r="D112" s="2" t="s">
        <v>2768</v>
      </c>
      <c r="E112" s="2" t="s">
        <v>2768</v>
      </c>
      <c r="F112" s="2" t="s">
        <v>2768</v>
      </c>
      <c r="G112" s="2" t="s">
        <v>2768</v>
      </c>
      <c r="H112" s="2" t="s">
        <v>2768</v>
      </c>
      <c r="I112" s="2" t="s">
        <v>2768</v>
      </c>
      <c r="J112" s="2" t="s">
        <v>2768</v>
      </c>
      <c r="K112" s="189"/>
      <c r="L112" s="189"/>
      <c r="M112" s="189"/>
    </row>
    <row r="113" spans="1:13" ht="15" customHeight="1" x14ac:dyDescent="0.45">
      <c r="A113" s="190"/>
      <c r="B113" s="190"/>
      <c r="C113" s="191" t="s">
        <v>362</v>
      </c>
      <c r="D113" s="2" t="s">
        <v>2768</v>
      </c>
      <c r="E113" s="2" t="s">
        <v>2768</v>
      </c>
      <c r="F113" s="2" t="s">
        <v>2768</v>
      </c>
      <c r="G113" s="2" t="s">
        <v>2768</v>
      </c>
      <c r="H113" s="2" t="s">
        <v>2768</v>
      </c>
      <c r="I113" s="2" t="s">
        <v>2768</v>
      </c>
      <c r="J113" s="2" t="s">
        <v>2768</v>
      </c>
      <c r="K113" s="189"/>
      <c r="L113" s="189"/>
      <c r="M113" s="189"/>
    </row>
    <row r="114" spans="1:13" ht="15" customHeight="1" x14ac:dyDescent="0.45">
      <c r="A114" s="190"/>
      <c r="B114" s="190"/>
      <c r="C114" s="191" t="s">
        <v>363</v>
      </c>
      <c r="D114" s="2" t="s">
        <v>2768</v>
      </c>
      <c r="E114" s="2" t="s">
        <v>2768</v>
      </c>
      <c r="F114" s="2" t="s">
        <v>2768</v>
      </c>
      <c r="G114" s="2" t="s">
        <v>2768</v>
      </c>
      <c r="H114" s="2" t="s">
        <v>2768</v>
      </c>
      <c r="I114" s="2" t="s">
        <v>2768</v>
      </c>
      <c r="J114" s="2" t="s">
        <v>2768</v>
      </c>
      <c r="K114" s="189"/>
      <c r="L114" s="189"/>
      <c r="M114" s="189"/>
    </row>
    <row r="115" spans="1:13" ht="15" customHeight="1" x14ac:dyDescent="0.45">
      <c r="A115" s="190"/>
      <c r="B115" s="190"/>
      <c r="C115" s="191" t="s">
        <v>364</v>
      </c>
      <c r="D115" s="2" t="s">
        <v>2768</v>
      </c>
      <c r="E115" s="2" t="s">
        <v>2768</v>
      </c>
      <c r="F115" s="2" t="s">
        <v>2768</v>
      </c>
      <c r="G115" s="2" t="s">
        <v>2768</v>
      </c>
      <c r="H115" s="2" t="s">
        <v>2768</v>
      </c>
      <c r="I115" s="2" t="s">
        <v>2768</v>
      </c>
      <c r="J115" s="2" t="s">
        <v>2768</v>
      </c>
      <c r="K115" s="189"/>
      <c r="L115" s="189"/>
      <c r="M115" s="189"/>
    </row>
    <row r="116" spans="1:13" ht="15" customHeight="1" x14ac:dyDescent="0.45">
      <c r="A116" s="190"/>
      <c r="B116" s="190"/>
      <c r="C116" s="191" t="s">
        <v>365</v>
      </c>
      <c r="D116" s="2" t="s">
        <v>2768</v>
      </c>
      <c r="E116" s="2" t="s">
        <v>2768</v>
      </c>
      <c r="F116" s="2" t="s">
        <v>2768</v>
      </c>
      <c r="G116" s="2" t="s">
        <v>2768</v>
      </c>
      <c r="H116" s="2" t="s">
        <v>2768</v>
      </c>
      <c r="I116" s="2" t="s">
        <v>2768</v>
      </c>
      <c r="J116" s="2" t="s">
        <v>2768</v>
      </c>
      <c r="K116" s="189"/>
      <c r="L116" s="189"/>
      <c r="M116" s="189"/>
    </row>
    <row r="117" spans="1:13" s="179" customFormat="1" ht="15" customHeight="1" x14ac:dyDescent="0.45">
      <c r="A117" s="203"/>
      <c r="B117" s="204" t="s">
        <v>374</v>
      </c>
      <c r="C117" s="205" t="s">
        <v>50</v>
      </c>
      <c r="D117" s="206">
        <v>98</v>
      </c>
      <c r="E117" s="206">
        <v>4119</v>
      </c>
      <c r="F117" s="206">
        <v>1628907</v>
      </c>
      <c r="G117" s="206">
        <v>4822525</v>
      </c>
      <c r="H117" s="206">
        <v>8818246</v>
      </c>
      <c r="I117" s="206">
        <v>8514590</v>
      </c>
      <c r="J117" s="206">
        <v>3464998</v>
      </c>
      <c r="K117" s="189"/>
      <c r="L117" s="189"/>
      <c r="M117" s="189"/>
    </row>
    <row r="118" spans="1:13" ht="15" customHeight="1" x14ac:dyDescent="0.45">
      <c r="A118" s="190"/>
      <c r="B118" s="190"/>
      <c r="C118" s="191" t="s">
        <v>1998</v>
      </c>
      <c r="D118" s="2">
        <v>22</v>
      </c>
      <c r="E118" s="2">
        <v>108</v>
      </c>
      <c r="F118" s="2">
        <v>27707</v>
      </c>
      <c r="G118" s="2">
        <v>117773</v>
      </c>
      <c r="H118" s="2">
        <v>226556</v>
      </c>
      <c r="I118" s="2">
        <v>221951</v>
      </c>
      <c r="J118" s="2">
        <v>98892</v>
      </c>
      <c r="K118" s="189"/>
      <c r="L118" s="189"/>
      <c r="M118" s="189"/>
    </row>
    <row r="119" spans="1:13" ht="15" customHeight="1" x14ac:dyDescent="0.45">
      <c r="A119" s="190"/>
      <c r="B119" s="190"/>
      <c r="C119" s="191" t="s">
        <v>357</v>
      </c>
      <c r="D119" s="2">
        <v>16</v>
      </c>
      <c r="E119" s="2">
        <v>215</v>
      </c>
      <c r="F119" s="2">
        <v>59586</v>
      </c>
      <c r="G119" s="2">
        <v>133133</v>
      </c>
      <c r="H119" s="2">
        <v>274174</v>
      </c>
      <c r="I119" s="2">
        <v>265729</v>
      </c>
      <c r="J119" s="2">
        <v>128219</v>
      </c>
      <c r="K119" s="189"/>
      <c r="L119" s="189"/>
      <c r="M119" s="189"/>
    </row>
    <row r="120" spans="1:13" ht="15" customHeight="1" x14ac:dyDescent="0.45">
      <c r="A120" s="190"/>
      <c r="B120" s="190"/>
      <c r="C120" s="191" t="s">
        <v>358</v>
      </c>
      <c r="D120" s="2">
        <v>23</v>
      </c>
      <c r="E120" s="2">
        <v>568</v>
      </c>
      <c r="F120" s="2">
        <v>169658</v>
      </c>
      <c r="G120" s="2">
        <v>710437</v>
      </c>
      <c r="H120" s="2">
        <v>1045981</v>
      </c>
      <c r="I120" s="2">
        <v>944937</v>
      </c>
      <c r="J120" s="2">
        <v>305196</v>
      </c>
      <c r="K120" s="189"/>
      <c r="L120" s="189"/>
      <c r="M120" s="189"/>
    </row>
    <row r="121" spans="1:13" ht="15" customHeight="1" x14ac:dyDescent="0.45">
      <c r="A121" s="190"/>
      <c r="B121" s="190"/>
      <c r="C121" s="191" t="s">
        <v>359</v>
      </c>
      <c r="D121" s="2">
        <v>15</v>
      </c>
      <c r="E121" s="2">
        <v>562</v>
      </c>
      <c r="F121" s="2">
        <v>174528</v>
      </c>
      <c r="G121" s="2">
        <v>827117</v>
      </c>
      <c r="H121" s="2">
        <v>1344013</v>
      </c>
      <c r="I121" s="2">
        <v>1251150</v>
      </c>
      <c r="J121" s="2">
        <v>430124</v>
      </c>
      <c r="K121" s="189"/>
      <c r="L121" s="189"/>
      <c r="M121" s="189"/>
    </row>
    <row r="122" spans="1:13" ht="15" customHeight="1" x14ac:dyDescent="0.45">
      <c r="A122" s="190"/>
      <c r="B122" s="192"/>
      <c r="C122" s="193" t="s">
        <v>360</v>
      </c>
      <c r="D122" s="194">
        <v>14</v>
      </c>
      <c r="E122" s="194">
        <v>926</v>
      </c>
      <c r="F122" s="194">
        <v>336995</v>
      </c>
      <c r="G122" s="194">
        <v>881696</v>
      </c>
      <c r="H122" s="194">
        <v>1554303</v>
      </c>
      <c r="I122" s="194">
        <v>1465235</v>
      </c>
      <c r="J122" s="194">
        <v>570382</v>
      </c>
      <c r="K122" s="189"/>
      <c r="L122" s="189"/>
      <c r="M122" s="189"/>
    </row>
    <row r="123" spans="1:13" ht="15" customHeight="1" x14ac:dyDescent="0.45">
      <c r="A123" s="190"/>
      <c r="B123" s="190"/>
      <c r="C123" s="191" t="s">
        <v>361</v>
      </c>
      <c r="D123" s="2">
        <v>6</v>
      </c>
      <c r="E123" s="2">
        <v>722</v>
      </c>
      <c r="F123" s="2" t="s">
        <v>2769</v>
      </c>
      <c r="G123" s="2" t="s">
        <v>2769</v>
      </c>
      <c r="H123" s="2" t="s">
        <v>2769</v>
      </c>
      <c r="I123" s="2" t="s">
        <v>2769</v>
      </c>
      <c r="J123" s="2" t="s">
        <v>2769</v>
      </c>
      <c r="K123" s="189"/>
      <c r="L123" s="189"/>
      <c r="M123" s="189"/>
    </row>
    <row r="124" spans="1:13" ht="15" customHeight="1" x14ac:dyDescent="0.45">
      <c r="A124" s="190"/>
      <c r="B124" s="190"/>
      <c r="C124" s="191" t="s">
        <v>362</v>
      </c>
      <c r="D124" s="2">
        <v>1</v>
      </c>
      <c r="E124" s="2">
        <v>239</v>
      </c>
      <c r="F124" s="2" t="s">
        <v>2769</v>
      </c>
      <c r="G124" s="2" t="s">
        <v>2769</v>
      </c>
      <c r="H124" s="2" t="s">
        <v>2769</v>
      </c>
      <c r="I124" s="2" t="s">
        <v>2769</v>
      </c>
      <c r="J124" s="2" t="s">
        <v>2769</v>
      </c>
      <c r="K124" s="189"/>
      <c r="L124" s="189"/>
      <c r="M124" s="189"/>
    </row>
    <row r="125" spans="1:13" ht="15" customHeight="1" x14ac:dyDescent="0.45">
      <c r="A125" s="190"/>
      <c r="B125" s="190"/>
      <c r="C125" s="191" t="s">
        <v>363</v>
      </c>
      <c r="D125" s="207" t="s">
        <v>2768</v>
      </c>
      <c r="E125" s="207" t="s">
        <v>2768</v>
      </c>
      <c r="F125" s="207" t="s">
        <v>2768</v>
      </c>
      <c r="G125" s="207" t="s">
        <v>2768</v>
      </c>
      <c r="H125" s="207" t="s">
        <v>2768</v>
      </c>
      <c r="I125" s="207" t="s">
        <v>2768</v>
      </c>
      <c r="J125" s="207" t="s">
        <v>2768</v>
      </c>
      <c r="K125" s="189"/>
      <c r="L125" s="189"/>
      <c r="M125" s="189"/>
    </row>
    <row r="126" spans="1:13" ht="15" customHeight="1" x14ac:dyDescent="0.45">
      <c r="A126" s="190"/>
      <c r="B126" s="190"/>
      <c r="C126" s="191" t="s">
        <v>364</v>
      </c>
      <c r="D126" s="2">
        <v>1</v>
      </c>
      <c r="E126" s="2">
        <v>779</v>
      </c>
      <c r="F126" s="2" t="s">
        <v>2769</v>
      </c>
      <c r="G126" s="2" t="s">
        <v>2769</v>
      </c>
      <c r="H126" s="2" t="s">
        <v>2769</v>
      </c>
      <c r="I126" s="2" t="s">
        <v>2769</v>
      </c>
      <c r="J126" s="2" t="s">
        <v>2769</v>
      </c>
      <c r="K126" s="189"/>
      <c r="L126" s="189"/>
      <c r="M126" s="189"/>
    </row>
    <row r="127" spans="1:13" ht="15" customHeight="1" x14ac:dyDescent="0.45">
      <c r="A127" s="190"/>
      <c r="B127" s="201"/>
      <c r="C127" s="202" t="s">
        <v>365</v>
      </c>
      <c r="D127" s="3" t="s">
        <v>2768</v>
      </c>
      <c r="E127" s="3" t="s">
        <v>2768</v>
      </c>
      <c r="F127" s="3" t="s">
        <v>2768</v>
      </c>
      <c r="G127" s="3" t="s">
        <v>2768</v>
      </c>
      <c r="H127" s="3" t="s">
        <v>2768</v>
      </c>
      <c r="I127" s="3" t="s">
        <v>2768</v>
      </c>
      <c r="J127" s="3" t="s">
        <v>2768</v>
      </c>
      <c r="K127" s="189"/>
      <c r="L127" s="189"/>
      <c r="M127" s="189"/>
    </row>
    <row r="128" spans="1:13" s="179" customFormat="1" ht="15" customHeight="1" x14ac:dyDescent="0.45">
      <c r="A128" s="203"/>
      <c r="B128" s="204" t="s">
        <v>375</v>
      </c>
      <c r="C128" s="205" t="s">
        <v>51</v>
      </c>
      <c r="D128" s="206">
        <v>14</v>
      </c>
      <c r="E128" s="206">
        <v>536</v>
      </c>
      <c r="F128" s="206">
        <v>144728</v>
      </c>
      <c r="G128" s="206">
        <v>275544</v>
      </c>
      <c r="H128" s="206">
        <v>579616</v>
      </c>
      <c r="I128" s="206">
        <v>583502</v>
      </c>
      <c r="J128" s="206">
        <v>261384</v>
      </c>
      <c r="K128" s="189"/>
      <c r="L128" s="189"/>
      <c r="M128" s="189"/>
    </row>
    <row r="129" spans="1:13" ht="15" customHeight="1" x14ac:dyDescent="0.45">
      <c r="A129" s="190"/>
      <c r="B129" s="190"/>
      <c r="C129" s="191" t="s">
        <v>1998</v>
      </c>
      <c r="D129" s="2">
        <v>4</v>
      </c>
      <c r="E129" s="2">
        <v>26</v>
      </c>
      <c r="F129" s="2">
        <v>9529</v>
      </c>
      <c r="G129" s="2">
        <v>14654</v>
      </c>
      <c r="H129" s="2">
        <v>28517</v>
      </c>
      <c r="I129" s="2">
        <v>28517</v>
      </c>
      <c r="J129" s="2">
        <v>12603</v>
      </c>
      <c r="K129" s="189"/>
      <c r="L129" s="189"/>
      <c r="M129" s="189"/>
    </row>
    <row r="130" spans="1:13" ht="15" customHeight="1" x14ac:dyDescent="0.45">
      <c r="A130" s="190"/>
      <c r="B130" s="190"/>
      <c r="C130" s="191" t="s">
        <v>357</v>
      </c>
      <c r="D130" s="2">
        <v>2</v>
      </c>
      <c r="E130" s="2">
        <v>31</v>
      </c>
      <c r="F130" s="2" t="s">
        <v>2769</v>
      </c>
      <c r="G130" s="2" t="s">
        <v>2769</v>
      </c>
      <c r="H130" s="2" t="s">
        <v>2769</v>
      </c>
      <c r="I130" s="2" t="s">
        <v>2769</v>
      </c>
      <c r="J130" s="2" t="s">
        <v>2769</v>
      </c>
      <c r="K130" s="189"/>
      <c r="L130" s="189"/>
      <c r="M130" s="189"/>
    </row>
    <row r="131" spans="1:13" ht="15" customHeight="1" x14ac:dyDescent="0.45">
      <c r="A131" s="190"/>
      <c r="B131" s="190"/>
      <c r="C131" s="191" t="s">
        <v>358</v>
      </c>
      <c r="D131" s="2">
        <v>4</v>
      </c>
      <c r="E131" s="2">
        <v>92</v>
      </c>
      <c r="F131" s="2">
        <v>19377</v>
      </c>
      <c r="G131" s="2">
        <v>21208</v>
      </c>
      <c r="H131" s="2">
        <v>94971</v>
      </c>
      <c r="I131" s="2">
        <v>94971</v>
      </c>
      <c r="J131" s="2">
        <v>67058</v>
      </c>
      <c r="K131" s="189"/>
      <c r="L131" s="189"/>
      <c r="M131" s="189"/>
    </row>
    <row r="132" spans="1:13" ht="15" customHeight="1" x14ac:dyDescent="0.45">
      <c r="A132" s="190"/>
      <c r="B132" s="190"/>
      <c r="C132" s="191" t="s">
        <v>359</v>
      </c>
      <c r="D132" s="2">
        <v>2</v>
      </c>
      <c r="E132" s="2">
        <v>82</v>
      </c>
      <c r="F132" s="2" t="s">
        <v>2769</v>
      </c>
      <c r="G132" s="2" t="s">
        <v>2769</v>
      </c>
      <c r="H132" s="2" t="s">
        <v>2769</v>
      </c>
      <c r="I132" s="2" t="s">
        <v>2769</v>
      </c>
      <c r="J132" s="2" t="s">
        <v>2769</v>
      </c>
      <c r="K132" s="189"/>
      <c r="L132" s="189"/>
      <c r="M132" s="189"/>
    </row>
    <row r="133" spans="1:13" ht="15" customHeight="1" x14ac:dyDescent="0.45">
      <c r="A133" s="190"/>
      <c r="B133" s="192"/>
      <c r="C133" s="193" t="s">
        <v>360</v>
      </c>
      <c r="D133" s="194">
        <v>1</v>
      </c>
      <c r="E133" s="194">
        <v>90</v>
      </c>
      <c r="F133" s="194" t="s">
        <v>2769</v>
      </c>
      <c r="G133" s="194" t="s">
        <v>2769</v>
      </c>
      <c r="H133" s="194" t="s">
        <v>2769</v>
      </c>
      <c r="I133" s="194" t="s">
        <v>2769</v>
      </c>
      <c r="J133" s="194" t="s">
        <v>2769</v>
      </c>
      <c r="K133" s="189"/>
      <c r="L133" s="189"/>
      <c r="M133" s="189"/>
    </row>
    <row r="134" spans="1:13" ht="15" customHeight="1" x14ac:dyDescent="0.45">
      <c r="A134" s="190"/>
      <c r="B134" s="190"/>
      <c r="C134" s="191" t="s">
        <v>361</v>
      </c>
      <c r="D134" s="2" t="s">
        <v>2768</v>
      </c>
      <c r="E134" s="2" t="s">
        <v>2768</v>
      </c>
      <c r="F134" s="2" t="s">
        <v>2768</v>
      </c>
      <c r="G134" s="2" t="s">
        <v>2768</v>
      </c>
      <c r="H134" s="2" t="s">
        <v>2768</v>
      </c>
      <c r="I134" s="2" t="s">
        <v>2768</v>
      </c>
      <c r="J134" s="2" t="s">
        <v>2768</v>
      </c>
      <c r="K134" s="189"/>
      <c r="L134" s="189"/>
      <c r="M134" s="189"/>
    </row>
    <row r="135" spans="1:13" ht="15" customHeight="1" x14ac:dyDescent="0.45">
      <c r="A135" s="190"/>
      <c r="B135" s="190"/>
      <c r="C135" s="191" t="s">
        <v>362</v>
      </c>
      <c r="D135" s="2">
        <v>1</v>
      </c>
      <c r="E135" s="2">
        <v>215</v>
      </c>
      <c r="F135" s="2" t="s">
        <v>2769</v>
      </c>
      <c r="G135" s="2" t="s">
        <v>2769</v>
      </c>
      <c r="H135" s="2" t="s">
        <v>2769</v>
      </c>
      <c r="I135" s="2" t="s">
        <v>2769</v>
      </c>
      <c r="J135" s="2" t="s">
        <v>2769</v>
      </c>
      <c r="K135" s="189"/>
      <c r="L135" s="189"/>
      <c r="M135" s="189"/>
    </row>
    <row r="136" spans="1:13" ht="15" customHeight="1" x14ac:dyDescent="0.45">
      <c r="A136" s="190"/>
      <c r="B136" s="190"/>
      <c r="C136" s="191" t="s">
        <v>363</v>
      </c>
      <c r="D136" s="2" t="s">
        <v>2768</v>
      </c>
      <c r="E136" s="2" t="s">
        <v>2768</v>
      </c>
      <c r="F136" s="2" t="s">
        <v>2768</v>
      </c>
      <c r="G136" s="2" t="s">
        <v>2768</v>
      </c>
      <c r="H136" s="2" t="s">
        <v>2768</v>
      </c>
      <c r="I136" s="2" t="s">
        <v>2768</v>
      </c>
      <c r="J136" s="2" t="s">
        <v>2768</v>
      </c>
      <c r="K136" s="189"/>
      <c r="L136" s="189"/>
      <c r="M136" s="189"/>
    </row>
    <row r="137" spans="1:13" ht="15" customHeight="1" x14ac:dyDescent="0.45">
      <c r="A137" s="190"/>
      <c r="B137" s="190"/>
      <c r="C137" s="191" t="s">
        <v>364</v>
      </c>
      <c r="D137" s="2" t="s">
        <v>2768</v>
      </c>
      <c r="E137" s="2" t="s">
        <v>2768</v>
      </c>
      <c r="F137" s="2" t="s">
        <v>2768</v>
      </c>
      <c r="G137" s="2" t="s">
        <v>2768</v>
      </c>
      <c r="H137" s="2" t="s">
        <v>2768</v>
      </c>
      <c r="I137" s="2" t="s">
        <v>2768</v>
      </c>
      <c r="J137" s="2" t="s">
        <v>2768</v>
      </c>
      <c r="K137" s="189"/>
      <c r="L137" s="189"/>
      <c r="M137" s="189"/>
    </row>
    <row r="138" spans="1:13" ht="15" customHeight="1" x14ac:dyDescent="0.45">
      <c r="A138" s="190"/>
      <c r="B138" s="190"/>
      <c r="C138" s="191" t="s">
        <v>365</v>
      </c>
      <c r="D138" s="2" t="s">
        <v>2768</v>
      </c>
      <c r="E138" s="2" t="s">
        <v>2768</v>
      </c>
      <c r="F138" s="2" t="s">
        <v>2768</v>
      </c>
      <c r="G138" s="2" t="s">
        <v>2768</v>
      </c>
      <c r="H138" s="2" t="s">
        <v>2768</v>
      </c>
      <c r="I138" s="2" t="s">
        <v>2768</v>
      </c>
      <c r="J138" s="2" t="s">
        <v>2768</v>
      </c>
      <c r="K138" s="189"/>
      <c r="L138" s="189"/>
      <c r="M138" s="189"/>
    </row>
    <row r="139" spans="1:13" s="179" customFormat="1" ht="15" customHeight="1" x14ac:dyDescent="0.45">
      <c r="A139" s="203"/>
      <c r="B139" s="204" t="s">
        <v>376</v>
      </c>
      <c r="C139" s="205" t="s">
        <v>52</v>
      </c>
      <c r="D139" s="206">
        <v>8</v>
      </c>
      <c r="E139" s="206">
        <v>397</v>
      </c>
      <c r="F139" s="206">
        <v>125891</v>
      </c>
      <c r="G139" s="206">
        <v>539029</v>
      </c>
      <c r="H139" s="206">
        <v>733840</v>
      </c>
      <c r="I139" s="206">
        <v>734713</v>
      </c>
      <c r="J139" s="206">
        <v>176882</v>
      </c>
      <c r="K139" s="189"/>
      <c r="L139" s="189"/>
      <c r="M139" s="189"/>
    </row>
    <row r="140" spans="1:13" ht="15" customHeight="1" x14ac:dyDescent="0.45">
      <c r="A140" s="190"/>
      <c r="B140" s="190"/>
      <c r="C140" s="191" t="s">
        <v>1998</v>
      </c>
      <c r="D140" s="2">
        <v>1</v>
      </c>
      <c r="E140" s="2">
        <v>5</v>
      </c>
      <c r="F140" s="2" t="s">
        <v>2769</v>
      </c>
      <c r="G140" s="2" t="s">
        <v>2769</v>
      </c>
      <c r="H140" s="2" t="s">
        <v>2769</v>
      </c>
      <c r="I140" s="2" t="s">
        <v>2769</v>
      </c>
      <c r="J140" s="2" t="s">
        <v>2769</v>
      </c>
      <c r="K140" s="189"/>
      <c r="L140" s="189"/>
      <c r="M140" s="189"/>
    </row>
    <row r="141" spans="1:13" ht="15" customHeight="1" x14ac:dyDescent="0.45">
      <c r="A141" s="190"/>
      <c r="B141" s="190"/>
      <c r="C141" s="191" t="s">
        <v>357</v>
      </c>
      <c r="D141" s="2">
        <v>1</v>
      </c>
      <c r="E141" s="2">
        <v>19</v>
      </c>
      <c r="F141" s="2" t="s">
        <v>2769</v>
      </c>
      <c r="G141" s="2" t="s">
        <v>2769</v>
      </c>
      <c r="H141" s="2" t="s">
        <v>2769</v>
      </c>
      <c r="I141" s="2" t="s">
        <v>2769</v>
      </c>
      <c r="J141" s="2" t="s">
        <v>2769</v>
      </c>
      <c r="K141" s="189"/>
      <c r="L141" s="189"/>
      <c r="M141" s="189"/>
    </row>
    <row r="142" spans="1:13" ht="15" customHeight="1" x14ac:dyDescent="0.45">
      <c r="A142" s="190"/>
      <c r="B142" s="190"/>
      <c r="C142" s="191" t="s">
        <v>358</v>
      </c>
      <c r="D142" s="2">
        <v>1</v>
      </c>
      <c r="E142" s="2">
        <v>21</v>
      </c>
      <c r="F142" s="2" t="s">
        <v>2769</v>
      </c>
      <c r="G142" s="2" t="s">
        <v>2769</v>
      </c>
      <c r="H142" s="2" t="s">
        <v>2769</v>
      </c>
      <c r="I142" s="2" t="s">
        <v>2769</v>
      </c>
      <c r="J142" s="2" t="s">
        <v>2769</v>
      </c>
      <c r="K142" s="189"/>
      <c r="L142" s="189"/>
      <c r="M142" s="189"/>
    </row>
    <row r="143" spans="1:13" ht="15" customHeight="1" x14ac:dyDescent="0.45">
      <c r="A143" s="190"/>
      <c r="B143" s="190"/>
      <c r="C143" s="191" t="s">
        <v>359</v>
      </c>
      <c r="D143" s="2">
        <v>1</v>
      </c>
      <c r="E143" s="2">
        <v>48</v>
      </c>
      <c r="F143" s="2" t="s">
        <v>2769</v>
      </c>
      <c r="G143" s="2" t="s">
        <v>2769</v>
      </c>
      <c r="H143" s="2" t="s">
        <v>2769</v>
      </c>
      <c r="I143" s="2" t="s">
        <v>2769</v>
      </c>
      <c r="J143" s="2" t="s">
        <v>2769</v>
      </c>
      <c r="K143" s="189"/>
      <c r="L143" s="189"/>
      <c r="M143" s="189"/>
    </row>
    <row r="144" spans="1:13" ht="15" customHeight="1" x14ac:dyDescent="0.45">
      <c r="A144" s="190"/>
      <c r="B144" s="192"/>
      <c r="C144" s="193" t="s">
        <v>360</v>
      </c>
      <c r="D144" s="194">
        <v>4</v>
      </c>
      <c r="E144" s="194">
        <v>304</v>
      </c>
      <c r="F144" s="194">
        <v>102054</v>
      </c>
      <c r="G144" s="194">
        <v>504765</v>
      </c>
      <c r="H144" s="194">
        <v>668726</v>
      </c>
      <c r="I144" s="194">
        <v>669601</v>
      </c>
      <c r="J144" s="194">
        <v>148787</v>
      </c>
      <c r="K144" s="189"/>
      <c r="L144" s="189"/>
      <c r="M144" s="189"/>
    </row>
    <row r="145" spans="1:13" ht="15" customHeight="1" x14ac:dyDescent="0.45">
      <c r="A145" s="190"/>
      <c r="B145" s="190"/>
      <c r="C145" s="191" t="s">
        <v>361</v>
      </c>
      <c r="D145" s="2" t="s">
        <v>2768</v>
      </c>
      <c r="E145" s="2" t="s">
        <v>2768</v>
      </c>
      <c r="F145" s="2" t="s">
        <v>2768</v>
      </c>
      <c r="G145" s="2" t="s">
        <v>2768</v>
      </c>
      <c r="H145" s="2" t="s">
        <v>2768</v>
      </c>
      <c r="I145" s="2" t="s">
        <v>2768</v>
      </c>
      <c r="J145" s="2" t="s">
        <v>2768</v>
      </c>
      <c r="K145" s="189"/>
      <c r="L145" s="189"/>
      <c r="M145" s="189"/>
    </row>
    <row r="146" spans="1:13" ht="15" customHeight="1" x14ac:dyDescent="0.45">
      <c r="A146" s="190"/>
      <c r="B146" s="190"/>
      <c r="C146" s="191" t="s">
        <v>362</v>
      </c>
      <c r="D146" s="2" t="s">
        <v>2768</v>
      </c>
      <c r="E146" s="2" t="s">
        <v>2768</v>
      </c>
      <c r="F146" s="2" t="s">
        <v>2768</v>
      </c>
      <c r="G146" s="2" t="s">
        <v>2768</v>
      </c>
      <c r="H146" s="2" t="s">
        <v>2768</v>
      </c>
      <c r="I146" s="2" t="s">
        <v>2768</v>
      </c>
      <c r="J146" s="2" t="s">
        <v>2768</v>
      </c>
      <c r="K146" s="189"/>
      <c r="L146" s="189"/>
      <c r="M146" s="189"/>
    </row>
    <row r="147" spans="1:13" ht="15" customHeight="1" x14ac:dyDescent="0.45">
      <c r="A147" s="190"/>
      <c r="B147" s="190"/>
      <c r="C147" s="191" t="s">
        <v>363</v>
      </c>
      <c r="D147" s="2" t="s">
        <v>2768</v>
      </c>
      <c r="E147" s="2" t="s">
        <v>2768</v>
      </c>
      <c r="F147" s="2" t="s">
        <v>2768</v>
      </c>
      <c r="G147" s="2" t="s">
        <v>2768</v>
      </c>
      <c r="H147" s="2" t="s">
        <v>2768</v>
      </c>
      <c r="I147" s="2" t="s">
        <v>2768</v>
      </c>
      <c r="J147" s="2" t="s">
        <v>2768</v>
      </c>
      <c r="K147" s="189"/>
      <c r="L147" s="189"/>
      <c r="M147" s="189"/>
    </row>
    <row r="148" spans="1:13" ht="15" customHeight="1" x14ac:dyDescent="0.45">
      <c r="A148" s="190"/>
      <c r="B148" s="190"/>
      <c r="C148" s="191" t="s">
        <v>364</v>
      </c>
      <c r="D148" s="2" t="s">
        <v>2768</v>
      </c>
      <c r="E148" s="2" t="s">
        <v>2768</v>
      </c>
      <c r="F148" s="2" t="s">
        <v>2768</v>
      </c>
      <c r="G148" s="2" t="s">
        <v>2768</v>
      </c>
      <c r="H148" s="2" t="s">
        <v>2768</v>
      </c>
      <c r="I148" s="2" t="s">
        <v>2768</v>
      </c>
      <c r="J148" s="2" t="s">
        <v>2768</v>
      </c>
      <c r="K148" s="189"/>
      <c r="L148" s="189"/>
      <c r="M148" s="189"/>
    </row>
    <row r="149" spans="1:13" ht="15" customHeight="1" x14ac:dyDescent="0.45">
      <c r="A149" s="190"/>
      <c r="B149" s="201"/>
      <c r="C149" s="202" t="s">
        <v>365</v>
      </c>
      <c r="D149" s="3" t="s">
        <v>2768</v>
      </c>
      <c r="E149" s="3" t="s">
        <v>2768</v>
      </c>
      <c r="F149" s="3" t="s">
        <v>2768</v>
      </c>
      <c r="G149" s="3" t="s">
        <v>2768</v>
      </c>
      <c r="H149" s="3" t="s">
        <v>2768</v>
      </c>
      <c r="I149" s="3" t="s">
        <v>2768</v>
      </c>
      <c r="J149" s="3" t="s">
        <v>2768</v>
      </c>
      <c r="K149" s="189"/>
      <c r="L149" s="189"/>
      <c r="M149" s="189"/>
    </row>
    <row r="150" spans="1:13" s="179" customFormat="1" ht="15" customHeight="1" x14ac:dyDescent="0.45">
      <c r="A150" s="203"/>
      <c r="B150" s="204" t="s">
        <v>377</v>
      </c>
      <c r="C150" s="205" t="s">
        <v>53</v>
      </c>
      <c r="D150" s="206">
        <v>148</v>
      </c>
      <c r="E150" s="206">
        <v>2657</v>
      </c>
      <c r="F150" s="206">
        <v>1120487</v>
      </c>
      <c r="G150" s="206">
        <v>5127612</v>
      </c>
      <c r="H150" s="206">
        <v>8247915</v>
      </c>
      <c r="I150" s="206">
        <v>7650398</v>
      </c>
      <c r="J150" s="206">
        <v>2546936</v>
      </c>
      <c r="K150" s="189"/>
      <c r="L150" s="189"/>
      <c r="M150" s="189"/>
    </row>
    <row r="151" spans="1:13" ht="15" customHeight="1" x14ac:dyDescent="0.45">
      <c r="A151" s="190"/>
      <c r="B151" s="190"/>
      <c r="C151" s="191" t="s">
        <v>1998</v>
      </c>
      <c r="D151" s="2">
        <v>61</v>
      </c>
      <c r="E151" s="2">
        <v>305</v>
      </c>
      <c r="F151" s="2">
        <v>106348</v>
      </c>
      <c r="G151" s="2">
        <v>417061</v>
      </c>
      <c r="H151" s="2">
        <v>735111</v>
      </c>
      <c r="I151" s="2">
        <v>694052</v>
      </c>
      <c r="J151" s="2">
        <v>289821</v>
      </c>
      <c r="K151" s="189"/>
      <c r="L151" s="189"/>
      <c r="M151" s="189"/>
    </row>
    <row r="152" spans="1:13" ht="15" customHeight="1" x14ac:dyDescent="0.45">
      <c r="A152" s="190"/>
      <c r="B152" s="190"/>
      <c r="C152" s="191" t="s">
        <v>357</v>
      </c>
      <c r="D152" s="2">
        <v>46</v>
      </c>
      <c r="E152" s="2">
        <v>644</v>
      </c>
      <c r="F152" s="2">
        <v>240425</v>
      </c>
      <c r="G152" s="2">
        <v>1032934</v>
      </c>
      <c r="H152" s="2">
        <v>1714916</v>
      </c>
      <c r="I152" s="2">
        <v>1489030</v>
      </c>
      <c r="J152" s="2">
        <v>619982</v>
      </c>
      <c r="K152" s="189"/>
      <c r="L152" s="189"/>
      <c r="M152" s="189"/>
    </row>
    <row r="153" spans="1:13" ht="15" customHeight="1" x14ac:dyDescent="0.45">
      <c r="A153" s="190"/>
      <c r="B153" s="190"/>
      <c r="C153" s="191" t="s">
        <v>358</v>
      </c>
      <c r="D153" s="2">
        <v>23</v>
      </c>
      <c r="E153" s="2">
        <v>551</v>
      </c>
      <c r="F153" s="2">
        <v>211766</v>
      </c>
      <c r="G153" s="2">
        <v>702757</v>
      </c>
      <c r="H153" s="2">
        <v>1392074</v>
      </c>
      <c r="I153" s="2">
        <v>1344412</v>
      </c>
      <c r="J153" s="2">
        <v>626759</v>
      </c>
      <c r="K153" s="189"/>
      <c r="L153" s="189"/>
      <c r="M153" s="189"/>
    </row>
    <row r="154" spans="1:13" ht="15" customHeight="1" x14ac:dyDescent="0.45">
      <c r="A154" s="190"/>
      <c r="B154" s="190"/>
      <c r="C154" s="191" t="s">
        <v>359</v>
      </c>
      <c r="D154" s="2">
        <v>9</v>
      </c>
      <c r="E154" s="2">
        <v>341</v>
      </c>
      <c r="F154" s="2">
        <v>164381</v>
      </c>
      <c r="G154" s="2">
        <v>417386</v>
      </c>
      <c r="H154" s="2">
        <v>816487</v>
      </c>
      <c r="I154" s="2">
        <v>668326</v>
      </c>
      <c r="J154" s="2">
        <v>326287</v>
      </c>
      <c r="K154" s="189"/>
      <c r="L154" s="189"/>
      <c r="M154" s="189"/>
    </row>
    <row r="155" spans="1:13" ht="15" customHeight="1" x14ac:dyDescent="0.45">
      <c r="A155" s="190"/>
      <c r="B155" s="192"/>
      <c r="C155" s="193" t="s">
        <v>360</v>
      </c>
      <c r="D155" s="194">
        <v>7</v>
      </c>
      <c r="E155" s="194">
        <v>484</v>
      </c>
      <c r="F155" s="194" t="s">
        <v>2769</v>
      </c>
      <c r="G155" s="194" t="s">
        <v>2769</v>
      </c>
      <c r="H155" s="194" t="s">
        <v>2769</v>
      </c>
      <c r="I155" s="194" t="s">
        <v>2769</v>
      </c>
      <c r="J155" s="194" t="s">
        <v>2769</v>
      </c>
      <c r="K155" s="189"/>
      <c r="L155" s="189"/>
      <c r="M155" s="189"/>
    </row>
    <row r="156" spans="1:13" ht="15" customHeight="1" x14ac:dyDescent="0.45">
      <c r="A156" s="190"/>
      <c r="B156" s="190"/>
      <c r="C156" s="191" t="s">
        <v>361</v>
      </c>
      <c r="D156" s="2">
        <v>2</v>
      </c>
      <c r="E156" s="2">
        <v>332</v>
      </c>
      <c r="F156" s="2" t="s">
        <v>2769</v>
      </c>
      <c r="G156" s="2" t="s">
        <v>2769</v>
      </c>
      <c r="H156" s="2" t="s">
        <v>2769</v>
      </c>
      <c r="I156" s="2" t="s">
        <v>2769</v>
      </c>
      <c r="J156" s="2" t="s">
        <v>2769</v>
      </c>
      <c r="K156" s="189"/>
      <c r="L156" s="189"/>
      <c r="M156" s="189"/>
    </row>
    <row r="157" spans="1:13" ht="15" customHeight="1" x14ac:dyDescent="0.45">
      <c r="A157" s="190"/>
      <c r="B157" s="190"/>
      <c r="C157" s="191" t="s">
        <v>362</v>
      </c>
      <c r="D157" s="2" t="s">
        <v>2768</v>
      </c>
      <c r="E157" s="2" t="s">
        <v>2768</v>
      </c>
      <c r="F157" s="2" t="s">
        <v>2768</v>
      </c>
      <c r="G157" s="2" t="s">
        <v>2768</v>
      </c>
      <c r="H157" s="2" t="s">
        <v>2768</v>
      </c>
      <c r="I157" s="2" t="s">
        <v>2768</v>
      </c>
      <c r="J157" s="2" t="s">
        <v>2768</v>
      </c>
      <c r="K157" s="189"/>
      <c r="L157" s="189"/>
      <c r="M157" s="189"/>
    </row>
    <row r="158" spans="1:13" ht="15" customHeight="1" x14ac:dyDescent="0.45">
      <c r="A158" s="190"/>
      <c r="B158" s="190"/>
      <c r="C158" s="191" t="s">
        <v>363</v>
      </c>
      <c r="D158" s="2" t="s">
        <v>2768</v>
      </c>
      <c r="E158" s="2" t="s">
        <v>2768</v>
      </c>
      <c r="F158" s="2" t="s">
        <v>2768</v>
      </c>
      <c r="G158" s="2" t="s">
        <v>2768</v>
      </c>
      <c r="H158" s="2" t="s">
        <v>2768</v>
      </c>
      <c r="I158" s="2" t="s">
        <v>2768</v>
      </c>
      <c r="J158" s="2" t="s">
        <v>2768</v>
      </c>
      <c r="K158" s="189"/>
      <c r="L158" s="189"/>
      <c r="M158" s="189"/>
    </row>
    <row r="159" spans="1:13" ht="15" customHeight="1" x14ac:dyDescent="0.45">
      <c r="A159" s="190"/>
      <c r="B159" s="190"/>
      <c r="C159" s="191" t="s">
        <v>364</v>
      </c>
      <c r="D159" s="2" t="s">
        <v>2768</v>
      </c>
      <c r="E159" s="2" t="s">
        <v>2768</v>
      </c>
      <c r="F159" s="2" t="s">
        <v>2768</v>
      </c>
      <c r="G159" s="2" t="s">
        <v>2768</v>
      </c>
      <c r="H159" s="2" t="s">
        <v>2768</v>
      </c>
      <c r="I159" s="2" t="s">
        <v>2768</v>
      </c>
      <c r="J159" s="2" t="s">
        <v>2768</v>
      </c>
      <c r="K159" s="189"/>
      <c r="L159" s="189"/>
      <c r="M159" s="189"/>
    </row>
    <row r="160" spans="1:13" ht="15" customHeight="1" x14ac:dyDescent="0.45">
      <c r="A160" s="190"/>
      <c r="B160" s="190"/>
      <c r="C160" s="191" t="s">
        <v>365</v>
      </c>
      <c r="D160" s="2" t="s">
        <v>2768</v>
      </c>
      <c r="E160" s="2" t="s">
        <v>2768</v>
      </c>
      <c r="F160" s="2" t="s">
        <v>2768</v>
      </c>
      <c r="G160" s="2" t="s">
        <v>2768</v>
      </c>
      <c r="H160" s="2" t="s">
        <v>2768</v>
      </c>
      <c r="I160" s="2" t="s">
        <v>2768</v>
      </c>
      <c r="J160" s="2" t="s">
        <v>2768</v>
      </c>
      <c r="K160" s="189"/>
      <c r="L160" s="189"/>
      <c r="M160" s="189"/>
    </row>
    <row r="161" spans="1:13" s="179" customFormat="1" ht="15" customHeight="1" x14ac:dyDescent="0.45">
      <c r="A161" s="203"/>
      <c r="B161" s="204" t="s">
        <v>378</v>
      </c>
      <c r="C161" s="205" t="s">
        <v>54</v>
      </c>
      <c r="D161" s="206">
        <v>48</v>
      </c>
      <c r="E161" s="206">
        <v>2160</v>
      </c>
      <c r="F161" s="206">
        <v>1082154</v>
      </c>
      <c r="G161" s="206">
        <v>9648072</v>
      </c>
      <c r="H161" s="206">
        <v>12994294</v>
      </c>
      <c r="I161" s="206">
        <v>10452940</v>
      </c>
      <c r="J161" s="206">
        <v>2813800</v>
      </c>
      <c r="K161" s="189"/>
      <c r="L161" s="189"/>
      <c r="M161" s="189"/>
    </row>
    <row r="162" spans="1:13" ht="15" customHeight="1" x14ac:dyDescent="0.45">
      <c r="A162" s="190"/>
      <c r="B162" s="190"/>
      <c r="C162" s="191" t="s">
        <v>1998</v>
      </c>
      <c r="D162" s="2">
        <v>12</v>
      </c>
      <c r="E162" s="2">
        <v>60</v>
      </c>
      <c r="F162" s="2">
        <v>17878</v>
      </c>
      <c r="G162" s="2">
        <v>50364</v>
      </c>
      <c r="H162" s="2">
        <v>88043</v>
      </c>
      <c r="I162" s="2">
        <v>81271</v>
      </c>
      <c r="J162" s="2">
        <v>34325</v>
      </c>
      <c r="K162" s="189"/>
      <c r="L162" s="189"/>
      <c r="M162" s="189"/>
    </row>
    <row r="163" spans="1:13" ht="15" customHeight="1" x14ac:dyDescent="0.45">
      <c r="A163" s="190"/>
      <c r="B163" s="190"/>
      <c r="C163" s="191" t="s">
        <v>357</v>
      </c>
      <c r="D163" s="2">
        <v>11</v>
      </c>
      <c r="E163" s="2">
        <v>140</v>
      </c>
      <c r="F163" s="2">
        <v>51063</v>
      </c>
      <c r="G163" s="2">
        <v>664191</v>
      </c>
      <c r="H163" s="2">
        <v>1081909</v>
      </c>
      <c r="I163" s="2">
        <v>983690</v>
      </c>
      <c r="J163" s="2">
        <v>390890</v>
      </c>
      <c r="K163" s="189"/>
      <c r="L163" s="189"/>
      <c r="M163" s="189"/>
    </row>
    <row r="164" spans="1:13" ht="15" customHeight="1" x14ac:dyDescent="0.45">
      <c r="A164" s="190"/>
      <c r="B164" s="190"/>
      <c r="C164" s="191" t="s">
        <v>358</v>
      </c>
      <c r="D164" s="2">
        <v>7</v>
      </c>
      <c r="E164" s="2">
        <v>171</v>
      </c>
      <c r="F164" s="2">
        <v>64123</v>
      </c>
      <c r="G164" s="2">
        <v>311562</v>
      </c>
      <c r="H164" s="2">
        <v>520335</v>
      </c>
      <c r="I164" s="2">
        <v>410983</v>
      </c>
      <c r="J164" s="2">
        <v>195912</v>
      </c>
      <c r="K164" s="189"/>
      <c r="L164" s="189"/>
      <c r="M164" s="189"/>
    </row>
    <row r="165" spans="1:13" ht="15" customHeight="1" x14ac:dyDescent="0.45">
      <c r="A165" s="190"/>
      <c r="B165" s="190"/>
      <c r="C165" s="191" t="s">
        <v>359</v>
      </c>
      <c r="D165" s="2">
        <v>10</v>
      </c>
      <c r="E165" s="2">
        <v>404</v>
      </c>
      <c r="F165" s="2">
        <v>163164</v>
      </c>
      <c r="G165" s="2">
        <v>988888</v>
      </c>
      <c r="H165" s="2">
        <v>1402427</v>
      </c>
      <c r="I165" s="2">
        <v>1281997</v>
      </c>
      <c r="J165" s="2">
        <v>317183</v>
      </c>
      <c r="K165" s="189"/>
      <c r="L165" s="189"/>
      <c r="M165" s="189"/>
    </row>
    <row r="166" spans="1:13" ht="15" customHeight="1" x14ac:dyDescent="0.45">
      <c r="A166" s="190"/>
      <c r="B166" s="192"/>
      <c r="C166" s="193" t="s">
        <v>360</v>
      </c>
      <c r="D166" s="194">
        <v>6</v>
      </c>
      <c r="E166" s="194">
        <v>389</v>
      </c>
      <c r="F166" s="194" t="s">
        <v>2769</v>
      </c>
      <c r="G166" s="194" t="s">
        <v>2769</v>
      </c>
      <c r="H166" s="194" t="s">
        <v>2769</v>
      </c>
      <c r="I166" s="194" t="s">
        <v>2769</v>
      </c>
      <c r="J166" s="194" t="s">
        <v>2769</v>
      </c>
      <c r="K166" s="189"/>
      <c r="L166" s="189"/>
      <c r="M166" s="189"/>
    </row>
    <row r="167" spans="1:13" ht="15" customHeight="1" x14ac:dyDescent="0.45">
      <c r="A167" s="190"/>
      <c r="B167" s="190"/>
      <c r="C167" s="191" t="s">
        <v>361</v>
      </c>
      <c r="D167" s="2" t="s">
        <v>2768</v>
      </c>
      <c r="E167" s="2" t="s">
        <v>2768</v>
      </c>
      <c r="F167" s="2" t="s">
        <v>2768</v>
      </c>
      <c r="G167" s="2" t="s">
        <v>2768</v>
      </c>
      <c r="H167" s="2" t="s">
        <v>2768</v>
      </c>
      <c r="I167" s="2" t="s">
        <v>2768</v>
      </c>
      <c r="J167" s="2" t="s">
        <v>2768</v>
      </c>
      <c r="K167" s="189"/>
      <c r="L167" s="189"/>
      <c r="M167" s="189"/>
    </row>
    <row r="168" spans="1:13" ht="15" customHeight="1" x14ac:dyDescent="0.45">
      <c r="A168" s="190"/>
      <c r="B168" s="190"/>
      <c r="C168" s="191" t="s">
        <v>362</v>
      </c>
      <c r="D168" s="2">
        <v>1</v>
      </c>
      <c r="E168" s="2">
        <v>256</v>
      </c>
      <c r="F168" s="2" t="s">
        <v>2769</v>
      </c>
      <c r="G168" s="2" t="s">
        <v>2769</v>
      </c>
      <c r="H168" s="2" t="s">
        <v>2769</v>
      </c>
      <c r="I168" s="2" t="s">
        <v>2769</v>
      </c>
      <c r="J168" s="2" t="s">
        <v>2769</v>
      </c>
      <c r="K168" s="189"/>
      <c r="L168" s="189"/>
      <c r="M168" s="189"/>
    </row>
    <row r="169" spans="1:13" ht="15" customHeight="1" x14ac:dyDescent="0.45">
      <c r="A169" s="190"/>
      <c r="B169" s="190"/>
      <c r="C169" s="191" t="s">
        <v>363</v>
      </c>
      <c r="D169" s="2" t="s">
        <v>2768</v>
      </c>
      <c r="E169" s="184" t="s">
        <v>2768</v>
      </c>
      <c r="F169" s="2" t="s">
        <v>2768</v>
      </c>
      <c r="G169" s="2" t="s">
        <v>2768</v>
      </c>
      <c r="H169" s="2" t="s">
        <v>2768</v>
      </c>
      <c r="I169" s="2" t="s">
        <v>2768</v>
      </c>
      <c r="J169" s="2" t="s">
        <v>2768</v>
      </c>
      <c r="K169" s="189"/>
      <c r="L169" s="189"/>
      <c r="M169" s="189"/>
    </row>
    <row r="170" spans="1:13" ht="15" customHeight="1" x14ac:dyDescent="0.45">
      <c r="A170" s="190"/>
      <c r="B170" s="190"/>
      <c r="C170" s="191" t="s">
        <v>364</v>
      </c>
      <c r="D170" s="2">
        <v>1</v>
      </c>
      <c r="E170" s="2">
        <v>740</v>
      </c>
      <c r="F170" s="2" t="s">
        <v>2769</v>
      </c>
      <c r="G170" s="2" t="s">
        <v>2769</v>
      </c>
      <c r="H170" s="2" t="s">
        <v>2769</v>
      </c>
      <c r="I170" s="2" t="s">
        <v>2769</v>
      </c>
      <c r="J170" s="2" t="s">
        <v>2769</v>
      </c>
      <c r="K170" s="189"/>
      <c r="L170" s="189"/>
      <c r="M170" s="189"/>
    </row>
    <row r="171" spans="1:13" ht="15" customHeight="1" x14ac:dyDescent="0.45">
      <c r="A171" s="190"/>
      <c r="B171" s="201"/>
      <c r="C171" s="202" t="s">
        <v>365</v>
      </c>
      <c r="D171" s="3" t="s">
        <v>2768</v>
      </c>
      <c r="E171" s="3" t="s">
        <v>2768</v>
      </c>
      <c r="F171" s="3" t="s">
        <v>2768</v>
      </c>
      <c r="G171" s="3" t="s">
        <v>2768</v>
      </c>
      <c r="H171" s="3" t="s">
        <v>2768</v>
      </c>
      <c r="I171" s="3" t="s">
        <v>2768</v>
      </c>
      <c r="J171" s="3" t="s">
        <v>2768</v>
      </c>
      <c r="K171" s="189"/>
      <c r="L171" s="189"/>
      <c r="M171" s="189"/>
    </row>
    <row r="172" spans="1:13" s="179" customFormat="1" ht="15" customHeight="1" x14ac:dyDescent="0.45">
      <c r="A172" s="203"/>
      <c r="B172" s="204" t="s">
        <v>379</v>
      </c>
      <c r="C172" s="205" t="s">
        <v>55</v>
      </c>
      <c r="D172" s="206">
        <v>29</v>
      </c>
      <c r="E172" s="206">
        <v>1013</v>
      </c>
      <c r="F172" s="206">
        <v>407514</v>
      </c>
      <c r="G172" s="206">
        <v>2146980</v>
      </c>
      <c r="H172" s="206">
        <v>3660825</v>
      </c>
      <c r="I172" s="206">
        <v>2943269</v>
      </c>
      <c r="J172" s="206">
        <v>1307068</v>
      </c>
      <c r="K172" s="189"/>
      <c r="L172" s="189"/>
      <c r="M172" s="189"/>
    </row>
    <row r="173" spans="1:13" ht="15" customHeight="1" x14ac:dyDescent="0.45">
      <c r="A173" s="190"/>
      <c r="B173" s="190"/>
      <c r="C173" s="191" t="s">
        <v>1998</v>
      </c>
      <c r="D173" s="2">
        <v>6</v>
      </c>
      <c r="E173" s="2">
        <v>32</v>
      </c>
      <c r="F173" s="2">
        <v>8190</v>
      </c>
      <c r="G173" s="2">
        <v>14661</v>
      </c>
      <c r="H173" s="2">
        <v>24110</v>
      </c>
      <c r="I173" s="2">
        <v>24097</v>
      </c>
      <c r="J173" s="2">
        <v>8590</v>
      </c>
      <c r="K173" s="189"/>
      <c r="L173" s="189"/>
      <c r="M173" s="189"/>
    </row>
    <row r="174" spans="1:13" ht="15" customHeight="1" x14ac:dyDescent="0.45">
      <c r="A174" s="190"/>
      <c r="B174" s="190"/>
      <c r="C174" s="191" t="s">
        <v>357</v>
      </c>
      <c r="D174" s="2">
        <v>8</v>
      </c>
      <c r="E174" s="2">
        <v>110</v>
      </c>
      <c r="F174" s="2">
        <v>30114</v>
      </c>
      <c r="G174" s="2">
        <v>84662</v>
      </c>
      <c r="H174" s="2">
        <v>184364</v>
      </c>
      <c r="I174" s="2">
        <v>184364</v>
      </c>
      <c r="J174" s="2">
        <v>90637</v>
      </c>
      <c r="K174" s="189"/>
      <c r="L174" s="189"/>
      <c r="M174" s="189"/>
    </row>
    <row r="175" spans="1:13" ht="15" customHeight="1" x14ac:dyDescent="0.45">
      <c r="A175" s="190"/>
      <c r="B175" s="190"/>
      <c r="C175" s="191" t="s">
        <v>358</v>
      </c>
      <c r="D175" s="2">
        <v>4</v>
      </c>
      <c r="E175" s="2">
        <v>95</v>
      </c>
      <c r="F175" s="2" t="s">
        <v>2769</v>
      </c>
      <c r="G175" s="2" t="s">
        <v>2769</v>
      </c>
      <c r="H175" s="2" t="s">
        <v>2769</v>
      </c>
      <c r="I175" s="2" t="s">
        <v>2769</v>
      </c>
      <c r="J175" s="2" t="s">
        <v>2769</v>
      </c>
      <c r="K175" s="189"/>
      <c r="L175" s="189"/>
      <c r="M175" s="189"/>
    </row>
    <row r="176" spans="1:13" ht="15" customHeight="1" x14ac:dyDescent="0.45">
      <c r="A176" s="190"/>
      <c r="B176" s="190"/>
      <c r="C176" s="191" t="s">
        <v>359</v>
      </c>
      <c r="D176" s="2">
        <v>5</v>
      </c>
      <c r="E176" s="2">
        <v>200</v>
      </c>
      <c r="F176" s="2">
        <v>64923</v>
      </c>
      <c r="G176" s="2">
        <v>145291</v>
      </c>
      <c r="H176" s="2">
        <v>254446</v>
      </c>
      <c r="I176" s="2">
        <v>252366</v>
      </c>
      <c r="J176" s="2">
        <v>89173</v>
      </c>
      <c r="K176" s="189"/>
      <c r="L176" s="189"/>
      <c r="M176" s="189"/>
    </row>
    <row r="177" spans="1:13" ht="15" customHeight="1" x14ac:dyDescent="0.45">
      <c r="A177" s="190"/>
      <c r="B177" s="192"/>
      <c r="C177" s="193" t="s">
        <v>360</v>
      </c>
      <c r="D177" s="194">
        <v>5</v>
      </c>
      <c r="E177" s="194">
        <v>415</v>
      </c>
      <c r="F177" s="194">
        <v>182059</v>
      </c>
      <c r="G177" s="194">
        <v>1655987</v>
      </c>
      <c r="H177" s="194">
        <v>2730518</v>
      </c>
      <c r="I177" s="194">
        <v>2015055</v>
      </c>
      <c r="J177" s="194">
        <v>934944</v>
      </c>
      <c r="K177" s="189"/>
      <c r="L177" s="189"/>
      <c r="M177" s="189"/>
    </row>
    <row r="178" spans="1:13" ht="15" customHeight="1" x14ac:dyDescent="0.45">
      <c r="A178" s="190"/>
      <c r="B178" s="190"/>
      <c r="C178" s="191" t="s">
        <v>361</v>
      </c>
      <c r="D178" s="2">
        <v>1</v>
      </c>
      <c r="E178" s="2">
        <v>161</v>
      </c>
      <c r="F178" s="2" t="s">
        <v>2769</v>
      </c>
      <c r="G178" s="2" t="s">
        <v>2769</v>
      </c>
      <c r="H178" s="2" t="s">
        <v>2769</v>
      </c>
      <c r="I178" s="2" t="s">
        <v>2769</v>
      </c>
      <c r="J178" s="2" t="s">
        <v>2769</v>
      </c>
      <c r="K178" s="189"/>
      <c r="L178" s="189"/>
      <c r="M178" s="189"/>
    </row>
    <row r="179" spans="1:13" ht="15" customHeight="1" x14ac:dyDescent="0.45">
      <c r="A179" s="190"/>
      <c r="B179" s="190"/>
      <c r="C179" s="191" t="s">
        <v>362</v>
      </c>
      <c r="D179" s="2" t="s">
        <v>2768</v>
      </c>
      <c r="E179" s="2" t="s">
        <v>2768</v>
      </c>
      <c r="F179" s="2" t="s">
        <v>2768</v>
      </c>
      <c r="G179" s="2" t="s">
        <v>2768</v>
      </c>
      <c r="H179" s="2" t="s">
        <v>2768</v>
      </c>
      <c r="I179" s="2" t="s">
        <v>2768</v>
      </c>
      <c r="J179" s="2" t="s">
        <v>2768</v>
      </c>
      <c r="K179" s="189"/>
      <c r="L179" s="189"/>
      <c r="M179" s="189"/>
    </row>
    <row r="180" spans="1:13" ht="15" customHeight="1" x14ac:dyDescent="0.45">
      <c r="A180" s="190"/>
      <c r="B180" s="190"/>
      <c r="C180" s="191" t="s">
        <v>363</v>
      </c>
      <c r="D180" s="2" t="s">
        <v>2768</v>
      </c>
      <c r="E180" s="2" t="s">
        <v>2768</v>
      </c>
      <c r="F180" s="2" t="s">
        <v>2768</v>
      </c>
      <c r="G180" s="2" t="s">
        <v>2768</v>
      </c>
      <c r="H180" s="2" t="s">
        <v>2768</v>
      </c>
      <c r="I180" s="2" t="s">
        <v>2768</v>
      </c>
      <c r="J180" s="2" t="s">
        <v>2768</v>
      </c>
      <c r="K180" s="189"/>
      <c r="L180" s="189"/>
      <c r="M180" s="189"/>
    </row>
    <row r="181" spans="1:13" ht="15" customHeight="1" x14ac:dyDescent="0.45">
      <c r="A181" s="190"/>
      <c r="B181" s="190"/>
      <c r="C181" s="191" t="s">
        <v>364</v>
      </c>
      <c r="D181" s="2" t="s">
        <v>2768</v>
      </c>
      <c r="E181" s="2" t="s">
        <v>2768</v>
      </c>
      <c r="F181" s="2" t="s">
        <v>2768</v>
      </c>
      <c r="G181" s="2" t="s">
        <v>2768</v>
      </c>
      <c r="H181" s="2" t="s">
        <v>2768</v>
      </c>
      <c r="I181" s="2" t="s">
        <v>2768</v>
      </c>
      <c r="J181" s="2" t="s">
        <v>2768</v>
      </c>
      <c r="K181" s="189"/>
      <c r="L181" s="189"/>
      <c r="M181" s="189"/>
    </row>
    <row r="182" spans="1:13" ht="15" customHeight="1" x14ac:dyDescent="0.45">
      <c r="A182" s="190"/>
      <c r="B182" s="190"/>
      <c r="C182" s="191" t="s">
        <v>365</v>
      </c>
      <c r="D182" s="2" t="s">
        <v>2768</v>
      </c>
      <c r="E182" s="2" t="s">
        <v>2768</v>
      </c>
      <c r="F182" s="2" t="s">
        <v>2768</v>
      </c>
      <c r="G182" s="2" t="s">
        <v>2768</v>
      </c>
      <c r="H182" s="2" t="s">
        <v>2768</v>
      </c>
      <c r="I182" s="2" t="s">
        <v>2768</v>
      </c>
      <c r="J182" s="2" t="s">
        <v>2768</v>
      </c>
      <c r="K182" s="189"/>
      <c r="L182" s="189"/>
      <c r="M182" s="189"/>
    </row>
    <row r="183" spans="1:13" s="179" customFormat="1" ht="15" customHeight="1" x14ac:dyDescent="0.45">
      <c r="A183" s="203"/>
      <c r="B183" s="204" t="s">
        <v>380</v>
      </c>
      <c r="C183" s="205" t="s">
        <v>56</v>
      </c>
      <c r="D183" s="206">
        <v>187</v>
      </c>
      <c r="E183" s="206">
        <v>5126</v>
      </c>
      <c r="F183" s="206">
        <v>2133805</v>
      </c>
      <c r="G183" s="206">
        <v>7581132</v>
      </c>
      <c r="H183" s="206">
        <v>12949362</v>
      </c>
      <c r="I183" s="206">
        <v>12254549</v>
      </c>
      <c r="J183" s="206">
        <v>4365447</v>
      </c>
      <c r="K183" s="189"/>
      <c r="L183" s="189"/>
      <c r="M183" s="189"/>
    </row>
    <row r="184" spans="1:13" ht="15" customHeight="1" x14ac:dyDescent="0.45">
      <c r="A184" s="190"/>
      <c r="B184" s="190"/>
      <c r="C184" s="191" t="s">
        <v>1998</v>
      </c>
      <c r="D184" s="2">
        <v>72</v>
      </c>
      <c r="E184" s="2">
        <v>361</v>
      </c>
      <c r="F184" s="2">
        <v>112625</v>
      </c>
      <c r="G184" s="2">
        <v>740173</v>
      </c>
      <c r="H184" s="2">
        <v>988934</v>
      </c>
      <c r="I184" s="2">
        <v>979425</v>
      </c>
      <c r="J184" s="2">
        <v>226204</v>
      </c>
      <c r="K184" s="189"/>
      <c r="L184" s="189"/>
      <c r="M184" s="189"/>
    </row>
    <row r="185" spans="1:13" ht="15" customHeight="1" x14ac:dyDescent="0.45">
      <c r="A185" s="190"/>
      <c r="B185" s="190"/>
      <c r="C185" s="191" t="s">
        <v>357</v>
      </c>
      <c r="D185" s="2">
        <v>48</v>
      </c>
      <c r="E185" s="2">
        <v>653</v>
      </c>
      <c r="F185" s="2">
        <v>225430</v>
      </c>
      <c r="G185" s="2">
        <v>1084202</v>
      </c>
      <c r="H185" s="2">
        <v>1779148</v>
      </c>
      <c r="I185" s="2">
        <v>1765760</v>
      </c>
      <c r="J185" s="2">
        <v>643060</v>
      </c>
      <c r="K185" s="189"/>
      <c r="L185" s="189"/>
      <c r="M185" s="189"/>
    </row>
    <row r="186" spans="1:13" ht="15" customHeight="1" x14ac:dyDescent="0.45">
      <c r="A186" s="190"/>
      <c r="B186" s="190"/>
      <c r="C186" s="191" t="s">
        <v>358</v>
      </c>
      <c r="D186" s="2">
        <v>25</v>
      </c>
      <c r="E186" s="2">
        <v>627</v>
      </c>
      <c r="F186" s="2">
        <v>224680</v>
      </c>
      <c r="G186" s="2">
        <v>487613</v>
      </c>
      <c r="H186" s="2">
        <v>947205</v>
      </c>
      <c r="I186" s="2">
        <v>941163</v>
      </c>
      <c r="J186" s="2">
        <v>417915</v>
      </c>
      <c r="K186" s="189"/>
      <c r="L186" s="189"/>
      <c r="M186" s="189"/>
    </row>
    <row r="187" spans="1:13" ht="15" customHeight="1" x14ac:dyDescent="0.45">
      <c r="A187" s="190"/>
      <c r="B187" s="190"/>
      <c r="C187" s="191" t="s">
        <v>359</v>
      </c>
      <c r="D187" s="2">
        <v>19</v>
      </c>
      <c r="E187" s="2">
        <v>742</v>
      </c>
      <c r="F187" s="2">
        <v>332445</v>
      </c>
      <c r="G187" s="2">
        <v>954110</v>
      </c>
      <c r="H187" s="2">
        <v>1603279</v>
      </c>
      <c r="I187" s="2">
        <v>1407692</v>
      </c>
      <c r="J187" s="2">
        <v>507382</v>
      </c>
      <c r="K187" s="189"/>
      <c r="L187" s="189"/>
      <c r="M187" s="189"/>
    </row>
    <row r="188" spans="1:13" ht="15" customHeight="1" x14ac:dyDescent="0.45">
      <c r="A188" s="190"/>
      <c r="B188" s="192"/>
      <c r="C188" s="193" t="s">
        <v>360</v>
      </c>
      <c r="D188" s="194">
        <v>12</v>
      </c>
      <c r="E188" s="194">
        <v>865</v>
      </c>
      <c r="F188" s="194">
        <v>311533</v>
      </c>
      <c r="G188" s="194">
        <v>763485</v>
      </c>
      <c r="H188" s="194">
        <v>1511399</v>
      </c>
      <c r="I188" s="194">
        <v>1495978</v>
      </c>
      <c r="J188" s="194">
        <v>633153</v>
      </c>
      <c r="K188" s="189"/>
      <c r="L188" s="189"/>
      <c r="M188" s="189"/>
    </row>
    <row r="189" spans="1:13" ht="15" customHeight="1" x14ac:dyDescent="0.45">
      <c r="A189" s="190"/>
      <c r="B189" s="190"/>
      <c r="C189" s="191" t="s">
        <v>361</v>
      </c>
      <c r="D189" s="2">
        <v>8</v>
      </c>
      <c r="E189" s="2">
        <v>1171</v>
      </c>
      <c r="F189" s="2">
        <v>606125</v>
      </c>
      <c r="G189" s="2">
        <v>2880980</v>
      </c>
      <c r="H189" s="2">
        <v>4951708</v>
      </c>
      <c r="I189" s="2">
        <v>4519733</v>
      </c>
      <c r="J189" s="2">
        <v>1536139</v>
      </c>
      <c r="K189" s="189"/>
      <c r="L189" s="189"/>
      <c r="M189" s="189"/>
    </row>
    <row r="190" spans="1:13" ht="15" customHeight="1" x14ac:dyDescent="0.45">
      <c r="A190" s="190"/>
      <c r="B190" s="190"/>
      <c r="C190" s="191" t="s">
        <v>362</v>
      </c>
      <c r="D190" s="207">
        <v>3</v>
      </c>
      <c r="E190" s="207">
        <v>707</v>
      </c>
      <c r="F190" s="207">
        <v>320967</v>
      </c>
      <c r="G190" s="207">
        <v>670569</v>
      </c>
      <c r="H190" s="207">
        <v>1167689</v>
      </c>
      <c r="I190" s="207">
        <v>1144798</v>
      </c>
      <c r="J190" s="207">
        <v>401594</v>
      </c>
      <c r="K190" s="189"/>
      <c r="L190" s="189"/>
      <c r="M190" s="189"/>
    </row>
    <row r="191" spans="1:13" ht="15" customHeight="1" x14ac:dyDescent="0.45">
      <c r="A191" s="190"/>
      <c r="B191" s="190"/>
      <c r="C191" s="191" t="s">
        <v>363</v>
      </c>
      <c r="D191" s="2" t="s">
        <v>2768</v>
      </c>
      <c r="E191" s="2" t="s">
        <v>2768</v>
      </c>
      <c r="F191" s="2" t="s">
        <v>2768</v>
      </c>
      <c r="G191" s="2" t="s">
        <v>2768</v>
      </c>
      <c r="H191" s="2" t="s">
        <v>2768</v>
      </c>
      <c r="I191" s="2" t="s">
        <v>2768</v>
      </c>
      <c r="J191" s="2" t="s">
        <v>2768</v>
      </c>
      <c r="K191" s="189"/>
      <c r="L191" s="189"/>
      <c r="M191" s="189"/>
    </row>
    <row r="192" spans="1:13" ht="15" customHeight="1" x14ac:dyDescent="0.45">
      <c r="A192" s="190"/>
      <c r="B192" s="190"/>
      <c r="C192" s="191" t="s">
        <v>364</v>
      </c>
      <c r="D192" s="2" t="s">
        <v>2768</v>
      </c>
      <c r="E192" s="2" t="s">
        <v>2768</v>
      </c>
      <c r="F192" s="2" t="s">
        <v>2768</v>
      </c>
      <c r="G192" s="2" t="s">
        <v>2768</v>
      </c>
      <c r="H192" s="2" t="s">
        <v>2768</v>
      </c>
      <c r="I192" s="2" t="s">
        <v>2768</v>
      </c>
      <c r="J192" s="2" t="s">
        <v>2768</v>
      </c>
      <c r="K192" s="189"/>
      <c r="L192" s="189"/>
      <c r="M192" s="189"/>
    </row>
    <row r="193" spans="1:13" ht="15" customHeight="1" x14ac:dyDescent="0.45">
      <c r="A193" s="190"/>
      <c r="B193" s="201"/>
      <c r="C193" s="202" t="s">
        <v>365</v>
      </c>
      <c r="D193" s="3" t="s">
        <v>2768</v>
      </c>
      <c r="E193" s="3" t="s">
        <v>2768</v>
      </c>
      <c r="F193" s="3" t="s">
        <v>2768</v>
      </c>
      <c r="G193" s="3" t="s">
        <v>2768</v>
      </c>
      <c r="H193" s="3" t="s">
        <v>2768</v>
      </c>
      <c r="I193" s="3" t="s">
        <v>2768</v>
      </c>
      <c r="J193" s="3" t="s">
        <v>2768</v>
      </c>
      <c r="K193" s="189"/>
      <c r="L193" s="189"/>
      <c r="M193" s="189"/>
    </row>
    <row r="194" spans="1:13" s="179" customFormat="1" ht="15" customHeight="1" x14ac:dyDescent="0.45">
      <c r="A194" s="203"/>
      <c r="B194" s="204" t="s">
        <v>381</v>
      </c>
      <c r="C194" s="205" t="s">
        <v>57</v>
      </c>
      <c r="D194" s="206">
        <v>38</v>
      </c>
      <c r="E194" s="206">
        <v>3094</v>
      </c>
      <c r="F194" s="206">
        <v>1476768</v>
      </c>
      <c r="G194" s="206">
        <v>6363676</v>
      </c>
      <c r="H194" s="206">
        <v>13374130</v>
      </c>
      <c r="I194" s="206">
        <v>13131613</v>
      </c>
      <c r="J194" s="206">
        <v>6603737</v>
      </c>
      <c r="K194" s="189"/>
      <c r="L194" s="189"/>
      <c r="M194" s="189"/>
    </row>
    <row r="195" spans="1:13" ht="15" customHeight="1" x14ac:dyDescent="0.45">
      <c r="A195" s="190"/>
      <c r="B195" s="190"/>
      <c r="C195" s="191" t="s">
        <v>1998</v>
      </c>
      <c r="D195" s="2">
        <v>14</v>
      </c>
      <c r="E195" s="2">
        <v>63</v>
      </c>
      <c r="F195" s="2">
        <v>17866</v>
      </c>
      <c r="G195" s="2">
        <v>26557</v>
      </c>
      <c r="H195" s="2">
        <v>67273</v>
      </c>
      <c r="I195" s="2">
        <v>50562</v>
      </c>
      <c r="J195" s="2">
        <v>37026</v>
      </c>
      <c r="K195" s="189"/>
      <c r="L195" s="189"/>
      <c r="M195" s="189"/>
    </row>
    <row r="196" spans="1:13" ht="15" customHeight="1" x14ac:dyDescent="0.45">
      <c r="A196" s="190"/>
      <c r="B196" s="190"/>
      <c r="C196" s="191" t="s">
        <v>357</v>
      </c>
      <c r="D196" s="2">
        <v>8</v>
      </c>
      <c r="E196" s="2">
        <v>110</v>
      </c>
      <c r="F196" s="2">
        <v>39045</v>
      </c>
      <c r="G196" s="2">
        <v>186602</v>
      </c>
      <c r="H196" s="2">
        <v>393347</v>
      </c>
      <c r="I196" s="2">
        <v>382913</v>
      </c>
      <c r="J196" s="2">
        <v>188042</v>
      </c>
      <c r="K196" s="189"/>
      <c r="L196" s="189"/>
      <c r="M196" s="189"/>
    </row>
    <row r="197" spans="1:13" ht="15" customHeight="1" x14ac:dyDescent="0.45">
      <c r="A197" s="190"/>
      <c r="B197" s="190"/>
      <c r="C197" s="191" t="s">
        <v>358</v>
      </c>
      <c r="D197" s="2">
        <v>1</v>
      </c>
      <c r="E197" s="2">
        <v>26</v>
      </c>
      <c r="F197" s="2" t="s">
        <v>2769</v>
      </c>
      <c r="G197" s="2" t="s">
        <v>2769</v>
      </c>
      <c r="H197" s="2" t="s">
        <v>2769</v>
      </c>
      <c r="I197" s="2" t="s">
        <v>2769</v>
      </c>
      <c r="J197" s="2" t="s">
        <v>2769</v>
      </c>
      <c r="K197" s="189"/>
      <c r="L197" s="189"/>
      <c r="M197" s="189"/>
    </row>
    <row r="198" spans="1:13" ht="15" customHeight="1" x14ac:dyDescent="0.45">
      <c r="A198" s="190"/>
      <c r="B198" s="190"/>
      <c r="C198" s="191" t="s">
        <v>359</v>
      </c>
      <c r="D198" s="2">
        <v>3</v>
      </c>
      <c r="E198" s="2">
        <v>109</v>
      </c>
      <c r="F198" s="2">
        <v>33383</v>
      </c>
      <c r="G198" s="2">
        <v>68194</v>
      </c>
      <c r="H198" s="2">
        <v>141441</v>
      </c>
      <c r="I198" s="2">
        <v>140492</v>
      </c>
      <c r="J198" s="2">
        <v>64222</v>
      </c>
      <c r="K198" s="189"/>
      <c r="L198" s="189"/>
      <c r="M198" s="189"/>
    </row>
    <row r="199" spans="1:13" ht="15" customHeight="1" x14ac:dyDescent="0.45">
      <c r="A199" s="190"/>
      <c r="B199" s="192"/>
      <c r="C199" s="193" t="s">
        <v>360</v>
      </c>
      <c r="D199" s="194">
        <v>6</v>
      </c>
      <c r="E199" s="194">
        <v>507</v>
      </c>
      <c r="F199" s="194">
        <v>181558</v>
      </c>
      <c r="G199" s="194">
        <v>204376</v>
      </c>
      <c r="H199" s="194">
        <v>633346</v>
      </c>
      <c r="I199" s="194">
        <v>628840</v>
      </c>
      <c r="J199" s="194">
        <v>343688</v>
      </c>
      <c r="K199" s="189"/>
      <c r="L199" s="189"/>
      <c r="M199" s="189"/>
    </row>
    <row r="200" spans="1:13" ht="15" customHeight="1" x14ac:dyDescent="0.45">
      <c r="A200" s="190"/>
      <c r="B200" s="190"/>
      <c r="C200" s="191" t="s">
        <v>361</v>
      </c>
      <c r="D200" s="2">
        <v>2</v>
      </c>
      <c r="E200" s="2">
        <v>219</v>
      </c>
      <c r="F200" s="2" t="s">
        <v>2769</v>
      </c>
      <c r="G200" s="2" t="s">
        <v>2769</v>
      </c>
      <c r="H200" s="2" t="s">
        <v>2769</v>
      </c>
      <c r="I200" s="2" t="s">
        <v>2769</v>
      </c>
      <c r="J200" s="2" t="s">
        <v>2769</v>
      </c>
      <c r="K200" s="189"/>
      <c r="L200" s="189"/>
      <c r="M200" s="189"/>
    </row>
    <row r="201" spans="1:13" ht="15" customHeight="1" x14ac:dyDescent="0.45">
      <c r="A201" s="190"/>
      <c r="B201" s="190"/>
      <c r="C201" s="191" t="s">
        <v>362</v>
      </c>
      <c r="D201" s="207" t="s">
        <v>2768</v>
      </c>
      <c r="E201" s="207" t="s">
        <v>2768</v>
      </c>
      <c r="F201" s="207" t="s">
        <v>2768</v>
      </c>
      <c r="G201" s="207" t="s">
        <v>2768</v>
      </c>
      <c r="H201" s="207" t="s">
        <v>2768</v>
      </c>
      <c r="I201" s="207" t="s">
        <v>2768</v>
      </c>
      <c r="J201" s="207" t="s">
        <v>2768</v>
      </c>
      <c r="K201" s="189"/>
      <c r="L201" s="189"/>
      <c r="M201" s="189"/>
    </row>
    <row r="202" spans="1:13" ht="15" customHeight="1" x14ac:dyDescent="0.45">
      <c r="A202" s="190"/>
      <c r="B202" s="190"/>
      <c r="C202" s="191" t="s">
        <v>363</v>
      </c>
      <c r="D202" s="207">
        <v>2</v>
      </c>
      <c r="E202" s="207">
        <v>807</v>
      </c>
      <c r="F202" s="207" t="s">
        <v>2769</v>
      </c>
      <c r="G202" s="207" t="s">
        <v>2769</v>
      </c>
      <c r="H202" s="207" t="s">
        <v>2769</v>
      </c>
      <c r="I202" s="207" t="s">
        <v>2769</v>
      </c>
      <c r="J202" s="207" t="s">
        <v>2769</v>
      </c>
      <c r="K202" s="189"/>
      <c r="L202" s="189"/>
      <c r="M202" s="189"/>
    </row>
    <row r="203" spans="1:13" ht="15" customHeight="1" x14ac:dyDescent="0.45">
      <c r="A203" s="190"/>
      <c r="B203" s="190"/>
      <c r="C203" s="191" t="s">
        <v>364</v>
      </c>
      <c r="D203" s="2">
        <v>2</v>
      </c>
      <c r="E203" s="2">
        <v>1253</v>
      </c>
      <c r="F203" s="2" t="s">
        <v>2769</v>
      </c>
      <c r="G203" s="2" t="s">
        <v>2769</v>
      </c>
      <c r="H203" s="2" t="s">
        <v>2769</v>
      </c>
      <c r="I203" s="2" t="s">
        <v>2769</v>
      </c>
      <c r="J203" s="2" t="s">
        <v>2769</v>
      </c>
      <c r="K203" s="189"/>
      <c r="L203" s="189"/>
      <c r="M203" s="189"/>
    </row>
    <row r="204" spans="1:13" ht="15" customHeight="1" x14ac:dyDescent="0.45">
      <c r="A204" s="190"/>
      <c r="B204" s="190"/>
      <c r="C204" s="191" t="s">
        <v>365</v>
      </c>
      <c r="D204" s="2" t="s">
        <v>2768</v>
      </c>
      <c r="E204" s="2" t="s">
        <v>2768</v>
      </c>
      <c r="F204" s="2" t="s">
        <v>2768</v>
      </c>
      <c r="G204" s="2" t="s">
        <v>2768</v>
      </c>
      <c r="H204" s="2" t="s">
        <v>2768</v>
      </c>
      <c r="I204" s="2" t="s">
        <v>2768</v>
      </c>
      <c r="J204" s="2" t="s">
        <v>2768</v>
      </c>
      <c r="K204" s="189"/>
      <c r="L204" s="189"/>
      <c r="M204" s="189"/>
    </row>
    <row r="205" spans="1:13" s="179" customFormat="1" ht="15" customHeight="1" x14ac:dyDescent="0.45">
      <c r="A205" s="203"/>
      <c r="B205" s="204" t="s">
        <v>382</v>
      </c>
      <c r="C205" s="205" t="s">
        <v>58</v>
      </c>
      <c r="D205" s="206">
        <v>190</v>
      </c>
      <c r="E205" s="206">
        <v>8663</v>
      </c>
      <c r="F205" s="206">
        <v>3896932</v>
      </c>
      <c r="G205" s="206">
        <v>19672190</v>
      </c>
      <c r="H205" s="206">
        <v>29917919</v>
      </c>
      <c r="I205" s="206">
        <v>28895384</v>
      </c>
      <c r="J205" s="206">
        <v>9228522</v>
      </c>
      <c r="K205" s="189"/>
      <c r="L205" s="189"/>
      <c r="M205" s="189"/>
    </row>
    <row r="206" spans="1:13" ht="15" customHeight="1" x14ac:dyDescent="0.45">
      <c r="A206" s="190"/>
      <c r="B206" s="190"/>
      <c r="C206" s="191" t="s">
        <v>1998</v>
      </c>
      <c r="D206" s="2">
        <v>68</v>
      </c>
      <c r="E206" s="2">
        <v>316</v>
      </c>
      <c r="F206" s="2">
        <v>107327</v>
      </c>
      <c r="G206" s="2">
        <v>163354</v>
      </c>
      <c r="H206" s="2">
        <v>388881</v>
      </c>
      <c r="I206" s="2">
        <v>377122</v>
      </c>
      <c r="J206" s="2">
        <v>205239</v>
      </c>
      <c r="K206" s="189"/>
      <c r="L206" s="189"/>
      <c r="M206" s="189"/>
    </row>
    <row r="207" spans="1:13" ht="15" customHeight="1" x14ac:dyDescent="0.45">
      <c r="A207" s="190"/>
      <c r="B207" s="190"/>
      <c r="C207" s="191" t="s">
        <v>357</v>
      </c>
      <c r="D207" s="2">
        <v>42</v>
      </c>
      <c r="E207" s="2">
        <v>604</v>
      </c>
      <c r="F207" s="2">
        <v>216605</v>
      </c>
      <c r="G207" s="2">
        <v>479743</v>
      </c>
      <c r="H207" s="2">
        <v>939742</v>
      </c>
      <c r="I207" s="2">
        <v>854267</v>
      </c>
      <c r="J207" s="2">
        <v>419523</v>
      </c>
      <c r="K207" s="189"/>
      <c r="L207" s="189"/>
      <c r="M207" s="189"/>
    </row>
    <row r="208" spans="1:13" ht="15" customHeight="1" x14ac:dyDescent="0.45">
      <c r="A208" s="190"/>
      <c r="B208" s="190"/>
      <c r="C208" s="191" t="s">
        <v>358</v>
      </c>
      <c r="D208" s="2">
        <v>14</v>
      </c>
      <c r="E208" s="2">
        <v>340</v>
      </c>
      <c r="F208" s="2">
        <v>118306</v>
      </c>
      <c r="G208" s="2">
        <v>140121</v>
      </c>
      <c r="H208" s="2">
        <v>378133</v>
      </c>
      <c r="I208" s="2">
        <v>378056</v>
      </c>
      <c r="J208" s="2">
        <v>216376</v>
      </c>
      <c r="K208" s="189"/>
      <c r="L208" s="189"/>
      <c r="M208" s="189"/>
    </row>
    <row r="209" spans="1:13" ht="15" customHeight="1" x14ac:dyDescent="0.45">
      <c r="A209" s="190"/>
      <c r="B209" s="190"/>
      <c r="C209" s="191" t="s">
        <v>359</v>
      </c>
      <c r="D209" s="2">
        <v>24</v>
      </c>
      <c r="E209" s="2">
        <v>934</v>
      </c>
      <c r="F209" s="2">
        <v>354644</v>
      </c>
      <c r="G209" s="2">
        <v>547240</v>
      </c>
      <c r="H209" s="2">
        <v>1112732</v>
      </c>
      <c r="I209" s="2">
        <v>1105594</v>
      </c>
      <c r="J209" s="2">
        <v>476481</v>
      </c>
      <c r="K209" s="189"/>
      <c r="L209" s="189"/>
      <c r="M209" s="189"/>
    </row>
    <row r="210" spans="1:13" ht="15" customHeight="1" x14ac:dyDescent="0.45">
      <c r="A210" s="190"/>
      <c r="B210" s="192"/>
      <c r="C210" s="193" t="s">
        <v>360</v>
      </c>
      <c r="D210" s="194">
        <v>23</v>
      </c>
      <c r="E210" s="194">
        <v>1520</v>
      </c>
      <c r="F210" s="194">
        <v>597566</v>
      </c>
      <c r="G210" s="194">
        <v>1201871</v>
      </c>
      <c r="H210" s="194">
        <v>2469541</v>
      </c>
      <c r="I210" s="194">
        <v>2385554</v>
      </c>
      <c r="J210" s="194">
        <v>998848</v>
      </c>
      <c r="K210" s="189"/>
      <c r="L210" s="189"/>
      <c r="M210" s="189"/>
    </row>
    <row r="211" spans="1:13" ht="15" customHeight="1" x14ac:dyDescent="0.45">
      <c r="A211" s="190"/>
      <c r="B211" s="190"/>
      <c r="C211" s="191" t="s">
        <v>361</v>
      </c>
      <c r="D211" s="2">
        <v>11</v>
      </c>
      <c r="E211" s="2">
        <v>1571</v>
      </c>
      <c r="F211" s="2">
        <v>751312</v>
      </c>
      <c r="G211" s="2">
        <v>2649021</v>
      </c>
      <c r="H211" s="2">
        <v>4539162</v>
      </c>
      <c r="I211" s="2">
        <v>3560384</v>
      </c>
      <c r="J211" s="2">
        <v>1634374</v>
      </c>
      <c r="K211" s="189"/>
      <c r="L211" s="189"/>
      <c r="M211" s="189"/>
    </row>
    <row r="212" spans="1:13" ht="15" customHeight="1" x14ac:dyDescent="0.45">
      <c r="A212" s="190"/>
      <c r="B212" s="190"/>
      <c r="C212" s="191" t="s">
        <v>362</v>
      </c>
      <c r="D212" s="2">
        <v>3</v>
      </c>
      <c r="E212" s="2">
        <v>825</v>
      </c>
      <c r="F212" s="2" t="s">
        <v>2769</v>
      </c>
      <c r="G212" s="2" t="s">
        <v>2769</v>
      </c>
      <c r="H212" s="2" t="s">
        <v>2769</v>
      </c>
      <c r="I212" s="2" t="s">
        <v>2769</v>
      </c>
      <c r="J212" s="2" t="s">
        <v>2769</v>
      </c>
      <c r="K212" s="189"/>
      <c r="L212" s="189"/>
      <c r="M212" s="189"/>
    </row>
    <row r="213" spans="1:13" ht="15" customHeight="1" x14ac:dyDescent="0.45">
      <c r="A213" s="190"/>
      <c r="B213" s="190"/>
      <c r="C213" s="191" t="s">
        <v>363</v>
      </c>
      <c r="D213" s="2">
        <v>4</v>
      </c>
      <c r="E213" s="2">
        <v>1448</v>
      </c>
      <c r="F213" s="2">
        <v>582120</v>
      </c>
      <c r="G213" s="2">
        <v>2398021</v>
      </c>
      <c r="H213" s="2">
        <v>4659515</v>
      </c>
      <c r="I213" s="2">
        <v>4613956</v>
      </c>
      <c r="J213" s="2">
        <v>2002191</v>
      </c>
      <c r="K213" s="189"/>
      <c r="L213" s="189"/>
      <c r="M213" s="189"/>
    </row>
    <row r="214" spans="1:13" ht="15" customHeight="1" x14ac:dyDescent="0.45">
      <c r="A214" s="190"/>
      <c r="B214" s="190"/>
      <c r="C214" s="191" t="s">
        <v>364</v>
      </c>
      <c r="D214" s="2" t="s">
        <v>2768</v>
      </c>
      <c r="E214" s="2" t="s">
        <v>2768</v>
      </c>
      <c r="F214" s="2" t="s">
        <v>2768</v>
      </c>
      <c r="G214" s="2" t="s">
        <v>2768</v>
      </c>
      <c r="H214" s="2" t="s">
        <v>2768</v>
      </c>
      <c r="I214" s="2" t="s">
        <v>2768</v>
      </c>
      <c r="J214" s="2" t="s">
        <v>2768</v>
      </c>
      <c r="K214" s="189"/>
      <c r="L214" s="189"/>
      <c r="M214" s="189"/>
    </row>
    <row r="215" spans="1:13" ht="15" customHeight="1" x14ac:dyDescent="0.45">
      <c r="A215" s="190"/>
      <c r="B215" s="201"/>
      <c r="C215" s="202" t="s">
        <v>365</v>
      </c>
      <c r="D215" s="3">
        <v>1</v>
      </c>
      <c r="E215" s="3">
        <v>1105</v>
      </c>
      <c r="F215" s="3" t="s">
        <v>2769</v>
      </c>
      <c r="G215" s="3" t="s">
        <v>2769</v>
      </c>
      <c r="H215" s="3" t="s">
        <v>2769</v>
      </c>
      <c r="I215" s="3" t="s">
        <v>2769</v>
      </c>
      <c r="J215" s="3" t="s">
        <v>2769</v>
      </c>
      <c r="K215" s="189"/>
      <c r="L215" s="189"/>
      <c r="M215" s="189"/>
    </row>
    <row r="216" spans="1:13" s="179" customFormat="1" ht="15" customHeight="1" x14ac:dyDescent="0.45">
      <c r="A216" s="203"/>
      <c r="B216" s="204" t="s">
        <v>383</v>
      </c>
      <c r="C216" s="205" t="s">
        <v>59</v>
      </c>
      <c r="D216" s="206">
        <v>40</v>
      </c>
      <c r="E216" s="206">
        <v>3227</v>
      </c>
      <c r="F216" s="206">
        <v>1422767</v>
      </c>
      <c r="G216" s="206">
        <v>9329045</v>
      </c>
      <c r="H216" s="206">
        <v>11805308</v>
      </c>
      <c r="I216" s="206">
        <v>11731196</v>
      </c>
      <c r="J216" s="206">
        <v>2238263</v>
      </c>
      <c r="K216" s="189"/>
      <c r="L216" s="189"/>
      <c r="M216" s="189"/>
    </row>
    <row r="217" spans="1:13" ht="15" customHeight="1" x14ac:dyDescent="0.45">
      <c r="A217" s="190"/>
      <c r="B217" s="190"/>
      <c r="C217" s="191" t="s">
        <v>1998</v>
      </c>
      <c r="D217" s="2">
        <v>11</v>
      </c>
      <c r="E217" s="2">
        <v>59</v>
      </c>
      <c r="F217" s="2">
        <v>12623</v>
      </c>
      <c r="G217" s="2">
        <v>21673</v>
      </c>
      <c r="H217" s="2">
        <v>52728</v>
      </c>
      <c r="I217" s="2">
        <v>48794</v>
      </c>
      <c r="J217" s="2">
        <v>28532</v>
      </c>
      <c r="K217" s="189"/>
      <c r="L217" s="189"/>
      <c r="M217" s="189"/>
    </row>
    <row r="218" spans="1:13" ht="15" customHeight="1" x14ac:dyDescent="0.45">
      <c r="A218" s="190"/>
      <c r="B218" s="190"/>
      <c r="C218" s="191" t="s">
        <v>357</v>
      </c>
      <c r="D218" s="2">
        <v>8</v>
      </c>
      <c r="E218" s="2">
        <v>114</v>
      </c>
      <c r="F218" s="2">
        <v>33711</v>
      </c>
      <c r="G218" s="2">
        <v>52966</v>
      </c>
      <c r="H218" s="2">
        <v>124241</v>
      </c>
      <c r="I218" s="2">
        <v>124241</v>
      </c>
      <c r="J218" s="2">
        <v>64796</v>
      </c>
      <c r="K218" s="189"/>
      <c r="L218" s="189"/>
      <c r="M218" s="189"/>
    </row>
    <row r="219" spans="1:13" ht="15" customHeight="1" x14ac:dyDescent="0.45">
      <c r="A219" s="190"/>
      <c r="B219" s="190"/>
      <c r="C219" s="191" t="s">
        <v>358</v>
      </c>
      <c r="D219" s="2">
        <v>5</v>
      </c>
      <c r="E219" s="2">
        <v>124</v>
      </c>
      <c r="F219" s="2">
        <v>32508</v>
      </c>
      <c r="G219" s="2">
        <v>45419</v>
      </c>
      <c r="H219" s="2">
        <v>158894</v>
      </c>
      <c r="I219" s="2">
        <v>158894</v>
      </c>
      <c r="J219" s="2">
        <v>103159</v>
      </c>
      <c r="K219" s="189"/>
      <c r="L219" s="189"/>
      <c r="M219" s="189"/>
    </row>
    <row r="220" spans="1:13" ht="15" customHeight="1" x14ac:dyDescent="0.45">
      <c r="A220" s="190"/>
      <c r="B220" s="190"/>
      <c r="C220" s="191" t="s">
        <v>359</v>
      </c>
      <c r="D220" s="2">
        <v>6</v>
      </c>
      <c r="E220" s="2">
        <v>239</v>
      </c>
      <c r="F220" s="2">
        <v>72191</v>
      </c>
      <c r="G220" s="2">
        <v>102689</v>
      </c>
      <c r="H220" s="2">
        <v>277024</v>
      </c>
      <c r="I220" s="2">
        <v>274814</v>
      </c>
      <c r="J220" s="2">
        <v>157219</v>
      </c>
      <c r="K220" s="189"/>
      <c r="L220" s="189"/>
      <c r="M220" s="189"/>
    </row>
    <row r="221" spans="1:13" ht="15" customHeight="1" x14ac:dyDescent="0.45">
      <c r="A221" s="190"/>
      <c r="B221" s="192"/>
      <c r="C221" s="193" t="s">
        <v>360</v>
      </c>
      <c r="D221" s="194">
        <v>3</v>
      </c>
      <c r="E221" s="194">
        <v>199</v>
      </c>
      <c r="F221" s="194">
        <v>63044</v>
      </c>
      <c r="G221" s="194">
        <v>70491</v>
      </c>
      <c r="H221" s="194">
        <v>184056</v>
      </c>
      <c r="I221" s="194">
        <v>183802</v>
      </c>
      <c r="J221" s="194">
        <v>102121</v>
      </c>
      <c r="K221" s="189"/>
      <c r="L221" s="189"/>
      <c r="M221" s="189"/>
    </row>
    <row r="222" spans="1:13" ht="15" customHeight="1" x14ac:dyDescent="0.45">
      <c r="A222" s="190"/>
      <c r="B222" s="190"/>
      <c r="C222" s="191" t="s">
        <v>361</v>
      </c>
      <c r="D222" s="2">
        <v>2</v>
      </c>
      <c r="E222" s="2">
        <v>333</v>
      </c>
      <c r="F222" s="2" t="s">
        <v>2769</v>
      </c>
      <c r="G222" s="2" t="s">
        <v>2769</v>
      </c>
      <c r="H222" s="2" t="s">
        <v>2769</v>
      </c>
      <c r="I222" s="2" t="s">
        <v>2769</v>
      </c>
      <c r="J222" s="2" t="s">
        <v>2769</v>
      </c>
      <c r="K222" s="189"/>
      <c r="L222" s="189"/>
      <c r="M222" s="189"/>
    </row>
    <row r="223" spans="1:13" ht="15" customHeight="1" x14ac:dyDescent="0.45">
      <c r="A223" s="190"/>
      <c r="B223" s="190"/>
      <c r="C223" s="191" t="s">
        <v>362</v>
      </c>
      <c r="D223" s="2">
        <v>1</v>
      </c>
      <c r="E223" s="2">
        <v>285</v>
      </c>
      <c r="F223" s="2" t="s">
        <v>2769</v>
      </c>
      <c r="G223" s="2" t="s">
        <v>2769</v>
      </c>
      <c r="H223" s="2" t="s">
        <v>2769</v>
      </c>
      <c r="I223" s="2" t="s">
        <v>2769</v>
      </c>
      <c r="J223" s="2" t="s">
        <v>2769</v>
      </c>
      <c r="K223" s="189"/>
      <c r="L223" s="189"/>
      <c r="M223" s="189"/>
    </row>
    <row r="224" spans="1:13" ht="15" customHeight="1" x14ac:dyDescent="0.45">
      <c r="A224" s="190"/>
      <c r="B224" s="190"/>
      <c r="C224" s="191" t="s">
        <v>363</v>
      </c>
      <c r="D224" s="2">
        <v>2</v>
      </c>
      <c r="E224" s="2">
        <v>802</v>
      </c>
      <c r="F224" s="2" t="s">
        <v>2769</v>
      </c>
      <c r="G224" s="2" t="s">
        <v>2769</v>
      </c>
      <c r="H224" s="2" t="s">
        <v>2769</v>
      </c>
      <c r="I224" s="2" t="s">
        <v>2769</v>
      </c>
      <c r="J224" s="2" t="s">
        <v>2769</v>
      </c>
      <c r="K224" s="189"/>
      <c r="L224" s="189"/>
      <c r="M224" s="189"/>
    </row>
    <row r="225" spans="1:13" ht="15" customHeight="1" x14ac:dyDescent="0.45">
      <c r="A225" s="190"/>
      <c r="B225" s="190"/>
      <c r="C225" s="191" t="s">
        <v>364</v>
      </c>
      <c r="D225" s="2">
        <v>2</v>
      </c>
      <c r="E225" s="2">
        <v>1072</v>
      </c>
      <c r="F225" s="2" t="s">
        <v>2769</v>
      </c>
      <c r="G225" s="2" t="s">
        <v>2769</v>
      </c>
      <c r="H225" s="2" t="s">
        <v>2769</v>
      </c>
      <c r="I225" s="2" t="s">
        <v>2769</v>
      </c>
      <c r="J225" s="2" t="s">
        <v>2769</v>
      </c>
      <c r="K225" s="189"/>
      <c r="L225" s="189"/>
      <c r="M225" s="189"/>
    </row>
    <row r="226" spans="1:13" ht="15" customHeight="1" x14ac:dyDescent="0.45">
      <c r="A226" s="190"/>
      <c r="B226" s="190"/>
      <c r="C226" s="191" t="s">
        <v>365</v>
      </c>
      <c r="D226" s="2" t="s">
        <v>2768</v>
      </c>
      <c r="E226" s="2" t="s">
        <v>2768</v>
      </c>
      <c r="F226" s="2" t="s">
        <v>2768</v>
      </c>
      <c r="G226" s="2" t="s">
        <v>2768</v>
      </c>
      <c r="H226" s="2" t="s">
        <v>2768</v>
      </c>
      <c r="I226" s="2" t="s">
        <v>2768</v>
      </c>
      <c r="J226" s="2" t="s">
        <v>2768</v>
      </c>
      <c r="K226" s="189"/>
      <c r="L226" s="189"/>
      <c r="M226" s="189"/>
    </row>
    <row r="227" spans="1:13" s="179" customFormat="1" ht="15" customHeight="1" x14ac:dyDescent="0.45">
      <c r="A227" s="203"/>
      <c r="B227" s="204" t="s">
        <v>384</v>
      </c>
      <c r="C227" s="205" t="s">
        <v>60</v>
      </c>
      <c r="D227" s="206">
        <v>73</v>
      </c>
      <c r="E227" s="206">
        <v>10672</v>
      </c>
      <c r="F227" s="206">
        <v>5017002</v>
      </c>
      <c r="G227" s="206">
        <v>29591487</v>
      </c>
      <c r="H227" s="206">
        <v>44469805</v>
      </c>
      <c r="I227" s="206">
        <v>45248246</v>
      </c>
      <c r="J227" s="206">
        <v>12868607</v>
      </c>
      <c r="K227" s="189"/>
      <c r="L227" s="189"/>
      <c r="M227" s="189"/>
    </row>
    <row r="228" spans="1:13" ht="15" customHeight="1" x14ac:dyDescent="0.45">
      <c r="A228" s="190"/>
      <c r="B228" s="190"/>
      <c r="C228" s="191" t="s">
        <v>1998</v>
      </c>
      <c r="D228" s="2">
        <v>10</v>
      </c>
      <c r="E228" s="2">
        <v>39</v>
      </c>
      <c r="F228" s="2">
        <v>10791</v>
      </c>
      <c r="G228" s="2">
        <v>16934</v>
      </c>
      <c r="H228" s="2">
        <v>49729</v>
      </c>
      <c r="I228" s="2">
        <v>43979</v>
      </c>
      <c r="J228" s="2">
        <v>29813</v>
      </c>
      <c r="K228" s="189"/>
      <c r="L228" s="189"/>
      <c r="M228" s="189"/>
    </row>
    <row r="229" spans="1:13" ht="15" customHeight="1" x14ac:dyDescent="0.45">
      <c r="A229" s="190"/>
      <c r="B229" s="190"/>
      <c r="C229" s="191" t="s">
        <v>357</v>
      </c>
      <c r="D229" s="2">
        <v>10</v>
      </c>
      <c r="E229" s="2">
        <v>157</v>
      </c>
      <c r="F229" s="2">
        <v>40860</v>
      </c>
      <c r="G229" s="2">
        <v>99787</v>
      </c>
      <c r="H229" s="2">
        <v>174145</v>
      </c>
      <c r="I229" s="2">
        <v>174043</v>
      </c>
      <c r="J229" s="2">
        <v>67597</v>
      </c>
      <c r="K229" s="189"/>
      <c r="L229" s="189"/>
      <c r="M229" s="189"/>
    </row>
    <row r="230" spans="1:13" ht="15" customHeight="1" x14ac:dyDescent="0.45">
      <c r="A230" s="190"/>
      <c r="B230" s="190"/>
      <c r="C230" s="191" t="s">
        <v>358</v>
      </c>
      <c r="D230" s="2">
        <v>9</v>
      </c>
      <c r="E230" s="2">
        <v>225</v>
      </c>
      <c r="F230" s="2">
        <v>55214</v>
      </c>
      <c r="G230" s="2">
        <v>185239</v>
      </c>
      <c r="H230" s="2">
        <v>331360</v>
      </c>
      <c r="I230" s="2">
        <v>331180</v>
      </c>
      <c r="J230" s="2">
        <v>132838</v>
      </c>
      <c r="K230" s="189"/>
      <c r="L230" s="189"/>
      <c r="M230" s="189"/>
    </row>
    <row r="231" spans="1:13" ht="15" customHeight="1" x14ac:dyDescent="0.45">
      <c r="A231" s="190"/>
      <c r="B231" s="190"/>
      <c r="C231" s="191" t="s">
        <v>359</v>
      </c>
      <c r="D231" s="2">
        <v>11</v>
      </c>
      <c r="E231" s="2">
        <v>386</v>
      </c>
      <c r="F231" s="2">
        <v>91190</v>
      </c>
      <c r="G231" s="2">
        <v>73620</v>
      </c>
      <c r="H231" s="2">
        <v>256625</v>
      </c>
      <c r="I231" s="2">
        <v>252906</v>
      </c>
      <c r="J231" s="2">
        <v>157157</v>
      </c>
      <c r="K231" s="189"/>
      <c r="L231" s="189"/>
      <c r="M231" s="189"/>
    </row>
    <row r="232" spans="1:13" ht="15" customHeight="1" x14ac:dyDescent="0.45">
      <c r="A232" s="190"/>
      <c r="B232" s="192"/>
      <c r="C232" s="193" t="s">
        <v>360</v>
      </c>
      <c r="D232" s="194">
        <v>13</v>
      </c>
      <c r="E232" s="194">
        <v>943</v>
      </c>
      <c r="F232" s="194">
        <v>309839</v>
      </c>
      <c r="G232" s="194">
        <v>628922</v>
      </c>
      <c r="H232" s="194">
        <v>1255902</v>
      </c>
      <c r="I232" s="194">
        <v>1238691</v>
      </c>
      <c r="J232" s="194">
        <v>544737</v>
      </c>
      <c r="K232" s="189"/>
      <c r="L232" s="189"/>
      <c r="M232" s="189"/>
    </row>
    <row r="233" spans="1:13" ht="15" customHeight="1" x14ac:dyDescent="0.45">
      <c r="A233" s="190"/>
      <c r="B233" s="190"/>
      <c r="C233" s="191" t="s">
        <v>361</v>
      </c>
      <c r="D233" s="2">
        <v>8</v>
      </c>
      <c r="E233" s="2">
        <v>1051</v>
      </c>
      <c r="F233" s="2">
        <v>436559</v>
      </c>
      <c r="G233" s="2">
        <v>2314488</v>
      </c>
      <c r="H233" s="2">
        <v>3336055</v>
      </c>
      <c r="I233" s="2">
        <v>3388856</v>
      </c>
      <c r="J233" s="2">
        <v>594945</v>
      </c>
      <c r="K233" s="189"/>
      <c r="L233" s="189"/>
      <c r="M233" s="189"/>
    </row>
    <row r="234" spans="1:13" ht="15" customHeight="1" x14ac:dyDescent="0.45">
      <c r="A234" s="190"/>
      <c r="B234" s="190"/>
      <c r="C234" s="191" t="s">
        <v>362</v>
      </c>
      <c r="D234" s="2">
        <v>4</v>
      </c>
      <c r="E234" s="2">
        <v>1015</v>
      </c>
      <c r="F234" s="2">
        <v>480818</v>
      </c>
      <c r="G234" s="2">
        <v>2909452</v>
      </c>
      <c r="H234" s="2">
        <v>4418889</v>
      </c>
      <c r="I234" s="2">
        <v>4245342</v>
      </c>
      <c r="J234" s="2">
        <v>1154468</v>
      </c>
      <c r="K234" s="189"/>
      <c r="L234" s="189"/>
      <c r="M234" s="189"/>
    </row>
    <row r="235" spans="1:13" ht="15" customHeight="1" x14ac:dyDescent="0.45">
      <c r="A235" s="190"/>
      <c r="B235" s="190"/>
      <c r="C235" s="191" t="s">
        <v>363</v>
      </c>
      <c r="D235" s="2">
        <v>4</v>
      </c>
      <c r="E235" s="2">
        <v>1545</v>
      </c>
      <c r="F235" s="2">
        <v>746892</v>
      </c>
      <c r="G235" s="2">
        <v>1554768</v>
      </c>
      <c r="H235" s="2">
        <v>2931521</v>
      </c>
      <c r="I235" s="2">
        <v>2911137</v>
      </c>
      <c r="J235" s="2">
        <v>1164396</v>
      </c>
      <c r="K235" s="189"/>
      <c r="L235" s="189"/>
      <c r="M235" s="189"/>
    </row>
    <row r="236" spans="1:13" ht="15" customHeight="1" x14ac:dyDescent="0.45">
      <c r="A236" s="190"/>
      <c r="B236" s="190"/>
      <c r="C236" s="191" t="s">
        <v>364</v>
      </c>
      <c r="D236" s="2">
        <v>2</v>
      </c>
      <c r="E236" s="2">
        <v>1644</v>
      </c>
      <c r="F236" s="2" t="s">
        <v>2769</v>
      </c>
      <c r="G236" s="2" t="s">
        <v>2769</v>
      </c>
      <c r="H236" s="2" t="s">
        <v>2769</v>
      </c>
      <c r="I236" s="2" t="s">
        <v>2769</v>
      </c>
      <c r="J236" s="2" t="s">
        <v>2769</v>
      </c>
      <c r="K236" s="189"/>
      <c r="L236" s="189"/>
      <c r="M236" s="189"/>
    </row>
    <row r="237" spans="1:13" ht="15" customHeight="1" x14ac:dyDescent="0.45">
      <c r="A237" s="190"/>
      <c r="B237" s="201"/>
      <c r="C237" s="202" t="s">
        <v>365</v>
      </c>
      <c r="D237" s="3">
        <v>2</v>
      </c>
      <c r="E237" s="3">
        <v>3667</v>
      </c>
      <c r="F237" s="3" t="s">
        <v>2769</v>
      </c>
      <c r="G237" s="3" t="s">
        <v>2769</v>
      </c>
      <c r="H237" s="3" t="s">
        <v>2769</v>
      </c>
      <c r="I237" s="3" t="s">
        <v>2769</v>
      </c>
      <c r="J237" s="3" t="s">
        <v>2769</v>
      </c>
      <c r="K237" s="189"/>
      <c r="L237" s="189"/>
      <c r="M237" s="189"/>
    </row>
    <row r="238" spans="1:13" s="179" customFormat="1" ht="15" customHeight="1" x14ac:dyDescent="0.45">
      <c r="A238" s="203"/>
      <c r="B238" s="204" t="s">
        <v>385</v>
      </c>
      <c r="C238" s="205" t="s">
        <v>61</v>
      </c>
      <c r="D238" s="206">
        <v>64</v>
      </c>
      <c r="E238" s="206">
        <v>3016</v>
      </c>
      <c r="F238" s="206">
        <v>1197783</v>
      </c>
      <c r="G238" s="206">
        <v>3242035</v>
      </c>
      <c r="H238" s="206">
        <v>7032938</v>
      </c>
      <c r="I238" s="206">
        <v>6815680</v>
      </c>
      <c r="J238" s="206">
        <v>3343235</v>
      </c>
      <c r="K238" s="189"/>
      <c r="L238" s="189"/>
      <c r="M238" s="189"/>
    </row>
    <row r="239" spans="1:13" ht="15" customHeight="1" x14ac:dyDescent="0.45">
      <c r="A239" s="190"/>
      <c r="B239" s="190"/>
      <c r="C239" s="191" t="s">
        <v>1998</v>
      </c>
      <c r="D239" s="2">
        <v>17</v>
      </c>
      <c r="E239" s="2">
        <v>76</v>
      </c>
      <c r="F239" s="2">
        <v>20568</v>
      </c>
      <c r="G239" s="2">
        <v>34285</v>
      </c>
      <c r="H239" s="2">
        <v>76866</v>
      </c>
      <c r="I239" s="2">
        <v>66656</v>
      </c>
      <c r="J239" s="2">
        <v>38709</v>
      </c>
      <c r="K239" s="189"/>
      <c r="L239" s="189"/>
      <c r="M239" s="189"/>
    </row>
    <row r="240" spans="1:13" ht="15" customHeight="1" x14ac:dyDescent="0.45">
      <c r="A240" s="190"/>
      <c r="B240" s="190"/>
      <c r="C240" s="191" t="s">
        <v>357</v>
      </c>
      <c r="D240" s="2">
        <v>12</v>
      </c>
      <c r="E240" s="2">
        <v>161</v>
      </c>
      <c r="F240" s="2">
        <v>39695</v>
      </c>
      <c r="G240" s="2">
        <v>72606</v>
      </c>
      <c r="H240" s="2">
        <v>194565</v>
      </c>
      <c r="I240" s="2">
        <v>183548</v>
      </c>
      <c r="J240" s="2">
        <v>110875</v>
      </c>
      <c r="K240" s="189"/>
      <c r="L240" s="189"/>
      <c r="M240" s="189"/>
    </row>
    <row r="241" spans="1:13" ht="15" customHeight="1" x14ac:dyDescent="0.45">
      <c r="A241" s="190"/>
      <c r="B241" s="190"/>
      <c r="C241" s="191" t="s">
        <v>358</v>
      </c>
      <c r="D241" s="2">
        <v>9</v>
      </c>
      <c r="E241" s="2">
        <v>212</v>
      </c>
      <c r="F241" s="2">
        <v>49521</v>
      </c>
      <c r="G241" s="2">
        <v>141671</v>
      </c>
      <c r="H241" s="2">
        <v>412603</v>
      </c>
      <c r="I241" s="2">
        <v>283525</v>
      </c>
      <c r="J241" s="2">
        <v>250331</v>
      </c>
      <c r="K241" s="189"/>
      <c r="L241" s="189"/>
      <c r="M241" s="189"/>
    </row>
    <row r="242" spans="1:13" ht="15" customHeight="1" x14ac:dyDescent="0.45">
      <c r="A242" s="190"/>
      <c r="B242" s="190"/>
      <c r="C242" s="191" t="s">
        <v>359</v>
      </c>
      <c r="D242" s="2">
        <v>10</v>
      </c>
      <c r="E242" s="2">
        <v>425</v>
      </c>
      <c r="F242" s="2">
        <v>136728</v>
      </c>
      <c r="G242" s="2">
        <v>205497</v>
      </c>
      <c r="H242" s="2">
        <v>634437</v>
      </c>
      <c r="I242" s="2">
        <v>634765</v>
      </c>
      <c r="J242" s="2">
        <v>389374</v>
      </c>
      <c r="K242" s="189"/>
      <c r="L242" s="189"/>
      <c r="M242" s="189"/>
    </row>
    <row r="243" spans="1:13" ht="15" customHeight="1" x14ac:dyDescent="0.45">
      <c r="A243" s="190"/>
      <c r="B243" s="192"/>
      <c r="C243" s="193" t="s">
        <v>360</v>
      </c>
      <c r="D243" s="194">
        <v>8</v>
      </c>
      <c r="E243" s="194">
        <v>540</v>
      </c>
      <c r="F243" s="194">
        <v>181684</v>
      </c>
      <c r="G243" s="194">
        <v>527424</v>
      </c>
      <c r="H243" s="194">
        <v>1064087</v>
      </c>
      <c r="I243" s="194">
        <v>1031463</v>
      </c>
      <c r="J243" s="194">
        <v>458250</v>
      </c>
      <c r="K243" s="189"/>
      <c r="L243" s="189"/>
      <c r="M243" s="189"/>
    </row>
    <row r="244" spans="1:13" ht="15" customHeight="1" x14ac:dyDescent="0.45">
      <c r="A244" s="190"/>
      <c r="B244" s="190"/>
      <c r="C244" s="191" t="s">
        <v>361</v>
      </c>
      <c r="D244" s="2">
        <v>7</v>
      </c>
      <c r="E244" s="2">
        <v>1084</v>
      </c>
      <c r="F244" s="2" t="s">
        <v>2769</v>
      </c>
      <c r="G244" s="2" t="s">
        <v>2769</v>
      </c>
      <c r="H244" s="2" t="s">
        <v>2769</v>
      </c>
      <c r="I244" s="2" t="s">
        <v>2769</v>
      </c>
      <c r="J244" s="2" t="s">
        <v>2769</v>
      </c>
      <c r="K244" s="189"/>
      <c r="L244" s="189"/>
      <c r="M244" s="189"/>
    </row>
    <row r="245" spans="1:13" ht="15" customHeight="1" x14ac:dyDescent="0.45">
      <c r="A245" s="190"/>
      <c r="B245" s="190"/>
      <c r="C245" s="191" t="s">
        <v>362</v>
      </c>
      <c r="D245" s="207" t="s">
        <v>2768</v>
      </c>
      <c r="E245" s="207" t="s">
        <v>2768</v>
      </c>
      <c r="F245" s="207" t="s">
        <v>2768</v>
      </c>
      <c r="G245" s="207" t="s">
        <v>2768</v>
      </c>
      <c r="H245" s="207" t="s">
        <v>2768</v>
      </c>
      <c r="I245" s="207" t="s">
        <v>2768</v>
      </c>
      <c r="J245" s="207" t="s">
        <v>2768</v>
      </c>
      <c r="K245" s="189"/>
      <c r="L245" s="189"/>
      <c r="M245" s="189"/>
    </row>
    <row r="246" spans="1:13" ht="15" customHeight="1" x14ac:dyDescent="0.45">
      <c r="A246" s="190"/>
      <c r="B246" s="190"/>
      <c r="C246" s="191" t="s">
        <v>363</v>
      </c>
      <c r="D246" s="2" t="s">
        <v>2768</v>
      </c>
      <c r="E246" s="2" t="s">
        <v>2768</v>
      </c>
      <c r="F246" s="2" t="s">
        <v>2768</v>
      </c>
      <c r="G246" s="2" t="s">
        <v>2768</v>
      </c>
      <c r="H246" s="2" t="s">
        <v>2768</v>
      </c>
      <c r="I246" s="2" t="s">
        <v>2768</v>
      </c>
      <c r="J246" s="2" t="s">
        <v>2768</v>
      </c>
      <c r="K246" s="189"/>
      <c r="L246" s="189"/>
      <c r="M246" s="189"/>
    </row>
    <row r="247" spans="1:13" ht="15" customHeight="1" x14ac:dyDescent="0.45">
      <c r="A247" s="190"/>
      <c r="B247" s="190"/>
      <c r="C247" s="191" t="s">
        <v>364</v>
      </c>
      <c r="D247" s="2">
        <v>1</v>
      </c>
      <c r="E247" s="2">
        <v>518</v>
      </c>
      <c r="F247" s="2" t="s">
        <v>2769</v>
      </c>
      <c r="G247" s="2" t="s">
        <v>2769</v>
      </c>
      <c r="H247" s="2" t="s">
        <v>2769</v>
      </c>
      <c r="I247" s="2" t="s">
        <v>2769</v>
      </c>
      <c r="J247" s="2" t="s">
        <v>2769</v>
      </c>
      <c r="K247" s="189"/>
      <c r="L247" s="189"/>
      <c r="M247" s="189"/>
    </row>
    <row r="248" spans="1:13" ht="15" customHeight="1" x14ac:dyDescent="0.45">
      <c r="A248" s="190"/>
      <c r="B248" s="190"/>
      <c r="C248" s="191" t="s">
        <v>365</v>
      </c>
      <c r="D248" s="2" t="s">
        <v>2768</v>
      </c>
      <c r="E248" s="2" t="s">
        <v>2768</v>
      </c>
      <c r="F248" s="2" t="s">
        <v>2768</v>
      </c>
      <c r="G248" s="2" t="s">
        <v>2768</v>
      </c>
      <c r="H248" s="2" t="s">
        <v>2768</v>
      </c>
      <c r="I248" s="2" t="s">
        <v>2768</v>
      </c>
      <c r="J248" s="2" t="s">
        <v>2768</v>
      </c>
      <c r="K248" s="189"/>
      <c r="L248" s="189"/>
      <c r="M248" s="189"/>
    </row>
    <row r="249" spans="1:13" s="179" customFormat="1" ht="15" customHeight="1" x14ac:dyDescent="0.45">
      <c r="A249" s="203"/>
      <c r="B249" s="204" t="s">
        <v>386</v>
      </c>
      <c r="C249" s="205" t="s">
        <v>62</v>
      </c>
      <c r="D249" s="206">
        <v>20</v>
      </c>
      <c r="E249" s="206">
        <v>1148</v>
      </c>
      <c r="F249" s="206">
        <v>428259</v>
      </c>
      <c r="G249" s="206">
        <v>1249921</v>
      </c>
      <c r="H249" s="206">
        <v>2619207</v>
      </c>
      <c r="I249" s="206">
        <v>2656533</v>
      </c>
      <c r="J249" s="206">
        <v>1231494</v>
      </c>
      <c r="K249" s="189"/>
      <c r="L249" s="189"/>
      <c r="M249" s="189"/>
    </row>
    <row r="250" spans="1:13" ht="15" customHeight="1" x14ac:dyDescent="0.45">
      <c r="A250" s="190"/>
      <c r="B250" s="190"/>
      <c r="C250" s="191" t="s">
        <v>1998</v>
      </c>
      <c r="D250" s="2">
        <v>2</v>
      </c>
      <c r="E250" s="2">
        <v>11</v>
      </c>
      <c r="F250" s="2" t="s">
        <v>2769</v>
      </c>
      <c r="G250" s="2" t="s">
        <v>2769</v>
      </c>
      <c r="H250" s="2" t="s">
        <v>2769</v>
      </c>
      <c r="I250" s="2" t="s">
        <v>2769</v>
      </c>
      <c r="J250" s="2" t="s">
        <v>2769</v>
      </c>
      <c r="K250" s="189"/>
      <c r="L250" s="189"/>
      <c r="M250" s="189"/>
    </row>
    <row r="251" spans="1:13" ht="15" customHeight="1" x14ac:dyDescent="0.45">
      <c r="A251" s="190"/>
      <c r="B251" s="190"/>
      <c r="C251" s="191" t="s">
        <v>357</v>
      </c>
      <c r="D251" s="2">
        <v>3</v>
      </c>
      <c r="E251" s="2">
        <v>37</v>
      </c>
      <c r="F251" s="2">
        <v>12063</v>
      </c>
      <c r="G251" s="2">
        <v>27266</v>
      </c>
      <c r="H251" s="2">
        <v>51184</v>
      </c>
      <c r="I251" s="2">
        <v>51184</v>
      </c>
      <c r="J251" s="2">
        <v>21859</v>
      </c>
      <c r="K251" s="189"/>
      <c r="L251" s="189"/>
      <c r="M251" s="189"/>
    </row>
    <row r="252" spans="1:13" ht="15" customHeight="1" x14ac:dyDescent="0.45">
      <c r="A252" s="190"/>
      <c r="B252" s="190"/>
      <c r="C252" s="191" t="s">
        <v>358</v>
      </c>
      <c r="D252" s="2">
        <v>4</v>
      </c>
      <c r="E252" s="2">
        <v>107</v>
      </c>
      <c r="F252" s="2">
        <v>34883</v>
      </c>
      <c r="G252" s="2">
        <v>155541</v>
      </c>
      <c r="H252" s="2">
        <v>187167</v>
      </c>
      <c r="I252" s="2">
        <v>184596</v>
      </c>
      <c r="J252" s="2">
        <v>28751</v>
      </c>
      <c r="K252" s="189"/>
      <c r="L252" s="189"/>
      <c r="M252" s="189"/>
    </row>
    <row r="253" spans="1:13" ht="15" customHeight="1" x14ac:dyDescent="0.45">
      <c r="A253" s="190"/>
      <c r="B253" s="190"/>
      <c r="C253" s="191" t="s">
        <v>359</v>
      </c>
      <c r="D253" s="2">
        <v>1</v>
      </c>
      <c r="E253" s="2">
        <v>35</v>
      </c>
      <c r="F253" s="2" t="s">
        <v>2769</v>
      </c>
      <c r="G253" s="2" t="s">
        <v>2769</v>
      </c>
      <c r="H253" s="2" t="s">
        <v>2769</v>
      </c>
      <c r="I253" s="2" t="s">
        <v>2769</v>
      </c>
      <c r="J253" s="2" t="s">
        <v>2769</v>
      </c>
      <c r="K253" s="189"/>
      <c r="L253" s="189"/>
      <c r="M253" s="189"/>
    </row>
    <row r="254" spans="1:13" s="208" customFormat="1" ht="15" customHeight="1" x14ac:dyDescent="0.45">
      <c r="A254" s="190"/>
      <c r="B254" s="192"/>
      <c r="C254" s="193" t="s">
        <v>360</v>
      </c>
      <c r="D254" s="194">
        <v>7</v>
      </c>
      <c r="E254" s="194">
        <v>487</v>
      </c>
      <c r="F254" s="194">
        <v>151219</v>
      </c>
      <c r="G254" s="194">
        <v>124629</v>
      </c>
      <c r="H254" s="194">
        <v>383420</v>
      </c>
      <c r="I254" s="194">
        <v>384269</v>
      </c>
      <c r="J254" s="194">
        <v>217289</v>
      </c>
      <c r="K254" s="189"/>
      <c r="L254" s="189"/>
      <c r="M254" s="189"/>
    </row>
    <row r="255" spans="1:13" s="208" customFormat="1" ht="15" customHeight="1" x14ac:dyDescent="0.45">
      <c r="A255" s="190"/>
      <c r="B255" s="190"/>
      <c r="C255" s="191" t="s">
        <v>361</v>
      </c>
      <c r="D255" s="2">
        <v>2</v>
      </c>
      <c r="E255" s="2">
        <v>213</v>
      </c>
      <c r="F255" s="2" t="s">
        <v>2769</v>
      </c>
      <c r="G255" s="2" t="s">
        <v>2769</v>
      </c>
      <c r="H255" s="2" t="s">
        <v>2769</v>
      </c>
      <c r="I255" s="2" t="s">
        <v>2769</v>
      </c>
      <c r="J255" s="2" t="s">
        <v>2769</v>
      </c>
      <c r="K255" s="189"/>
      <c r="L255" s="189"/>
      <c r="M255" s="189"/>
    </row>
    <row r="256" spans="1:13" s="208" customFormat="1" ht="15" customHeight="1" x14ac:dyDescent="0.45">
      <c r="A256" s="190"/>
      <c r="B256" s="190"/>
      <c r="C256" s="191" t="s">
        <v>362</v>
      </c>
      <c r="D256" s="2">
        <v>1</v>
      </c>
      <c r="E256" s="2">
        <v>258</v>
      </c>
      <c r="F256" s="2" t="s">
        <v>2769</v>
      </c>
      <c r="G256" s="2" t="s">
        <v>2769</v>
      </c>
      <c r="H256" s="2" t="s">
        <v>2769</v>
      </c>
      <c r="I256" s="2" t="s">
        <v>2769</v>
      </c>
      <c r="J256" s="2" t="s">
        <v>2769</v>
      </c>
      <c r="K256" s="189"/>
      <c r="L256" s="189"/>
      <c r="M256" s="189"/>
    </row>
    <row r="257" spans="1:13" s="208" customFormat="1" ht="15" customHeight="1" x14ac:dyDescent="0.45">
      <c r="A257" s="190"/>
      <c r="B257" s="190"/>
      <c r="C257" s="191" t="s">
        <v>363</v>
      </c>
      <c r="D257" s="2" t="s">
        <v>2768</v>
      </c>
      <c r="E257" s="2" t="s">
        <v>2768</v>
      </c>
      <c r="F257" s="2" t="s">
        <v>2768</v>
      </c>
      <c r="G257" s="2" t="s">
        <v>2768</v>
      </c>
      <c r="H257" s="2" t="s">
        <v>2768</v>
      </c>
      <c r="I257" s="2" t="s">
        <v>2768</v>
      </c>
      <c r="J257" s="2" t="s">
        <v>2768</v>
      </c>
      <c r="K257" s="189"/>
      <c r="L257" s="189"/>
      <c r="M257" s="189"/>
    </row>
    <row r="258" spans="1:13" s="208" customFormat="1" ht="15" customHeight="1" x14ac:dyDescent="0.45">
      <c r="A258" s="190"/>
      <c r="B258" s="190"/>
      <c r="C258" s="191" t="s">
        <v>364</v>
      </c>
      <c r="D258" s="2" t="s">
        <v>2768</v>
      </c>
      <c r="E258" s="2" t="s">
        <v>2768</v>
      </c>
      <c r="F258" s="2" t="s">
        <v>2768</v>
      </c>
      <c r="G258" s="2" t="s">
        <v>2768</v>
      </c>
      <c r="H258" s="2" t="s">
        <v>2768</v>
      </c>
      <c r="I258" s="2" t="s">
        <v>2768</v>
      </c>
      <c r="J258" s="2" t="s">
        <v>2768</v>
      </c>
      <c r="K258" s="189"/>
      <c r="L258" s="189"/>
      <c r="M258" s="189"/>
    </row>
    <row r="259" spans="1:13" s="208" customFormat="1" ht="15" customHeight="1" x14ac:dyDescent="0.45">
      <c r="A259" s="190"/>
      <c r="B259" s="201"/>
      <c r="C259" s="202" t="s">
        <v>365</v>
      </c>
      <c r="D259" s="3" t="s">
        <v>2768</v>
      </c>
      <c r="E259" s="3" t="s">
        <v>2768</v>
      </c>
      <c r="F259" s="3" t="s">
        <v>2768</v>
      </c>
      <c r="G259" s="3" t="s">
        <v>2768</v>
      </c>
      <c r="H259" s="3" t="s">
        <v>2768</v>
      </c>
      <c r="I259" s="3" t="s">
        <v>2768</v>
      </c>
      <c r="J259" s="3" t="s">
        <v>2768</v>
      </c>
      <c r="K259" s="189"/>
      <c r="L259" s="189"/>
      <c r="M259" s="189"/>
    </row>
    <row r="260" spans="1:13" s="209" customFormat="1" ht="15" customHeight="1" x14ac:dyDescent="0.45">
      <c r="A260" s="203"/>
      <c r="B260" s="204" t="s">
        <v>387</v>
      </c>
      <c r="C260" s="205" t="s">
        <v>63</v>
      </c>
      <c r="D260" s="206">
        <v>59</v>
      </c>
      <c r="E260" s="206">
        <v>7775</v>
      </c>
      <c r="F260" s="206">
        <v>4614941</v>
      </c>
      <c r="G260" s="206">
        <v>60921709</v>
      </c>
      <c r="H260" s="206">
        <v>74559053</v>
      </c>
      <c r="I260" s="206">
        <v>74241785</v>
      </c>
      <c r="J260" s="206">
        <v>11380932</v>
      </c>
      <c r="K260" s="189"/>
      <c r="L260" s="189"/>
      <c r="M260" s="189"/>
    </row>
    <row r="261" spans="1:13" s="208" customFormat="1" ht="15" customHeight="1" x14ac:dyDescent="0.45">
      <c r="A261" s="190"/>
      <c r="B261" s="190"/>
      <c r="C261" s="191" t="s">
        <v>1998</v>
      </c>
      <c r="D261" s="2">
        <v>16</v>
      </c>
      <c r="E261" s="2">
        <v>82</v>
      </c>
      <c r="F261" s="2">
        <v>25291</v>
      </c>
      <c r="G261" s="2">
        <v>42479</v>
      </c>
      <c r="H261" s="2">
        <v>132118</v>
      </c>
      <c r="I261" s="2">
        <v>130486</v>
      </c>
      <c r="J261" s="2">
        <v>81492</v>
      </c>
      <c r="K261" s="189"/>
      <c r="L261" s="189"/>
      <c r="M261" s="189"/>
    </row>
    <row r="262" spans="1:13" s="208" customFormat="1" ht="15" customHeight="1" x14ac:dyDescent="0.45">
      <c r="A262" s="190"/>
      <c r="B262" s="190"/>
      <c r="C262" s="191" t="s">
        <v>357</v>
      </c>
      <c r="D262" s="2">
        <v>7</v>
      </c>
      <c r="E262" s="2">
        <v>91</v>
      </c>
      <c r="F262" s="2">
        <v>39163</v>
      </c>
      <c r="G262" s="2">
        <v>90079</v>
      </c>
      <c r="H262" s="2">
        <v>167562</v>
      </c>
      <c r="I262" s="2">
        <v>155072</v>
      </c>
      <c r="J262" s="2">
        <v>70454</v>
      </c>
      <c r="K262" s="189"/>
      <c r="L262" s="189"/>
      <c r="M262" s="189"/>
    </row>
    <row r="263" spans="1:13" s="208" customFormat="1" ht="15" customHeight="1" x14ac:dyDescent="0.45">
      <c r="A263" s="190"/>
      <c r="B263" s="190"/>
      <c r="C263" s="191" t="s">
        <v>358</v>
      </c>
      <c r="D263" s="2">
        <v>4</v>
      </c>
      <c r="E263" s="2">
        <v>103</v>
      </c>
      <c r="F263" s="2">
        <v>31604</v>
      </c>
      <c r="G263" s="2">
        <v>75868</v>
      </c>
      <c r="H263" s="2">
        <v>121941</v>
      </c>
      <c r="I263" s="2">
        <v>74725</v>
      </c>
      <c r="J263" s="2">
        <v>41884</v>
      </c>
      <c r="K263" s="189"/>
      <c r="L263" s="189"/>
      <c r="M263" s="189"/>
    </row>
    <row r="264" spans="1:13" s="208" customFormat="1" ht="15" customHeight="1" x14ac:dyDescent="0.45">
      <c r="A264" s="190"/>
      <c r="B264" s="190"/>
      <c r="C264" s="191" t="s">
        <v>359</v>
      </c>
      <c r="D264" s="2">
        <v>9</v>
      </c>
      <c r="E264" s="2">
        <v>329</v>
      </c>
      <c r="F264" s="2">
        <v>117535</v>
      </c>
      <c r="G264" s="2">
        <v>364145</v>
      </c>
      <c r="H264" s="2">
        <v>567383</v>
      </c>
      <c r="I264" s="2">
        <v>561929</v>
      </c>
      <c r="J264" s="2">
        <v>174406</v>
      </c>
      <c r="K264" s="189"/>
      <c r="L264" s="189"/>
      <c r="M264" s="189"/>
    </row>
    <row r="265" spans="1:13" s="208" customFormat="1" ht="15" customHeight="1" x14ac:dyDescent="0.45">
      <c r="A265" s="190"/>
      <c r="B265" s="192"/>
      <c r="C265" s="193" t="s">
        <v>360</v>
      </c>
      <c r="D265" s="194">
        <v>9</v>
      </c>
      <c r="E265" s="194">
        <v>675</v>
      </c>
      <c r="F265" s="194">
        <v>251481</v>
      </c>
      <c r="G265" s="194">
        <v>1733835</v>
      </c>
      <c r="H265" s="194">
        <v>2316242</v>
      </c>
      <c r="I265" s="194">
        <v>2086897</v>
      </c>
      <c r="J265" s="194">
        <v>486298</v>
      </c>
      <c r="K265" s="189"/>
      <c r="L265" s="189"/>
      <c r="M265" s="189"/>
    </row>
    <row r="266" spans="1:13" s="208" customFormat="1" ht="15" customHeight="1" x14ac:dyDescent="0.45">
      <c r="A266" s="190"/>
      <c r="B266" s="190"/>
      <c r="C266" s="191" t="s">
        <v>361</v>
      </c>
      <c r="D266" s="2">
        <v>5</v>
      </c>
      <c r="E266" s="2">
        <v>577</v>
      </c>
      <c r="F266" s="2">
        <v>296710</v>
      </c>
      <c r="G266" s="2">
        <v>2479900</v>
      </c>
      <c r="H266" s="2">
        <v>3090706</v>
      </c>
      <c r="I266" s="2">
        <v>3090045</v>
      </c>
      <c r="J266" s="2">
        <v>507543</v>
      </c>
      <c r="K266" s="189"/>
      <c r="L266" s="189"/>
      <c r="M266" s="189"/>
    </row>
    <row r="267" spans="1:13" s="208" customFormat="1" ht="15" customHeight="1" x14ac:dyDescent="0.45">
      <c r="A267" s="190"/>
      <c r="B267" s="190"/>
      <c r="C267" s="191" t="s">
        <v>362</v>
      </c>
      <c r="D267" s="2">
        <v>4</v>
      </c>
      <c r="E267" s="2">
        <v>1015</v>
      </c>
      <c r="F267" s="2">
        <v>523238</v>
      </c>
      <c r="G267" s="2">
        <v>3402095</v>
      </c>
      <c r="H267" s="2">
        <v>6932457</v>
      </c>
      <c r="I267" s="2">
        <v>6894296</v>
      </c>
      <c r="J267" s="2">
        <v>3139516</v>
      </c>
      <c r="K267" s="189"/>
      <c r="L267" s="189"/>
      <c r="M267" s="189"/>
    </row>
    <row r="268" spans="1:13" s="208" customFormat="1" ht="15" customHeight="1" x14ac:dyDescent="0.45">
      <c r="A268" s="190"/>
      <c r="B268" s="190"/>
      <c r="C268" s="191" t="s">
        <v>363</v>
      </c>
      <c r="D268" s="2">
        <v>3</v>
      </c>
      <c r="E268" s="2">
        <v>1134</v>
      </c>
      <c r="F268" s="2" t="s">
        <v>2769</v>
      </c>
      <c r="G268" s="2" t="s">
        <v>2769</v>
      </c>
      <c r="H268" s="2" t="s">
        <v>2769</v>
      </c>
      <c r="I268" s="2" t="s">
        <v>2769</v>
      </c>
      <c r="J268" s="2" t="s">
        <v>2769</v>
      </c>
      <c r="K268" s="189"/>
      <c r="L268" s="189"/>
      <c r="M268" s="189"/>
    </row>
    <row r="269" spans="1:13" s="208" customFormat="1" ht="15" customHeight="1" x14ac:dyDescent="0.45">
      <c r="A269" s="190"/>
      <c r="B269" s="190"/>
      <c r="C269" s="191" t="s">
        <v>364</v>
      </c>
      <c r="D269" s="207">
        <v>1</v>
      </c>
      <c r="E269" s="207">
        <v>504</v>
      </c>
      <c r="F269" s="207" t="s">
        <v>2769</v>
      </c>
      <c r="G269" s="207" t="s">
        <v>2769</v>
      </c>
      <c r="H269" s="207" t="s">
        <v>2769</v>
      </c>
      <c r="I269" s="207" t="s">
        <v>2769</v>
      </c>
      <c r="J269" s="207" t="s">
        <v>2769</v>
      </c>
      <c r="K269" s="189"/>
      <c r="L269" s="189"/>
      <c r="M269" s="189"/>
    </row>
    <row r="270" spans="1:13" s="208" customFormat="1" ht="15" customHeight="1" x14ac:dyDescent="0.45">
      <c r="A270" s="190"/>
      <c r="B270" s="190"/>
      <c r="C270" s="191" t="s">
        <v>365</v>
      </c>
      <c r="D270" s="2">
        <v>1</v>
      </c>
      <c r="E270" s="2">
        <v>3265</v>
      </c>
      <c r="F270" s="2" t="s">
        <v>2769</v>
      </c>
      <c r="G270" s="2" t="s">
        <v>2769</v>
      </c>
      <c r="H270" s="2" t="s">
        <v>2769</v>
      </c>
      <c r="I270" s="2" t="s">
        <v>2769</v>
      </c>
      <c r="J270" s="2" t="s">
        <v>2769</v>
      </c>
      <c r="K270" s="189"/>
      <c r="L270" s="189"/>
      <c r="M270" s="189"/>
    </row>
    <row r="271" spans="1:13" s="209" customFormat="1" ht="15" customHeight="1" x14ac:dyDescent="0.45">
      <c r="A271" s="203"/>
      <c r="B271" s="204" t="s">
        <v>388</v>
      </c>
      <c r="C271" s="205" t="s">
        <v>64</v>
      </c>
      <c r="D271" s="206">
        <v>93</v>
      </c>
      <c r="E271" s="206">
        <v>2525</v>
      </c>
      <c r="F271" s="206">
        <v>1049352</v>
      </c>
      <c r="G271" s="206">
        <v>4068491</v>
      </c>
      <c r="H271" s="206">
        <v>6892813</v>
      </c>
      <c r="I271" s="206">
        <v>6797085</v>
      </c>
      <c r="J271" s="206">
        <v>2756413</v>
      </c>
      <c r="K271" s="189"/>
      <c r="L271" s="189"/>
      <c r="M271" s="189"/>
    </row>
    <row r="272" spans="1:13" s="208" customFormat="1" ht="15" customHeight="1" x14ac:dyDescent="0.45">
      <c r="A272" s="190"/>
      <c r="B272" s="190"/>
      <c r="C272" s="191" t="s">
        <v>1998</v>
      </c>
      <c r="D272" s="2">
        <v>59</v>
      </c>
      <c r="E272" s="2">
        <v>248</v>
      </c>
      <c r="F272" s="2">
        <v>71769</v>
      </c>
      <c r="G272" s="2">
        <v>294567</v>
      </c>
      <c r="H272" s="2">
        <v>530912</v>
      </c>
      <c r="I272" s="2">
        <v>484117</v>
      </c>
      <c r="J272" s="2">
        <v>215060</v>
      </c>
      <c r="K272" s="189"/>
      <c r="L272" s="189"/>
      <c r="M272" s="189"/>
    </row>
    <row r="273" spans="1:11" s="208" customFormat="1" ht="15" customHeight="1" x14ac:dyDescent="0.45">
      <c r="A273" s="190"/>
      <c r="B273" s="190"/>
      <c r="C273" s="191" t="s">
        <v>357</v>
      </c>
      <c r="D273" s="2">
        <v>14</v>
      </c>
      <c r="E273" s="2">
        <v>194</v>
      </c>
      <c r="F273" s="2">
        <v>53183</v>
      </c>
      <c r="G273" s="2">
        <v>48485</v>
      </c>
      <c r="H273" s="2">
        <v>128318</v>
      </c>
      <c r="I273" s="2">
        <v>122458</v>
      </c>
      <c r="J273" s="2">
        <v>72861</v>
      </c>
      <c r="K273" s="180"/>
    </row>
    <row r="274" spans="1:11" s="208" customFormat="1" ht="15" customHeight="1" x14ac:dyDescent="0.45">
      <c r="A274" s="190"/>
      <c r="B274" s="190"/>
      <c r="C274" s="191" t="s">
        <v>358</v>
      </c>
      <c r="D274" s="2">
        <v>9</v>
      </c>
      <c r="E274" s="2">
        <v>212</v>
      </c>
      <c r="F274" s="2">
        <v>50187</v>
      </c>
      <c r="G274" s="2">
        <v>83768</v>
      </c>
      <c r="H274" s="2">
        <v>267238</v>
      </c>
      <c r="I274" s="2">
        <v>148438</v>
      </c>
      <c r="J274" s="2">
        <v>166792</v>
      </c>
      <c r="K274" s="180"/>
    </row>
    <row r="275" spans="1:11" s="208" customFormat="1" ht="15" customHeight="1" x14ac:dyDescent="0.45">
      <c r="A275" s="190"/>
      <c r="B275" s="190"/>
      <c r="C275" s="191" t="s">
        <v>359</v>
      </c>
      <c r="D275" s="2">
        <v>2</v>
      </c>
      <c r="E275" s="2">
        <v>71</v>
      </c>
      <c r="F275" s="2" t="s">
        <v>2769</v>
      </c>
      <c r="G275" s="2" t="s">
        <v>2769</v>
      </c>
      <c r="H275" s="2" t="s">
        <v>2769</v>
      </c>
      <c r="I275" s="2" t="s">
        <v>2769</v>
      </c>
      <c r="J275" s="2" t="s">
        <v>2769</v>
      </c>
      <c r="K275" s="180"/>
    </row>
    <row r="276" spans="1:11" s="208" customFormat="1" ht="15" customHeight="1" x14ac:dyDescent="0.45">
      <c r="A276" s="190"/>
      <c r="B276" s="192"/>
      <c r="C276" s="193" t="s">
        <v>360</v>
      </c>
      <c r="D276" s="194">
        <v>5</v>
      </c>
      <c r="E276" s="194">
        <v>364</v>
      </c>
      <c r="F276" s="194">
        <v>136946</v>
      </c>
      <c r="G276" s="194">
        <v>283336</v>
      </c>
      <c r="H276" s="194">
        <v>636006</v>
      </c>
      <c r="I276" s="194">
        <v>621332</v>
      </c>
      <c r="J276" s="194">
        <v>304554</v>
      </c>
      <c r="K276" s="180"/>
    </row>
    <row r="277" spans="1:11" s="208" customFormat="1" ht="15" customHeight="1" x14ac:dyDescent="0.45">
      <c r="A277" s="190"/>
      <c r="B277" s="190"/>
      <c r="C277" s="191" t="s">
        <v>361</v>
      </c>
      <c r="D277" s="2">
        <v>1</v>
      </c>
      <c r="E277" s="2">
        <v>133</v>
      </c>
      <c r="F277" s="2" t="s">
        <v>2769</v>
      </c>
      <c r="G277" s="2" t="s">
        <v>2769</v>
      </c>
      <c r="H277" s="2" t="s">
        <v>2769</v>
      </c>
      <c r="I277" s="2" t="s">
        <v>2769</v>
      </c>
      <c r="J277" s="2" t="s">
        <v>2769</v>
      </c>
      <c r="K277" s="180"/>
    </row>
    <row r="278" spans="1:11" s="208" customFormat="1" ht="15" customHeight="1" x14ac:dyDescent="0.45">
      <c r="A278" s="190"/>
      <c r="B278" s="190"/>
      <c r="C278" s="191" t="s">
        <v>362</v>
      </c>
      <c r="D278" s="2">
        <v>1</v>
      </c>
      <c r="E278" s="2">
        <v>224</v>
      </c>
      <c r="F278" s="2" t="s">
        <v>2769</v>
      </c>
      <c r="G278" s="2" t="s">
        <v>2769</v>
      </c>
      <c r="H278" s="2" t="s">
        <v>2769</v>
      </c>
      <c r="I278" s="2" t="s">
        <v>2769</v>
      </c>
      <c r="J278" s="2" t="s">
        <v>2769</v>
      </c>
      <c r="K278" s="180"/>
    </row>
    <row r="279" spans="1:11" s="208" customFormat="1" ht="15" customHeight="1" x14ac:dyDescent="0.45">
      <c r="A279" s="190"/>
      <c r="B279" s="190"/>
      <c r="C279" s="191" t="s">
        <v>363</v>
      </c>
      <c r="D279" s="2">
        <v>1</v>
      </c>
      <c r="E279" s="2">
        <v>375</v>
      </c>
      <c r="F279" s="2" t="s">
        <v>2769</v>
      </c>
      <c r="G279" s="2" t="s">
        <v>2769</v>
      </c>
      <c r="H279" s="2" t="s">
        <v>2769</v>
      </c>
      <c r="I279" s="2" t="s">
        <v>2769</v>
      </c>
      <c r="J279" s="2" t="s">
        <v>2769</v>
      </c>
      <c r="K279" s="180"/>
    </row>
    <row r="280" spans="1:11" s="208" customFormat="1" ht="15" customHeight="1" x14ac:dyDescent="0.45">
      <c r="A280" s="190"/>
      <c r="B280" s="190"/>
      <c r="C280" s="191" t="s">
        <v>364</v>
      </c>
      <c r="D280" s="2">
        <v>1</v>
      </c>
      <c r="E280" s="2">
        <v>704</v>
      </c>
      <c r="F280" s="2" t="s">
        <v>2769</v>
      </c>
      <c r="G280" s="2" t="s">
        <v>2769</v>
      </c>
      <c r="H280" s="2" t="s">
        <v>2769</v>
      </c>
      <c r="I280" s="2" t="s">
        <v>2769</v>
      </c>
      <c r="J280" s="2" t="s">
        <v>2769</v>
      </c>
      <c r="K280" s="180"/>
    </row>
    <row r="281" spans="1:11" s="208" customFormat="1" ht="15" customHeight="1" thickBot="1" x14ac:dyDescent="0.5">
      <c r="A281" s="190"/>
      <c r="B281" s="210"/>
      <c r="C281" s="211" t="s">
        <v>365</v>
      </c>
      <c r="D281" s="4" t="s">
        <v>2768</v>
      </c>
      <c r="E281" s="4" t="s">
        <v>2768</v>
      </c>
      <c r="F281" s="4" t="s">
        <v>2768</v>
      </c>
      <c r="G281" s="4" t="s">
        <v>2768</v>
      </c>
      <c r="H281" s="4" t="s">
        <v>2768</v>
      </c>
      <c r="I281" s="4" t="s">
        <v>2768</v>
      </c>
      <c r="J281" s="4" t="s">
        <v>2768</v>
      </c>
      <c r="K281" s="180"/>
    </row>
  </sheetData>
  <mergeCells count="3">
    <mergeCell ref="B5:C6"/>
    <mergeCell ref="D5:D6"/>
    <mergeCell ref="B7:C7"/>
  </mergeCells>
  <phoneticPr fontId="2"/>
  <pageMargins left="0.78740157480314965" right="0.78740157480314965" top="0.78740157480314965" bottom="0.78740157480314965" header="0.39370078740157483" footer="0.59055118110236227"/>
  <pageSetup paperSize="9" scale="85" firstPageNumber="5" fitToHeight="0" orientation="portrait" r:id="rId1"/>
  <ignoredErrors>
    <ignoredError sqref="B18:B27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V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19" width="6.8984375" style="180" customWidth="1"/>
    <col min="20" max="16384" width="8.09765625" style="180"/>
  </cols>
  <sheetData>
    <row r="1" spans="2:22" s="178" customFormat="1" ht="15" customHeight="1" x14ac:dyDescent="0.45">
      <c r="B1" s="178" t="s">
        <v>389</v>
      </c>
    </row>
    <row r="2" spans="2:22" ht="6" customHeight="1" x14ac:dyDescent="0.45"/>
    <row r="3" spans="2:22" ht="6" customHeight="1" x14ac:dyDescent="0.45"/>
    <row r="4" spans="2:22" ht="6" customHeight="1" x14ac:dyDescent="0.45"/>
    <row r="5" spans="2:22" s="179" customFormat="1" ht="15" customHeight="1" thickBot="1" x14ac:dyDescent="0.5">
      <c r="B5" s="179" t="s">
        <v>390</v>
      </c>
    </row>
    <row r="6" spans="2:22" ht="18" customHeight="1" x14ac:dyDescent="0.45">
      <c r="B6" s="372" t="s">
        <v>16</v>
      </c>
      <c r="C6" s="373"/>
      <c r="D6" s="384" t="s">
        <v>17</v>
      </c>
      <c r="E6" s="287" t="s">
        <v>18</v>
      </c>
      <c r="F6" s="288"/>
      <c r="G6" s="289"/>
      <c r="H6" s="296" t="s">
        <v>66</v>
      </c>
      <c r="I6" s="297"/>
      <c r="J6" s="297"/>
      <c r="K6" s="297"/>
      <c r="L6" s="297"/>
      <c r="M6" s="297"/>
      <c r="N6" s="297"/>
      <c r="O6" s="298"/>
      <c r="P6" s="299" t="s">
        <v>20</v>
      </c>
      <c r="Q6" s="300"/>
      <c r="R6" s="299" t="s">
        <v>21</v>
      </c>
      <c r="S6" s="387"/>
    </row>
    <row r="7" spans="2:22" ht="18" customHeight="1" x14ac:dyDescent="0.45">
      <c r="B7" s="382"/>
      <c r="C7" s="383"/>
      <c r="D7" s="385"/>
      <c r="E7" s="290"/>
      <c r="F7" s="291"/>
      <c r="G7" s="292"/>
      <c r="H7" s="307" t="s">
        <v>25</v>
      </c>
      <c r="I7" s="308"/>
      <c r="J7" s="309" t="s">
        <v>26</v>
      </c>
      <c r="K7" s="310"/>
      <c r="L7" s="310"/>
      <c r="M7" s="311"/>
      <c r="N7" s="312" t="s">
        <v>1804</v>
      </c>
      <c r="O7" s="313"/>
      <c r="P7" s="301"/>
      <c r="Q7" s="302"/>
      <c r="R7" s="301"/>
      <c r="S7" s="388"/>
    </row>
    <row r="8" spans="2:22" ht="21.6" customHeight="1" x14ac:dyDescent="0.45">
      <c r="B8" s="382"/>
      <c r="C8" s="383"/>
      <c r="D8" s="385"/>
      <c r="E8" s="293"/>
      <c r="F8" s="294"/>
      <c r="G8" s="295"/>
      <c r="H8" s="293"/>
      <c r="I8" s="295"/>
      <c r="J8" s="322" t="s">
        <v>32</v>
      </c>
      <c r="K8" s="323"/>
      <c r="L8" s="324" t="s">
        <v>1801</v>
      </c>
      <c r="M8" s="390"/>
      <c r="N8" s="314"/>
      <c r="O8" s="315"/>
      <c r="P8" s="303"/>
      <c r="Q8" s="304"/>
      <c r="R8" s="303"/>
      <c r="S8" s="389"/>
    </row>
    <row r="9" spans="2:22" ht="15" customHeight="1" x14ac:dyDescent="0.45">
      <c r="B9" s="382"/>
      <c r="C9" s="383"/>
      <c r="D9" s="385"/>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12" t="s">
        <v>35</v>
      </c>
    </row>
    <row r="10" spans="2:22" s="184" customFormat="1" ht="15" customHeight="1" thickBot="1" x14ac:dyDescent="0.5">
      <c r="B10" s="374"/>
      <c r="C10" s="375"/>
      <c r="D10" s="386"/>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213" t="s">
        <v>36</v>
      </c>
    </row>
    <row r="11" spans="2:22" s="179" customFormat="1" ht="15" customHeight="1" x14ac:dyDescent="0.45">
      <c r="B11" s="380" t="s">
        <v>13</v>
      </c>
      <c r="C11" s="381"/>
      <c r="D11" s="56">
        <v>600</v>
      </c>
      <c r="E11" s="56">
        <v>69413</v>
      </c>
      <c r="F11" s="56">
        <v>45384</v>
      </c>
      <c r="G11" s="56">
        <v>24029</v>
      </c>
      <c r="H11" s="56">
        <v>846</v>
      </c>
      <c r="I11" s="56">
        <v>194</v>
      </c>
      <c r="J11" s="56">
        <v>35468</v>
      </c>
      <c r="K11" s="56">
        <v>15760</v>
      </c>
      <c r="L11" s="56">
        <v>4710</v>
      </c>
      <c r="M11" s="56">
        <v>6337</v>
      </c>
      <c r="N11" s="56">
        <v>4669</v>
      </c>
      <c r="O11" s="56">
        <v>1848</v>
      </c>
      <c r="P11" s="56">
        <v>199</v>
      </c>
      <c r="Q11" s="56">
        <v>229</v>
      </c>
      <c r="R11" s="56">
        <v>309</v>
      </c>
      <c r="S11" s="56">
        <v>110</v>
      </c>
      <c r="V11" s="107"/>
    </row>
    <row r="12" spans="2:22" ht="15" customHeight="1" x14ac:dyDescent="0.45">
      <c r="B12" s="41" t="s">
        <v>40</v>
      </c>
      <c r="C12" s="214" t="s">
        <v>41</v>
      </c>
      <c r="D12" s="2">
        <v>143</v>
      </c>
      <c r="E12" s="2">
        <v>14681</v>
      </c>
      <c r="F12" s="2">
        <v>6237</v>
      </c>
      <c r="G12" s="2">
        <v>8444</v>
      </c>
      <c r="H12" s="2">
        <v>239</v>
      </c>
      <c r="I12" s="2">
        <v>65</v>
      </c>
      <c r="J12" s="2">
        <v>4516</v>
      </c>
      <c r="K12" s="2">
        <v>4835</v>
      </c>
      <c r="L12" s="2">
        <v>1264</v>
      </c>
      <c r="M12" s="2">
        <v>3336</v>
      </c>
      <c r="N12" s="2">
        <v>247</v>
      </c>
      <c r="O12" s="2">
        <v>214</v>
      </c>
      <c r="P12" s="2">
        <v>89</v>
      </c>
      <c r="Q12" s="2">
        <v>190</v>
      </c>
      <c r="R12" s="2">
        <v>29</v>
      </c>
      <c r="S12" s="2">
        <v>6</v>
      </c>
    </row>
    <row r="13" spans="2:22" ht="15" customHeight="1" x14ac:dyDescent="0.45">
      <c r="B13" s="41">
        <v>10</v>
      </c>
      <c r="C13" s="214" t="s">
        <v>42</v>
      </c>
      <c r="D13" s="2">
        <v>7</v>
      </c>
      <c r="E13" s="2">
        <v>329</v>
      </c>
      <c r="F13" s="2">
        <v>236</v>
      </c>
      <c r="G13" s="2">
        <v>93</v>
      </c>
      <c r="H13" s="2">
        <v>11</v>
      </c>
      <c r="I13" s="2">
        <v>3</v>
      </c>
      <c r="J13" s="2">
        <v>204</v>
      </c>
      <c r="K13" s="2">
        <v>72</v>
      </c>
      <c r="L13" s="2">
        <v>15</v>
      </c>
      <c r="M13" s="2">
        <v>17</v>
      </c>
      <c r="N13" s="2">
        <v>6</v>
      </c>
      <c r="O13" s="2">
        <v>1</v>
      </c>
      <c r="P13" s="2" t="s">
        <v>2768</v>
      </c>
      <c r="Q13" s="2" t="s">
        <v>2768</v>
      </c>
      <c r="R13" s="2" t="s">
        <v>2768</v>
      </c>
      <c r="S13" s="2" t="s">
        <v>2768</v>
      </c>
    </row>
    <row r="14" spans="2:22" ht="15" customHeight="1" x14ac:dyDescent="0.45">
      <c r="B14" s="41">
        <v>11</v>
      </c>
      <c r="C14" s="214" t="s">
        <v>43</v>
      </c>
      <c r="D14" s="2">
        <v>37</v>
      </c>
      <c r="E14" s="2">
        <v>2241</v>
      </c>
      <c r="F14" s="2">
        <v>432</v>
      </c>
      <c r="G14" s="2">
        <v>1809</v>
      </c>
      <c r="H14" s="2">
        <v>36</v>
      </c>
      <c r="I14" s="2">
        <v>9</v>
      </c>
      <c r="J14" s="2">
        <v>286</v>
      </c>
      <c r="K14" s="2">
        <v>1421</v>
      </c>
      <c r="L14" s="2">
        <v>108</v>
      </c>
      <c r="M14" s="2">
        <v>378</v>
      </c>
      <c r="N14" s="2">
        <v>4</v>
      </c>
      <c r="O14" s="2">
        <v>1</v>
      </c>
      <c r="P14" s="2">
        <v>1</v>
      </c>
      <c r="Q14" s="2">
        <v>6</v>
      </c>
      <c r="R14" s="2">
        <v>2</v>
      </c>
      <c r="S14" s="2" t="s">
        <v>2768</v>
      </c>
    </row>
    <row r="15" spans="2:22" ht="15" customHeight="1" x14ac:dyDescent="0.45">
      <c r="B15" s="41">
        <v>12</v>
      </c>
      <c r="C15" s="214" t="s">
        <v>44</v>
      </c>
      <c r="D15" s="2">
        <v>20</v>
      </c>
      <c r="E15" s="2">
        <v>1089</v>
      </c>
      <c r="F15" s="2">
        <v>888</v>
      </c>
      <c r="G15" s="2">
        <v>201</v>
      </c>
      <c r="H15" s="2">
        <v>41</v>
      </c>
      <c r="I15" s="2">
        <v>5</v>
      </c>
      <c r="J15" s="2">
        <v>754</v>
      </c>
      <c r="K15" s="2">
        <v>167</v>
      </c>
      <c r="L15" s="2">
        <v>79</v>
      </c>
      <c r="M15" s="2">
        <v>30</v>
      </c>
      <c r="N15" s="2">
        <v>14</v>
      </c>
      <c r="O15" s="2" t="s">
        <v>2768</v>
      </c>
      <c r="P15" s="2">
        <v>2</v>
      </c>
      <c r="Q15" s="2" t="s">
        <v>2768</v>
      </c>
      <c r="R15" s="2" t="s">
        <v>2768</v>
      </c>
      <c r="S15" s="2">
        <v>1</v>
      </c>
    </row>
    <row r="16" spans="2:22" ht="15" customHeight="1" x14ac:dyDescent="0.45">
      <c r="B16" s="44">
        <v>13</v>
      </c>
      <c r="C16" s="215" t="s">
        <v>45</v>
      </c>
      <c r="D16" s="3">
        <v>4</v>
      </c>
      <c r="E16" s="3">
        <v>254</v>
      </c>
      <c r="F16" s="3">
        <v>183</v>
      </c>
      <c r="G16" s="3">
        <v>71</v>
      </c>
      <c r="H16" s="3">
        <v>8</v>
      </c>
      <c r="I16" s="3">
        <v>4</v>
      </c>
      <c r="J16" s="3">
        <v>146</v>
      </c>
      <c r="K16" s="3">
        <v>49</v>
      </c>
      <c r="L16" s="3">
        <v>27</v>
      </c>
      <c r="M16" s="3">
        <v>18</v>
      </c>
      <c r="N16" s="3">
        <v>2</v>
      </c>
      <c r="O16" s="3" t="s">
        <v>2768</v>
      </c>
      <c r="P16" s="3" t="s">
        <v>2768</v>
      </c>
      <c r="Q16" s="3" t="s">
        <v>2768</v>
      </c>
      <c r="R16" s="3" t="s">
        <v>2768</v>
      </c>
      <c r="S16" s="3" t="s">
        <v>2768</v>
      </c>
    </row>
    <row r="17" spans="2:19" ht="15" customHeight="1" x14ac:dyDescent="0.45">
      <c r="B17" s="41">
        <v>14</v>
      </c>
      <c r="C17" s="214" t="s">
        <v>46</v>
      </c>
      <c r="D17" s="2">
        <v>8</v>
      </c>
      <c r="E17" s="2">
        <v>866</v>
      </c>
      <c r="F17" s="2">
        <v>637</v>
      </c>
      <c r="G17" s="2">
        <v>229</v>
      </c>
      <c r="H17" s="2">
        <v>9</v>
      </c>
      <c r="I17" s="2">
        <v>1</v>
      </c>
      <c r="J17" s="2">
        <v>558</v>
      </c>
      <c r="K17" s="2">
        <v>165</v>
      </c>
      <c r="L17" s="2">
        <v>50</v>
      </c>
      <c r="M17" s="2">
        <v>53</v>
      </c>
      <c r="N17" s="2">
        <v>37</v>
      </c>
      <c r="O17" s="2">
        <v>12</v>
      </c>
      <c r="P17" s="2" t="s">
        <v>2768</v>
      </c>
      <c r="Q17" s="2" t="s">
        <v>2768</v>
      </c>
      <c r="R17" s="2">
        <v>17</v>
      </c>
      <c r="S17" s="2">
        <v>2</v>
      </c>
    </row>
    <row r="18" spans="2:19" ht="15" customHeight="1" x14ac:dyDescent="0.45">
      <c r="B18" s="41">
        <v>15</v>
      </c>
      <c r="C18" s="214" t="s">
        <v>47</v>
      </c>
      <c r="D18" s="2">
        <v>16</v>
      </c>
      <c r="E18" s="2">
        <v>1045</v>
      </c>
      <c r="F18" s="2">
        <v>629</v>
      </c>
      <c r="G18" s="2">
        <v>416</v>
      </c>
      <c r="H18" s="2">
        <v>29</v>
      </c>
      <c r="I18" s="2">
        <v>13</v>
      </c>
      <c r="J18" s="2">
        <v>555</v>
      </c>
      <c r="K18" s="2">
        <v>369</v>
      </c>
      <c r="L18" s="2">
        <v>40</v>
      </c>
      <c r="M18" s="2">
        <v>36</v>
      </c>
      <c r="N18" s="2">
        <v>8</v>
      </c>
      <c r="O18" s="2">
        <v>1</v>
      </c>
      <c r="P18" s="2">
        <v>1</v>
      </c>
      <c r="Q18" s="2">
        <v>3</v>
      </c>
      <c r="R18" s="2">
        <v>3</v>
      </c>
      <c r="S18" s="2">
        <v>3</v>
      </c>
    </row>
    <row r="19" spans="2:19" ht="15" customHeight="1" x14ac:dyDescent="0.45">
      <c r="B19" s="41">
        <v>16</v>
      </c>
      <c r="C19" s="214" t="s">
        <v>48</v>
      </c>
      <c r="D19" s="2">
        <v>8</v>
      </c>
      <c r="E19" s="2">
        <v>1283</v>
      </c>
      <c r="F19" s="2">
        <v>896</v>
      </c>
      <c r="G19" s="2">
        <v>387</v>
      </c>
      <c r="H19" s="2">
        <v>9</v>
      </c>
      <c r="I19" s="2" t="s">
        <v>2768</v>
      </c>
      <c r="J19" s="2">
        <v>678</v>
      </c>
      <c r="K19" s="2">
        <v>262</v>
      </c>
      <c r="L19" s="2">
        <v>115</v>
      </c>
      <c r="M19" s="2">
        <v>87</v>
      </c>
      <c r="N19" s="2">
        <v>94</v>
      </c>
      <c r="O19" s="2">
        <v>38</v>
      </c>
      <c r="P19" s="2" t="s">
        <v>2768</v>
      </c>
      <c r="Q19" s="2" t="s">
        <v>2768</v>
      </c>
      <c r="R19" s="2" t="s">
        <v>2768</v>
      </c>
      <c r="S19" s="2" t="s">
        <v>2768</v>
      </c>
    </row>
    <row r="20" spans="2:19" ht="15" customHeight="1" x14ac:dyDescent="0.45">
      <c r="B20" s="41">
        <v>17</v>
      </c>
      <c r="C20" s="214" t="s">
        <v>49</v>
      </c>
      <c r="D20" s="2">
        <v>1</v>
      </c>
      <c r="E20" s="2">
        <v>42</v>
      </c>
      <c r="F20" s="2">
        <v>42</v>
      </c>
      <c r="G20" s="2" t="s">
        <v>2768</v>
      </c>
      <c r="H20" s="2">
        <v>1</v>
      </c>
      <c r="I20" s="2" t="s">
        <v>2768</v>
      </c>
      <c r="J20" s="2">
        <v>41</v>
      </c>
      <c r="K20" s="2" t="s">
        <v>2768</v>
      </c>
      <c r="L20" s="2" t="s">
        <v>2768</v>
      </c>
      <c r="M20" s="2" t="s">
        <v>2768</v>
      </c>
      <c r="N20" s="2" t="s">
        <v>2768</v>
      </c>
      <c r="O20" s="2" t="s">
        <v>2768</v>
      </c>
      <c r="P20" s="2" t="s">
        <v>2768</v>
      </c>
      <c r="Q20" s="2" t="s">
        <v>2768</v>
      </c>
      <c r="R20" s="2" t="s">
        <v>2768</v>
      </c>
      <c r="S20" s="2" t="s">
        <v>2768</v>
      </c>
    </row>
    <row r="21" spans="2:19" ht="15" customHeight="1" x14ac:dyDescent="0.45">
      <c r="B21" s="44">
        <v>18</v>
      </c>
      <c r="C21" s="215" t="s">
        <v>50</v>
      </c>
      <c r="D21" s="3">
        <v>37</v>
      </c>
      <c r="E21" s="3">
        <v>3228</v>
      </c>
      <c r="F21" s="3">
        <v>2119</v>
      </c>
      <c r="G21" s="3">
        <v>1109</v>
      </c>
      <c r="H21" s="3">
        <v>45</v>
      </c>
      <c r="I21" s="3">
        <v>6</v>
      </c>
      <c r="J21" s="3">
        <v>1484</v>
      </c>
      <c r="K21" s="3">
        <v>670</v>
      </c>
      <c r="L21" s="3">
        <v>217</v>
      </c>
      <c r="M21" s="3">
        <v>203</v>
      </c>
      <c r="N21" s="3">
        <v>397</v>
      </c>
      <c r="O21" s="3">
        <v>249</v>
      </c>
      <c r="P21" s="3" t="s">
        <v>2768</v>
      </c>
      <c r="Q21" s="3" t="s">
        <v>2768</v>
      </c>
      <c r="R21" s="3">
        <v>24</v>
      </c>
      <c r="S21" s="3">
        <v>19</v>
      </c>
    </row>
    <row r="22" spans="2:19" ht="15" customHeight="1" x14ac:dyDescent="0.45">
      <c r="B22" s="41">
        <v>19</v>
      </c>
      <c r="C22" s="214" t="s">
        <v>51</v>
      </c>
      <c r="D22" s="2">
        <v>4</v>
      </c>
      <c r="E22" s="2">
        <v>387</v>
      </c>
      <c r="F22" s="2">
        <v>269</v>
      </c>
      <c r="G22" s="2">
        <v>118</v>
      </c>
      <c r="H22" s="2">
        <v>1</v>
      </c>
      <c r="I22" s="2" t="s">
        <v>2768</v>
      </c>
      <c r="J22" s="2">
        <v>247</v>
      </c>
      <c r="K22" s="2">
        <v>91</v>
      </c>
      <c r="L22" s="2">
        <v>21</v>
      </c>
      <c r="M22" s="2">
        <v>27</v>
      </c>
      <c r="N22" s="2" t="s">
        <v>2768</v>
      </c>
      <c r="O22" s="2" t="s">
        <v>2768</v>
      </c>
      <c r="P22" s="2" t="s">
        <v>2768</v>
      </c>
      <c r="Q22" s="2" t="s">
        <v>2768</v>
      </c>
      <c r="R22" s="2" t="s">
        <v>2768</v>
      </c>
      <c r="S22" s="2" t="s">
        <v>2768</v>
      </c>
    </row>
    <row r="23" spans="2:19" ht="15" customHeight="1" x14ac:dyDescent="0.45">
      <c r="B23" s="41">
        <v>20</v>
      </c>
      <c r="C23" s="214" t="s">
        <v>52</v>
      </c>
      <c r="D23" s="2">
        <v>5</v>
      </c>
      <c r="E23" s="2">
        <v>352</v>
      </c>
      <c r="F23" s="2">
        <v>156</v>
      </c>
      <c r="G23" s="2">
        <v>196</v>
      </c>
      <c r="H23" s="2">
        <v>3</v>
      </c>
      <c r="I23" s="2" t="s">
        <v>2768</v>
      </c>
      <c r="J23" s="2">
        <v>127</v>
      </c>
      <c r="K23" s="2">
        <v>144</v>
      </c>
      <c r="L23" s="2">
        <v>19</v>
      </c>
      <c r="M23" s="2">
        <v>52</v>
      </c>
      <c r="N23" s="2">
        <v>8</v>
      </c>
      <c r="O23" s="2" t="s">
        <v>2768</v>
      </c>
      <c r="P23" s="2" t="s">
        <v>2768</v>
      </c>
      <c r="Q23" s="2" t="s">
        <v>2768</v>
      </c>
      <c r="R23" s="2">
        <v>1</v>
      </c>
      <c r="S23" s="2" t="s">
        <v>2768</v>
      </c>
    </row>
    <row r="24" spans="2:19" ht="15" customHeight="1" x14ac:dyDescent="0.45">
      <c r="B24" s="41">
        <v>21</v>
      </c>
      <c r="C24" s="214" t="s">
        <v>53</v>
      </c>
      <c r="D24" s="2">
        <v>18</v>
      </c>
      <c r="E24" s="2">
        <v>1157</v>
      </c>
      <c r="F24" s="2">
        <v>986</v>
      </c>
      <c r="G24" s="2">
        <v>171</v>
      </c>
      <c r="H24" s="2">
        <v>24</v>
      </c>
      <c r="I24" s="2">
        <v>7</v>
      </c>
      <c r="J24" s="2">
        <v>822</v>
      </c>
      <c r="K24" s="2">
        <v>120</v>
      </c>
      <c r="L24" s="2">
        <v>95</v>
      </c>
      <c r="M24" s="2">
        <v>22</v>
      </c>
      <c r="N24" s="2">
        <v>72</v>
      </c>
      <c r="O24" s="2">
        <v>22</v>
      </c>
      <c r="P24" s="2">
        <v>3</v>
      </c>
      <c r="Q24" s="2" t="s">
        <v>2768</v>
      </c>
      <c r="R24" s="2">
        <v>27</v>
      </c>
      <c r="S24" s="2" t="s">
        <v>2768</v>
      </c>
    </row>
    <row r="25" spans="2:19" ht="15" customHeight="1" x14ac:dyDescent="0.45">
      <c r="B25" s="41">
        <v>22</v>
      </c>
      <c r="C25" s="214" t="s">
        <v>54</v>
      </c>
      <c r="D25" s="2">
        <v>18</v>
      </c>
      <c r="E25" s="2">
        <v>1789</v>
      </c>
      <c r="F25" s="2">
        <v>1609</v>
      </c>
      <c r="G25" s="2">
        <v>180</v>
      </c>
      <c r="H25" s="2">
        <v>41</v>
      </c>
      <c r="I25" s="2">
        <v>8</v>
      </c>
      <c r="J25" s="2">
        <v>1241</v>
      </c>
      <c r="K25" s="2">
        <v>162</v>
      </c>
      <c r="L25" s="2">
        <v>214</v>
      </c>
      <c r="M25" s="2">
        <v>16</v>
      </c>
      <c r="N25" s="2">
        <v>113</v>
      </c>
      <c r="O25" s="2" t="s">
        <v>2768</v>
      </c>
      <c r="P25" s="2" t="s">
        <v>2768</v>
      </c>
      <c r="Q25" s="2" t="s">
        <v>2768</v>
      </c>
      <c r="R25" s="2" t="s">
        <v>2768</v>
      </c>
      <c r="S25" s="2">
        <v>6</v>
      </c>
    </row>
    <row r="26" spans="2:19" ht="15" customHeight="1" x14ac:dyDescent="0.45">
      <c r="B26" s="44">
        <v>23</v>
      </c>
      <c r="C26" s="215" t="s">
        <v>55</v>
      </c>
      <c r="D26" s="3">
        <v>11</v>
      </c>
      <c r="E26" s="3">
        <v>776</v>
      </c>
      <c r="F26" s="3">
        <v>551</v>
      </c>
      <c r="G26" s="3">
        <v>225</v>
      </c>
      <c r="H26" s="3">
        <v>13</v>
      </c>
      <c r="I26" s="3">
        <v>8</v>
      </c>
      <c r="J26" s="3">
        <v>449</v>
      </c>
      <c r="K26" s="3">
        <v>149</v>
      </c>
      <c r="L26" s="3">
        <v>84</v>
      </c>
      <c r="M26" s="3">
        <v>60</v>
      </c>
      <c r="N26" s="3">
        <v>6</v>
      </c>
      <c r="O26" s="3">
        <v>8</v>
      </c>
      <c r="P26" s="3" t="s">
        <v>2768</v>
      </c>
      <c r="Q26" s="3" t="s">
        <v>2768</v>
      </c>
      <c r="R26" s="3">
        <v>1</v>
      </c>
      <c r="S26" s="3" t="s">
        <v>2768</v>
      </c>
    </row>
    <row r="27" spans="2:19" ht="15" customHeight="1" x14ac:dyDescent="0.45">
      <c r="B27" s="41">
        <v>24</v>
      </c>
      <c r="C27" s="214" t="s">
        <v>56</v>
      </c>
      <c r="D27" s="2">
        <v>42</v>
      </c>
      <c r="E27" s="2">
        <v>3485</v>
      </c>
      <c r="F27" s="2">
        <v>2753</v>
      </c>
      <c r="G27" s="2">
        <v>732</v>
      </c>
      <c r="H27" s="2">
        <v>68</v>
      </c>
      <c r="I27" s="2">
        <v>10</v>
      </c>
      <c r="J27" s="2">
        <v>2342</v>
      </c>
      <c r="K27" s="2">
        <v>578</v>
      </c>
      <c r="L27" s="2">
        <v>304</v>
      </c>
      <c r="M27" s="2">
        <v>131</v>
      </c>
      <c r="N27" s="2">
        <v>44</v>
      </c>
      <c r="O27" s="2">
        <v>15</v>
      </c>
      <c r="P27" s="2" t="s">
        <v>2768</v>
      </c>
      <c r="Q27" s="2" t="s">
        <v>2768</v>
      </c>
      <c r="R27" s="2">
        <v>5</v>
      </c>
      <c r="S27" s="2">
        <v>2</v>
      </c>
    </row>
    <row r="28" spans="2:19" ht="15" customHeight="1" x14ac:dyDescent="0.45">
      <c r="B28" s="41">
        <v>25</v>
      </c>
      <c r="C28" s="214" t="s">
        <v>57</v>
      </c>
      <c r="D28" s="2">
        <v>15</v>
      </c>
      <c r="E28" s="2">
        <v>2895</v>
      </c>
      <c r="F28" s="2">
        <v>1982</v>
      </c>
      <c r="G28" s="2">
        <v>913</v>
      </c>
      <c r="H28" s="2">
        <v>14</v>
      </c>
      <c r="I28" s="2" t="s">
        <v>2768</v>
      </c>
      <c r="J28" s="2">
        <v>1691</v>
      </c>
      <c r="K28" s="2">
        <v>650</v>
      </c>
      <c r="L28" s="2">
        <v>226</v>
      </c>
      <c r="M28" s="2">
        <v>235</v>
      </c>
      <c r="N28" s="2">
        <v>57</v>
      </c>
      <c r="O28" s="2">
        <v>30</v>
      </c>
      <c r="P28" s="2" t="s">
        <v>2768</v>
      </c>
      <c r="Q28" s="2" t="s">
        <v>2768</v>
      </c>
      <c r="R28" s="2">
        <v>6</v>
      </c>
      <c r="S28" s="2">
        <v>2</v>
      </c>
    </row>
    <row r="29" spans="2:19" ht="15" customHeight="1" x14ac:dyDescent="0.45">
      <c r="B29" s="41">
        <v>26</v>
      </c>
      <c r="C29" s="214" t="s">
        <v>58</v>
      </c>
      <c r="D29" s="2">
        <v>66</v>
      </c>
      <c r="E29" s="2">
        <v>7403</v>
      </c>
      <c r="F29" s="2">
        <v>5322</v>
      </c>
      <c r="G29" s="2">
        <v>2081</v>
      </c>
      <c r="H29" s="2">
        <v>88</v>
      </c>
      <c r="I29" s="2">
        <v>26</v>
      </c>
      <c r="J29" s="2">
        <v>4143</v>
      </c>
      <c r="K29" s="2">
        <v>1324</v>
      </c>
      <c r="L29" s="2">
        <v>371</v>
      </c>
      <c r="M29" s="2">
        <v>275</v>
      </c>
      <c r="N29" s="2">
        <v>724</v>
      </c>
      <c r="O29" s="2">
        <v>463</v>
      </c>
      <c r="P29" s="2">
        <v>1</v>
      </c>
      <c r="Q29" s="2" t="s">
        <v>2768</v>
      </c>
      <c r="R29" s="2">
        <v>4</v>
      </c>
      <c r="S29" s="2">
        <v>7</v>
      </c>
    </row>
    <row r="30" spans="2:19" ht="15" customHeight="1" x14ac:dyDescent="0.45">
      <c r="B30" s="41">
        <v>27</v>
      </c>
      <c r="C30" s="214" t="s">
        <v>59</v>
      </c>
      <c r="D30" s="2">
        <v>16</v>
      </c>
      <c r="E30" s="2">
        <v>2930</v>
      </c>
      <c r="F30" s="2">
        <v>1729</v>
      </c>
      <c r="G30" s="2">
        <v>1201</v>
      </c>
      <c r="H30" s="2">
        <v>32</v>
      </c>
      <c r="I30" s="2">
        <v>6</v>
      </c>
      <c r="J30" s="2">
        <v>1297</v>
      </c>
      <c r="K30" s="2">
        <v>528</v>
      </c>
      <c r="L30" s="2">
        <v>209</v>
      </c>
      <c r="M30" s="2">
        <v>391</v>
      </c>
      <c r="N30" s="2">
        <v>192</v>
      </c>
      <c r="O30" s="2">
        <v>276</v>
      </c>
      <c r="P30" s="2" t="s">
        <v>2768</v>
      </c>
      <c r="Q30" s="2" t="s">
        <v>2768</v>
      </c>
      <c r="R30" s="2">
        <v>1</v>
      </c>
      <c r="S30" s="2" t="s">
        <v>2768</v>
      </c>
    </row>
    <row r="31" spans="2:19" ht="15" customHeight="1" x14ac:dyDescent="0.45">
      <c r="B31" s="44">
        <v>28</v>
      </c>
      <c r="C31" s="215" t="s">
        <v>60</v>
      </c>
      <c r="D31" s="3">
        <v>44</v>
      </c>
      <c r="E31" s="3">
        <v>10251</v>
      </c>
      <c r="F31" s="3">
        <v>7629</v>
      </c>
      <c r="G31" s="3">
        <v>2622</v>
      </c>
      <c r="H31" s="3">
        <v>50</v>
      </c>
      <c r="I31" s="3">
        <v>9</v>
      </c>
      <c r="J31" s="3">
        <v>5831</v>
      </c>
      <c r="K31" s="3">
        <v>1988</v>
      </c>
      <c r="L31" s="3">
        <v>336</v>
      </c>
      <c r="M31" s="3">
        <v>330</v>
      </c>
      <c r="N31" s="3">
        <v>1544</v>
      </c>
      <c r="O31" s="3">
        <v>334</v>
      </c>
      <c r="P31" s="3" t="s">
        <v>2768</v>
      </c>
      <c r="Q31" s="3" t="s">
        <v>2768</v>
      </c>
      <c r="R31" s="3">
        <v>132</v>
      </c>
      <c r="S31" s="3">
        <v>39</v>
      </c>
    </row>
    <row r="32" spans="2:19" ht="15" customHeight="1" x14ac:dyDescent="0.45">
      <c r="B32" s="41">
        <v>29</v>
      </c>
      <c r="C32" s="214" t="s">
        <v>61</v>
      </c>
      <c r="D32" s="2">
        <v>26</v>
      </c>
      <c r="E32" s="2">
        <v>2567</v>
      </c>
      <c r="F32" s="2">
        <v>1523</v>
      </c>
      <c r="G32" s="2">
        <v>1044</v>
      </c>
      <c r="H32" s="2">
        <v>33</v>
      </c>
      <c r="I32" s="2">
        <v>4</v>
      </c>
      <c r="J32" s="2">
        <v>1370</v>
      </c>
      <c r="K32" s="2">
        <v>857</v>
      </c>
      <c r="L32" s="2">
        <v>73</v>
      </c>
      <c r="M32" s="2">
        <v>160</v>
      </c>
      <c r="N32" s="2">
        <v>67</v>
      </c>
      <c r="O32" s="2">
        <v>45</v>
      </c>
      <c r="P32" s="2" t="s">
        <v>2768</v>
      </c>
      <c r="Q32" s="2" t="s">
        <v>2768</v>
      </c>
      <c r="R32" s="2">
        <v>20</v>
      </c>
      <c r="S32" s="2">
        <v>22</v>
      </c>
    </row>
    <row r="33" spans="2:19" ht="15" customHeight="1" x14ac:dyDescent="0.45">
      <c r="B33" s="41">
        <v>30</v>
      </c>
      <c r="C33" s="214" t="s">
        <v>62</v>
      </c>
      <c r="D33" s="2">
        <v>11</v>
      </c>
      <c r="E33" s="2">
        <v>993</v>
      </c>
      <c r="F33" s="2">
        <v>698</v>
      </c>
      <c r="G33" s="2">
        <v>295</v>
      </c>
      <c r="H33" s="2">
        <v>18</v>
      </c>
      <c r="I33" s="2">
        <v>3</v>
      </c>
      <c r="J33" s="2">
        <v>630</v>
      </c>
      <c r="K33" s="2">
        <v>202</v>
      </c>
      <c r="L33" s="2">
        <v>47</v>
      </c>
      <c r="M33" s="2">
        <v>82</v>
      </c>
      <c r="N33" s="2">
        <v>4</v>
      </c>
      <c r="O33" s="2">
        <v>8</v>
      </c>
      <c r="P33" s="2" t="s">
        <v>2768</v>
      </c>
      <c r="Q33" s="2" t="s">
        <v>2768</v>
      </c>
      <c r="R33" s="2">
        <v>1</v>
      </c>
      <c r="S33" s="2" t="s">
        <v>2768</v>
      </c>
    </row>
    <row r="34" spans="2:19" ht="15" customHeight="1" x14ac:dyDescent="0.45">
      <c r="B34" s="41">
        <v>31</v>
      </c>
      <c r="C34" s="214" t="s">
        <v>63</v>
      </c>
      <c r="D34" s="2">
        <v>32</v>
      </c>
      <c r="E34" s="2">
        <v>7499</v>
      </c>
      <c r="F34" s="2">
        <v>6694</v>
      </c>
      <c r="G34" s="2">
        <v>805</v>
      </c>
      <c r="H34" s="2">
        <v>26</v>
      </c>
      <c r="I34" s="2">
        <v>5</v>
      </c>
      <c r="J34" s="2">
        <v>5059</v>
      </c>
      <c r="K34" s="2">
        <v>500</v>
      </c>
      <c r="L34" s="2">
        <v>621</v>
      </c>
      <c r="M34" s="2">
        <v>197</v>
      </c>
      <c r="N34" s="2">
        <v>1010</v>
      </c>
      <c r="O34" s="2">
        <v>103</v>
      </c>
      <c r="P34" s="2">
        <v>102</v>
      </c>
      <c r="Q34" s="2">
        <v>30</v>
      </c>
      <c r="R34" s="2">
        <v>22</v>
      </c>
      <c r="S34" s="2" t="s">
        <v>2768</v>
      </c>
    </row>
    <row r="35" spans="2:19" ht="15" customHeight="1" thickBot="1" x14ac:dyDescent="0.5">
      <c r="B35" s="47">
        <v>32</v>
      </c>
      <c r="C35" s="216" t="s">
        <v>64</v>
      </c>
      <c r="D35" s="4">
        <v>11</v>
      </c>
      <c r="E35" s="4">
        <v>1871</v>
      </c>
      <c r="F35" s="4">
        <v>1184</v>
      </c>
      <c r="G35" s="4">
        <v>687</v>
      </c>
      <c r="H35" s="4">
        <v>7</v>
      </c>
      <c r="I35" s="4">
        <v>2</v>
      </c>
      <c r="J35" s="4">
        <v>997</v>
      </c>
      <c r="K35" s="4">
        <v>457</v>
      </c>
      <c r="L35" s="4">
        <v>175</v>
      </c>
      <c r="M35" s="4">
        <v>201</v>
      </c>
      <c r="N35" s="4">
        <v>19</v>
      </c>
      <c r="O35" s="4">
        <v>28</v>
      </c>
      <c r="P35" s="4" t="s">
        <v>2768</v>
      </c>
      <c r="Q35" s="4" t="s">
        <v>2768</v>
      </c>
      <c r="R35" s="4">
        <v>14</v>
      </c>
      <c r="S35" s="4">
        <v>1</v>
      </c>
    </row>
  </sheetData>
  <mergeCells count="12">
    <mergeCell ref="P6:Q8"/>
    <mergeCell ref="R6:S8"/>
    <mergeCell ref="H7:I8"/>
    <mergeCell ref="J7:M7"/>
    <mergeCell ref="N7:O8"/>
    <mergeCell ref="J8:K8"/>
    <mergeCell ref="L8:M8"/>
    <mergeCell ref="B11:C11"/>
    <mergeCell ref="B6:C10"/>
    <mergeCell ref="D6:D10"/>
    <mergeCell ref="E6:G8"/>
    <mergeCell ref="H6:O6"/>
  </mergeCells>
  <phoneticPr fontId="2"/>
  <pageMargins left="0.78740157480314965" right="0.78740157480314965" top="0.78740157480314965" bottom="0.78740157480314965" header="0.39370078740157483" footer="0.59055118110236227"/>
  <pageSetup paperSize="9" scale="92" firstPageNumber="5" orientation="landscape" r:id="rId1"/>
  <ignoredErrors>
    <ignoredError sqref="B12:B35"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N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14" width="11.3984375" style="180" customWidth="1"/>
    <col min="15" max="16384" width="8.09765625" style="180"/>
  </cols>
  <sheetData>
    <row r="1" spans="2:14" s="178" customFormat="1" ht="15" customHeight="1" x14ac:dyDescent="0.45">
      <c r="B1" s="178" t="s">
        <v>389</v>
      </c>
    </row>
    <row r="2" spans="2:14" ht="4.5" customHeight="1" x14ac:dyDescent="0.45"/>
    <row r="3" spans="2:14" ht="4.5" customHeight="1" x14ac:dyDescent="0.45"/>
    <row r="4" spans="2:14" ht="4.5" customHeight="1" x14ac:dyDescent="0.45"/>
    <row r="5" spans="2:14" ht="4.5" customHeight="1" x14ac:dyDescent="0.45"/>
    <row r="6" spans="2:14" s="179" customFormat="1" ht="15" customHeight="1" thickBot="1" x14ac:dyDescent="0.5">
      <c r="B6" s="179" t="s">
        <v>1854</v>
      </c>
    </row>
    <row r="7" spans="2:14" ht="28.95" customHeight="1" x14ac:dyDescent="0.45">
      <c r="B7" s="391" t="s">
        <v>16</v>
      </c>
      <c r="C7" s="392"/>
      <c r="D7" s="395" t="s">
        <v>17</v>
      </c>
      <c r="E7" s="398" t="s">
        <v>1805</v>
      </c>
      <c r="F7" s="399"/>
      <c r="G7" s="399"/>
      <c r="H7" s="358" t="s">
        <v>1852</v>
      </c>
      <c r="I7" s="400"/>
      <c r="J7" s="400"/>
      <c r="K7" s="400"/>
      <c r="L7" s="400"/>
      <c r="M7" s="400"/>
      <c r="N7" s="400"/>
    </row>
    <row r="8" spans="2:14" ht="15" customHeight="1" x14ac:dyDescent="0.45">
      <c r="B8" s="393"/>
      <c r="C8" s="394"/>
      <c r="D8" s="396"/>
      <c r="E8" s="401" t="s">
        <v>391</v>
      </c>
      <c r="F8" s="403"/>
      <c r="G8" s="403"/>
      <c r="H8" s="404" t="s">
        <v>391</v>
      </c>
      <c r="I8" s="403"/>
      <c r="J8" s="403"/>
      <c r="K8" s="403"/>
      <c r="L8" s="403"/>
      <c r="M8" s="403"/>
      <c r="N8" s="403"/>
    </row>
    <row r="9" spans="2:14" ht="96" x14ac:dyDescent="0.45">
      <c r="B9" s="393"/>
      <c r="C9" s="394"/>
      <c r="D9" s="396"/>
      <c r="E9" s="402"/>
      <c r="F9" s="218" t="s">
        <v>392</v>
      </c>
      <c r="G9" s="218" t="s">
        <v>1993</v>
      </c>
      <c r="H9" s="405"/>
      <c r="I9" s="220" t="s">
        <v>393</v>
      </c>
      <c r="J9" s="220" t="s">
        <v>394</v>
      </c>
      <c r="K9" s="220" t="s">
        <v>395</v>
      </c>
      <c r="L9" s="220" t="s">
        <v>1806</v>
      </c>
      <c r="M9" s="220" t="s">
        <v>396</v>
      </c>
      <c r="N9" s="217" t="s">
        <v>397</v>
      </c>
    </row>
    <row r="10" spans="2:14" s="184" customFormat="1" ht="15" customHeight="1" thickBot="1" x14ac:dyDescent="0.5">
      <c r="B10" s="346"/>
      <c r="C10" s="347"/>
      <c r="D10" s="397"/>
      <c r="E10" s="221" t="s">
        <v>75</v>
      </c>
      <c r="F10" s="221" t="s">
        <v>75</v>
      </c>
      <c r="G10" s="221" t="s">
        <v>75</v>
      </c>
      <c r="H10" s="185" t="s">
        <v>75</v>
      </c>
      <c r="I10" s="221" t="s">
        <v>75</v>
      </c>
      <c r="J10" s="221" t="s">
        <v>75</v>
      </c>
      <c r="K10" s="221" t="s">
        <v>75</v>
      </c>
      <c r="L10" s="221" t="s">
        <v>75</v>
      </c>
      <c r="M10" s="221" t="s">
        <v>75</v>
      </c>
      <c r="N10" s="222" t="s">
        <v>75</v>
      </c>
    </row>
    <row r="11" spans="2:14" s="179" customFormat="1" ht="15" customHeight="1" x14ac:dyDescent="0.45">
      <c r="B11" s="380" t="s">
        <v>13</v>
      </c>
      <c r="C11" s="381"/>
      <c r="D11" s="56">
        <v>600</v>
      </c>
      <c r="E11" s="56">
        <v>29908070</v>
      </c>
      <c r="F11" s="56">
        <v>25743372</v>
      </c>
      <c r="G11" s="56">
        <v>4164698</v>
      </c>
      <c r="H11" s="56">
        <v>190897766</v>
      </c>
      <c r="I11" s="56">
        <v>163153869</v>
      </c>
      <c r="J11" s="56">
        <v>3639801</v>
      </c>
      <c r="K11" s="56">
        <v>8244434</v>
      </c>
      <c r="L11" s="56">
        <v>10816102</v>
      </c>
      <c r="M11" s="56">
        <v>2167540</v>
      </c>
      <c r="N11" s="56">
        <v>2876020</v>
      </c>
    </row>
    <row r="12" spans="2:14" ht="15" customHeight="1" x14ac:dyDescent="0.45">
      <c r="B12" s="41" t="s">
        <v>40</v>
      </c>
      <c r="C12" s="214" t="s">
        <v>41</v>
      </c>
      <c r="D12" s="2">
        <v>143</v>
      </c>
      <c r="E12" s="2">
        <v>4362778</v>
      </c>
      <c r="F12" s="2">
        <v>4116261</v>
      </c>
      <c r="G12" s="2">
        <v>246517</v>
      </c>
      <c r="H12" s="2">
        <v>24517933</v>
      </c>
      <c r="I12" s="2">
        <v>22322066</v>
      </c>
      <c r="J12" s="2">
        <v>501935</v>
      </c>
      <c r="K12" s="2">
        <v>827353</v>
      </c>
      <c r="L12" s="2">
        <v>196002</v>
      </c>
      <c r="M12" s="2">
        <v>141721</v>
      </c>
      <c r="N12" s="2">
        <v>528856</v>
      </c>
    </row>
    <row r="13" spans="2:14" ht="15" customHeight="1" x14ac:dyDescent="0.45">
      <c r="B13" s="41">
        <v>10</v>
      </c>
      <c r="C13" s="223" t="s">
        <v>42</v>
      </c>
      <c r="D13" s="2">
        <v>7</v>
      </c>
      <c r="E13" s="2">
        <v>133719</v>
      </c>
      <c r="F13" s="2">
        <v>126678</v>
      </c>
      <c r="G13" s="2">
        <v>7041</v>
      </c>
      <c r="H13" s="2">
        <v>1469420</v>
      </c>
      <c r="I13" s="2">
        <v>1372320</v>
      </c>
      <c r="J13" s="2">
        <v>23247</v>
      </c>
      <c r="K13" s="2">
        <v>50241</v>
      </c>
      <c r="L13" s="2">
        <v>708</v>
      </c>
      <c r="M13" s="2">
        <v>21498</v>
      </c>
      <c r="N13" s="2">
        <v>1406</v>
      </c>
    </row>
    <row r="14" spans="2:14" ht="15" customHeight="1" x14ac:dyDescent="0.45">
      <c r="B14" s="41">
        <v>11</v>
      </c>
      <c r="C14" s="214" t="s">
        <v>43</v>
      </c>
      <c r="D14" s="2">
        <v>37</v>
      </c>
      <c r="E14" s="2">
        <v>532097</v>
      </c>
      <c r="F14" s="2">
        <v>528794</v>
      </c>
      <c r="G14" s="2">
        <v>3303</v>
      </c>
      <c r="H14" s="2">
        <v>418331</v>
      </c>
      <c r="I14" s="2">
        <v>248599</v>
      </c>
      <c r="J14" s="2">
        <v>8666</v>
      </c>
      <c r="K14" s="2">
        <v>19402</v>
      </c>
      <c r="L14" s="2">
        <v>132130</v>
      </c>
      <c r="M14" s="2">
        <v>8886</v>
      </c>
      <c r="N14" s="2">
        <v>648</v>
      </c>
    </row>
    <row r="15" spans="2:14" ht="15" customHeight="1" x14ac:dyDescent="0.45">
      <c r="B15" s="41">
        <v>12</v>
      </c>
      <c r="C15" s="214" t="s">
        <v>44</v>
      </c>
      <c r="D15" s="2">
        <v>20</v>
      </c>
      <c r="E15" s="2">
        <v>386183</v>
      </c>
      <c r="F15" s="2">
        <v>376728</v>
      </c>
      <c r="G15" s="2">
        <v>9455</v>
      </c>
      <c r="H15" s="2">
        <v>2934415</v>
      </c>
      <c r="I15" s="2">
        <v>2692126</v>
      </c>
      <c r="J15" s="2">
        <v>30293</v>
      </c>
      <c r="K15" s="2">
        <v>128425</v>
      </c>
      <c r="L15" s="2">
        <v>14365</v>
      </c>
      <c r="M15" s="2">
        <v>33810</v>
      </c>
      <c r="N15" s="2">
        <v>35396</v>
      </c>
    </row>
    <row r="16" spans="2:14" ht="15" customHeight="1" x14ac:dyDescent="0.45">
      <c r="B16" s="44">
        <v>13</v>
      </c>
      <c r="C16" s="215" t="s">
        <v>45</v>
      </c>
      <c r="D16" s="3">
        <v>4</v>
      </c>
      <c r="E16" s="3">
        <v>87703</v>
      </c>
      <c r="F16" s="3">
        <v>85924</v>
      </c>
      <c r="G16" s="3">
        <v>1779</v>
      </c>
      <c r="H16" s="3">
        <v>307805</v>
      </c>
      <c r="I16" s="3">
        <v>271275</v>
      </c>
      <c r="J16" s="3">
        <v>6408</v>
      </c>
      <c r="K16" s="3">
        <v>10534</v>
      </c>
      <c r="L16" s="3">
        <v>16353</v>
      </c>
      <c r="M16" s="3">
        <v>3235</v>
      </c>
      <c r="N16" s="3" t="s">
        <v>2768</v>
      </c>
    </row>
    <row r="17" spans="2:14" ht="15" customHeight="1" x14ac:dyDescent="0.45">
      <c r="B17" s="41">
        <v>14</v>
      </c>
      <c r="C17" s="223" t="s">
        <v>46</v>
      </c>
      <c r="D17" s="2">
        <v>8</v>
      </c>
      <c r="E17" s="2">
        <v>363057</v>
      </c>
      <c r="F17" s="2">
        <v>340957</v>
      </c>
      <c r="G17" s="2">
        <v>22100</v>
      </c>
      <c r="H17" s="2">
        <v>1645332</v>
      </c>
      <c r="I17" s="2">
        <v>1252425</v>
      </c>
      <c r="J17" s="2">
        <v>102933</v>
      </c>
      <c r="K17" s="2">
        <v>177197</v>
      </c>
      <c r="L17" s="2">
        <v>2541</v>
      </c>
      <c r="M17" s="2">
        <v>13015</v>
      </c>
      <c r="N17" s="2">
        <v>97221</v>
      </c>
    </row>
    <row r="18" spans="2:14" ht="15" customHeight="1" x14ac:dyDescent="0.45">
      <c r="B18" s="41">
        <v>15</v>
      </c>
      <c r="C18" s="214" t="s">
        <v>47</v>
      </c>
      <c r="D18" s="2">
        <v>16</v>
      </c>
      <c r="E18" s="2">
        <v>402744</v>
      </c>
      <c r="F18" s="2">
        <v>391438</v>
      </c>
      <c r="G18" s="2">
        <v>11306</v>
      </c>
      <c r="H18" s="2">
        <v>980299</v>
      </c>
      <c r="I18" s="2">
        <v>771506</v>
      </c>
      <c r="J18" s="2">
        <v>8896</v>
      </c>
      <c r="K18" s="2">
        <v>90975</v>
      </c>
      <c r="L18" s="2">
        <v>102871</v>
      </c>
      <c r="M18" s="2">
        <v>5157</v>
      </c>
      <c r="N18" s="2">
        <v>894</v>
      </c>
    </row>
    <row r="19" spans="2:14" ht="15" customHeight="1" x14ac:dyDescent="0.45">
      <c r="B19" s="41">
        <v>16</v>
      </c>
      <c r="C19" s="214" t="s">
        <v>48</v>
      </c>
      <c r="D19" s="2">
        <v>8</v>
      </c>
      <c r="E19" s="2">
        <v>663815</v>
      </c>
      <c r="F19" s="2">
        <v>600127</v>
      </c>
      <c r="G19" s="2">
        <v>63688</v>
      </c>
      <c r="H19" s="2">
        <v>3372480</v>
      </c>
      <c r="I19" s="2">
        <v>2787360</v>
      </c>
      <c r="J19" s="2">
        <v>208492</v>
      </c>
      <c r="K19" s="2">
        <v>105126</v>
      </c>
      <c r="L19" s="2" t="s">
        <v>2768</v>
      </c>
      <c r="M19" s="2">
        <v>251100</v>
      </c>
      <c r="N19" s="2">
        <v>20402</v>
      </c>
    </row>
    <row r="20" spans="2:14" ht="15" customHeight="1" x14ac:dyDescent="0.45">
      <c r="B20" s="41">
        <v>17</v>
      </c>
      <c r="C20" s="214" t="s">
        <v>49</v>
      </c>
      <c r="D20" s="2">
        <v>1</v>
      </c>
      <c r="E20" s="2" t="s">
        <v>2770</v>
      </c>
      <c r="F20" s="2" t="s">
        <v>2769</v>
      </c>
      <c r="G20" s="2" t="s">
        <v>2768</v>
      </c>
      <c r="H20" s="2" t="s">
        <v>2769</v>
      </c>
      <c r="I20" s="2" t="s">
        <v>2769</v>
      </c>
      <c r="J20" s="2" t="s">
        <v>2768</v>
      </c>
      <c r="K20" s="2" t="s">
        <v>2769</v>
      </c>
      <c r="L20" s="2" t="s">
        <v>2769</v>
      </c>
      <c r="M20" s="2" t="s">
        <v>2768</v>
      </c>
      <c r="N20" s="2" t="s">
        <v>2768</v>
      </c>
    </row>
    <row r="21" spans="2:14" ht="15" customHeight="1" x14ac:dyDescent="0.45">
      <c r="B21" s="44">
        <v>18</v>
      </c>
      <c r="C21" s="224" t="s">
        <v>50</v>
      </c>
      <c r="D21" s="3">
        <v>37</v>
      </c>
      <c r="E21" s="3">
        <v>1371956</v>
      </c>
      <c r="F21" s="3">
        <v>1019576</v>
      </c>
      <c r="G21" s="3">
        <v>352380</v>
      </c>
      <c r="H21" s="3">
        <v>3861182</v>
      </c>
      <c r="I21" s="3">
        <v>2829819</v>
      </c>
      <c r="J21" s="3">
        <v>60736</v>
      </c>
      <c r="K21" s="3">
        <v>222699</v>
      </c>
      <c r="L21" s="3">
        <v>504308</v>
      </c>
      <c r="M21" s="3">
        <v>88412</v>
      </c>
      <c r="N21" s="3">
        <v>155208</v>
      </c>
    </row>
    <row r="22" spans="2:14" ht="15" customHeight="1" x14ac:dyDescent="0.45">
      <c r="B22" s="41">
        <v>19</v>
      </c>
      <c r="C22" s="214" t="s">
        <v>51</v>
      </c>
      <c r="D22" s="2">
        <v>4</v>
      </c>
      <c r="E22" s="2" t="s">
        <v>2769</v>
      </c>
      <c r="F22" s="2" t="s">
        <v>2769</v>
      </c>
      <c r="G22" s="2">
        <v>101</v>
      </c>
      <c r="H22" s="2" t="s">
        <v>2769</v>
      </c>
      <c r="I22" s="2" t="s">
        <v>2769</v>
      </c>
      <c r="J22" s="2">
        <v>3377</v>
      </c>
      <c r="K22" s="2" t="s">
        <v>2769</v>
      </c>
      <c r="L22" s="2" t="s">
        <v>2769</v>
      </c>
      <c r="M22" s="2">
        <v>18933</v>
      </c>
      <c r="N22" s="2" t="s">
        <v>2768</v>
      </c>
    </row>
    <row r="23" spans="2:14" ht="15" customHeight="1" x14ac:dyDescent="0.45">
      <c r="B23" s="41">
        <v>20</v>
      </c>
      <c r="C23" s="214" t="s">
        <v>52</v>
      </c>
      <c r="D23" s="2">
        <v>5</v>
      </c>
      <c r="E23" s="2">
        <v>108990</v>
      </c>
      <c r="F23" s="2">
        <v>105623</v>
      </c>
      <c r="G23" s="2">
        <v>3367</v>
      </c>
      <c r="H23" s="2">
        <v>506255</v>
      </c>
      <c r="I23" s="2">
        <v>439073</v>
      </c>
      <c r="J23" s="2">
        <v>508</v>
      </c>
      <c r="K23" s="2">
        <v>8178</v>
      </c>
      <c r="L23" s="2">
        <v>58496</v>
      </c>
      <c r="M23" s="2" t="s">
        <v>2768</v>
      </c>
      <c r="N23" s="2" t="s">
        <v>2768</v>
      </c>
    </row>
    <row r="24" spans="2:14" ht="15" customHeight="1" x14ac:dyDescent="0.45">
      <c r="B24" s="41">
        <v>21</v>
      </c>
      <c r="C24" s="214" t="s">
        <v>53</v>
      </c>
      <c r="D24" s="2">
        <v>18</v>
      </c>
      <c r="E24" s="2">
        <v>561948</v>
      </c>
      <c r="F24" s="2">
        <v>516895</v>
      </c>
      <c r="G24" s="2">
        <v>45053</v>
      </c>
      <c r="H24" s="2">
        <v>2974860</v>
      </c>
      <c r="I24" s="2">
        <v>1963595</v>
      </c>
      <c r="J24" s="2">
        <v>70779</v>
      </c>
      <c r="K24" s="2">
        <v>517971</v>
      </c>
      <c r="L24" s="2">
        <v>18344</v>
      </c>
      <c r="M24" s="2">
        <v>243040</v>
      </c>
      <c r="N24" s="2">
        <v>161131</v>
      </c>
    </row>
    <row r="25" spans="2:14" ht="15" customHeight="1" x14ac:dyDescent="0.45">
      <c r="B25" s="41">
        <v>22</v>
      </c>
      <c r="C25" s="214" t="s">
        <v>54</v>
      </c>
      <c r="D25" s="2">
        <v>18</v>
      </c>
      <c r="E25" s="2">
        <v>949090</v>
      </c>
      <c r="F25" s="2">
        <v>825545</v>
      </c>
      <c r="G25" s="2">
        <v>123545</v>
      </c>
      <c r="H25" s="2">
        <v>8621955</v>
      </c>
      <c r="I25" s="2">
        <v>5877996</v>
      </c>
      <c r="J25" s="2">
        <v>1772914</v>
      </c>
      <c r="K25" s="2">
        <v>366453</v>
      </c>
      <c r="L25" s="2">
        <v>152894</v>
      </c>
      <c r="M25" s="2">
        <v>394778</v>
      </c>
      <c r="N25" s="2">
        <v>56920</v>
      </c>
    </row>
    <row r="26" spans="2:14" ht="15" customHeight="1" x14ac:dyDescent="0.45">
      <c r="B26" s="44">
        <v>23</v>
      </c>
      <c r="C26" s="215" t="s">
        <v>55</v>
      </c>
      <c r="D26" s="3">
        <v>11</v>
      </c>
      <c r="E26" s="3">
        <v>315147</v>
      </c>
      <c r="F26" s="3">
        <v>308544</v>
      </c>
      <c r="G26" s="3">
        <v>6603</v>
      </c>
      <c r="H26" s="3">
        <v>1847831</v>
      </c>
      <c r="I26" s="3">
        <v>1004848</v>
      </c>
      <c r="J26" s="3">
        <v>21731</v>
      </c>
      <c r="K26" s="3">
        <v>51327</v>
      </c>
      <c r="L26" s="3">
        <v>147893</v>
      </c>
      <c r="M26" s="3">
        <v>19401</v>
      </c>
      <c r="N26" s="3">
        <v>602631</v>
      </c>
    </row>
    <row r="27" spans="2:14" ht="15" customHeight="1" x14ac:dyDescent="0.45">
      <c r="B27" s="41">
        <v>24</v>
      </c>
      <c r="C27" s="214" t="s">
        <v>56</v>
      </c>
      <c r="D27" s="2">
        <v>42</v>
      </c>
      <c r="E27" s="2">
        <v>1571070</v>
      </c>
      <c r="F27" s="2">
        <v>1514320</v>
      </c>
      <c r="G27" s="2">
        <v>56750</v>
      </c>
      <c r="H27" s="2">
        <v>5269144</v>
      </c>
      <c r="I27" s="2">
        <v>3547340</v>
      </c>
      <c r="J27" s="2">
        <v>78723</v>
      </c>
      <c r="K27" s="2">
        <v>392925</v>
      </c>
      <c r="L27" s="2">
        <v>970024</v>
      </c>
      <c r="M27" s="2">
        <v>128699</v>
      </c>
      <c r="N27" s="2">
        <v>151433</v>
      </c>
    </row>
    <row r="28" spans="2:14" ht="15" customHeight="1" x14ac:dyDescent="0.45">
      <c r="B28" s="41">
        <v>25</v>
      </c>
      <c r="C28" s="214" t="s">
        <v>57</v>
      </c>
      <c r="D28" s="2">
        <v>15</v>
      </c>
      <c r="E28" s="2">
        <v>1407585</v>
      </c>
      <c r="F28" s="2">
        <v>1331807</v>
      </c>
      <c r="G28" s="2">
        <v>75778</v>
      </c>
      <c r="H28" s="2">
        <v>6128720</v>
      </c>
      <c r="I28" s="2">
        <v>5648253</v>
      </c>
      <c r="J28" s="2">
        <v>12358</v>
      </c>
      <c r="K28" s="2">
        <v>193512</v>
      </c>
      <c r="L28" s="2">
        <v>193460</v>
      </c>
      <c r="M28" s="2">
        <v>51320</v>
      </c>
      <c r="N28" s="2">
        <v>29817</v>
      </c>
    </row>
    <row r="29" spans="2:14" ht="15" customHeight="1" x14ac:dyDescent="0.45">
      <c r="B29" s="41">
        <v>26</v>
      </c>
      <c r="C29" s="214" t="s">
        <v>58</v>
      </c>
      <c r="D29" s="2">
        <v>66</v>
      </c>
      <c r="E29" s="2">
        <v>3454694</v>
      </c>
      <c r="F29" s="2">
        <v>2764064</v>
      </c>
      <c r="G29" s="2">
        <v>690630</v>
      </c>
      <c r="H29" s="2">
        <v>18888972</v>
      </c>
      <c r="I29" s="2">
        <v>14095833</v>
      </c>
      <c r="J29" s="2">
        <v>35181</v>
      </c>
      <c r="K29" s="2">
        <v>242574</v>
      </c>
      <c r="L29" s="2">
        <v>3680985</v>
      </c>
      <c r="M29" s="2">
        <v>68552</v>
      </c>
      <c r="N29" s="2">
        <v>765847</v>
      </c>
    </row>
    <row r="30" spans="2:14" ht="15" customHeight="1" x14ac:dyDescent="0.45">
      <c r="B30" s="41">
        <v>27</v>
      </c>
      <c r="C30" s="214" t="s">
        <v>59</v>
      </c>
      <c r="D30" s="2">
        <v>16</v>
      </c>
      <c r="E30" s="2">
        <v>1343925</v>
      </c>
      <c r="F30" s="2">
        <v>1200922</v>
      </c>
      <c r="G30" s="2">
        <v>143003</v>
      </c>
      <c r="H30" s="2">
        <v>9208987</v>
      </c>
      <c r="I30" s="2">
        <v>8220701</v>
      </c>
      <c r="J30" s="2">
        <v>16603</v>
      </c>
      <c r="K30" s="2">
        <v>77445</v>
      </c>
      <c r="L30" s="2">
        <v>761931</v>
      </c>
      <c r="M30" s="2">
        <v>122394</v>
      </c>
      <c r="N30" s="2">
        <v>9913</v>
      </c>
    </row>
    <row r="31" spans="2:14" ht="15" customHeight="1" x14ac:dyDescent="0.45">
      <c r="B31" s="44">
        <v>28</v>
      </c>
      <c r="C31" s="215" t="s">
        <v>60</v>
      </c>
      <c r="D31" s="3">
        <v>44</v>
      </c>
      <c r="E31" s="3">
        <v>4910137</v>
      </c>
      <c r="F31" s="3">
        <v>3682874</v>
      </c>
      <c r="G31" s="3">
        <v>1227263</v>
      </c>
      <c r="H31" s="3">
        <v>29289527</v>
      </c>
      <c r="I31" s="3">
        <v>22121289</v>
      </c>
      <c r="J31" s="3">
        <v>407184</v>
      </c>
      <c r="K31" s="3">
        <v>4067255</v>
      </c>
      <c r="L31" s="3">
        <v>2496477</v>
      </c>
      <c r="M31" s="3">
        <v>171547</v>
      </c>
      <c r="N31" s="3">
        <v>25775</v>
      </c>
    </row>
    <row r="32" spans="2:14" ht="15" customHeight="1" x14ac:dyDescent="0.45">
      <c r="B32" s="41">
        <v>29</v>
      </c>
      <c r="C32" s="214" t="s">
        <v>61</v>
      </c>
      <c r="D32" s="2">
        <v>26</v>
      </c>
      <c r="E32" s="2">
        <v>1087999</v>
      </c>
      <c r="F32" s="2">
        <v>1027981</v>
      </c>
      <c r="G32" s="2">
        <v>60018</v>
      </c>
      <c r="H32" s="2">
        <v>2993473</v>
      </c>
      <c r="I32" s="2">
        <v>2738861</v>
      </c>
      <c r="J32" s="2">
        <v>10690</v>
      </c>
      <c r="K32" s="2">
        <v>87679</v>
      </c>
      <c r="L32" s="2">
        <v>130165</v>
      </c>
      <c r="M32" s="2">
        <v>15849</v>
      </c>
      <c r="N32" s="2">
        <v>10229</v>
      </c>
    </row>
    <row r="33" spans="2:14" ht="15" customHeight="1" x14ac:dyDescent="0.45">
      <c r="B33" s="41">
        <v>30</v>
      </c>
      <c r="C33" s="214" t="s">
        <v>62</v>
      </c>
      <c r="D33" s="2">
        <v>11</v>
      </c>
      <c r="E33" s="2">
        <v>379394</v>
      </c>
      <c r="F33" s="2">
        <v>361585</v>
      </c>
      <c r="G33" s="2">
        <v>17809</v>
      </c>
      <c r="H33" s="2">
        <v>1066663</v>
      </c>
      <c r="I33" s="2">
        <v>838619</v>
      </c>
      <c r="J33" s="2">
        <v>1794</v>
      </c>
      <c r="K33" s="2">
        <v>36629</v>
      </c>
      <c r="L33" s="2">
        <v>176550</v>
      </c>
      <c r="M33" s="2">
        <v>10452</v>
      </c>
      <c r="N33" s="2">
        <v>2619</v>
      </c>
    </row>
    <row r="34" spans="2:14" ht="15" customHeight="1" x14ac:dyDescent="0.45">
      <c r="B34" s="41">
        <v>31</v>
      </c>
      <c r="C34" s="214" t="s">
        <v>63</v>
      </c>
      <c r="D34" s="2">
        <v>32</v>
      </c>
      <c r="E34" s="2">
        <v>4518883</v>
      </c>
      <c r="F34" s="2">
        <v>3568338</v>
      </c>
      <c r="G34" s="2">
        <v>950545</v>
      </c>
      <c r="H34" s="2">
        <v>60713283</v>
      </c>
      <c r="I34" s="2">
        <v>58974928</v>
      </c>
      <c r="J34" s="2">
        <v>243620</v>
      </c>
      <c r="K34" s="2">
        <v>404695</v>
      </c>
      <c r="L34" s="2">
        <v>535952</v>
      </c>
      <c r="M34" s="2">
        <v>343025</v>
      </c>
      <c r="N34" s="2">
        <v>211063</v>
      </c>
    </row>
    <row r="35" spans="2:14" ht="15" customHeight="1" thickBot="1" x14ac:dyDescent="0.5">
      <c r="B35" s="47">
        <v>32</v>
      </c>
      <c r="C35" s="216" t="s">
        <v>64</v>
      </c>
      <c r="D35" s="4">
        <v>11</v>
      </c>
      <c r="E35" s="4">
        <v>874213</v>
      </c>
      <c r="F35" s="4">
        <v>827549</v>
      </c>
      <c r="G35" s="4">
        <v>46664</v>
      </c>
      <c r="H35" s="4">
        <v>3641671</v>
      </c>
      <c r="I35" s="4">
        <v>2964419</v>
      </c>
      <c r="J35" s="4">
        <v>12733</v>
      </c>
      <c r="K35" s="4">
        <v>146267</v>
      </c>
      <c r="L35" s="4">
        <v>496925</v>
      </c>
      <c r="M35" s="4">
        <v>12716</v>
      </c>
      <c r="N35" s="4">
        <v>8611</v>
      </c>
    </row>
  </sheetData>
  <mergeCells count="9">
    <mergeCell ref="B11:C11"/>
    <mergeCell ref="B7:C10"/>
    <mergeCell ref="D7:D10"/>
    <mergeCell ref="E7:G7"/>
    <mergeCell ref="H7:N7"/>
    <mergeCell ref="E8:E9"/>
    <mergeCell ref="F8:G8"/>
    <mergeCell ref="H8:H9"/>
    <mergeCell ref="I8:N8"/>
  </mergeCells>
  <phoneticPr fontId="2"/>
  <pageMargins left="0.78740157480314965" right="0.78740157480314965" top="0.78740157480314965" bottom="0.78740157480314965" header="0.39370078740157483" footer="0.59055118110236227"/>
  <pageSetup paperSize="9" scale="81" firstPageNumber="5" orientation="landscape" r:id="rId1"/>
  <ignoredErrors>
    <ignoredError sqref="B12:B3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T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18" width="11.3984375" style="180" customWidth="1"/>
    <col min="19" max="16384" width="8.09765625" style="180"/>
  </cols>
  <sheetData>
    <row r="1" spans="2:20" s="178" customFormat="1" ht="15" customHeight="1" x14ac:dyDescent="0.45">
      <c r="B1" s="178" t="s">
        <v>389</v>
      </c>
    </row>
    <row r="2" spans="2:20" s="178" customFormat="1" ht="4.5" customHeight="1" x14ac:dyDescent="0.45"/>
    <row r="3" spans="2:20" s="178" customFormat="1" ht="4.5" customHeight="1" x14ac:dyDescent="0.45"/>
    <row r="4" spans="2:20" s="178" customFormat="1" ht="4.5" customHeight="1" x14ac:dyDescent="0.45"/>
    <row r="5" spans="2:20" ht="4.5" customHeight="1" x14ac:dyDescent="0.45"/>
    <row r="6" spans="2:20" s="179" customFormat="1" ht="15" customHeight="1" thickBot="1" x14ac:dyDescent="0.5">
      <c r="B6" s="179" t="s">
        <v>398</v>
      </c>
    </row>
    <row r="7" spans="2:20" ht="18" customHeight="1" x14ac:dyDescent="0.45">
      <c r="B7" s="391" t="s">
        <v>16</v>
      </c>
      <c r="C7" s="392"/>
      <c r="D7" s="411" t="s">
        <v>17</v>
      </c>
      <c r="E7" s="411" t="s">
        <v>399</v>
      </c>
      <c r="F7" s="331"/>
      <c r="G7" s="331"/>
      <c r="H7" s="331"/>
      <c r="I7" s="332"/>
      <c r="J7" s="413" t="s">
        <v>400</v>
      </c>
      <c r="K7" s="413" t="s">
        <v>401</v>
      </c>
      <c r="L7" s="376" t="s">
        <v>402</v>
      </c>
      <c r="M7" s="373" t="s">
        <v>403</v>
      </c>
      <c r="N7" s="373"/>
      <c r="O7" s="373"/>
      <c r="P7" s="373"/>
      <c r="Q7" s="373"/>
      <c r="R7" s="406"/>
    </row>
    <row r="8" spans="2:20" ht="15" customHeight="1" x14ac:dyDescent="0.45">
      <c r="B8" s="393"/>
      <c r="C8" s="394"/>
      <c r="D8" s="407"/>
      <c r="E8" s="407" t="s">
        <v>391</v>
      </c>
      <c r="F8" s="409"/>
      <c r="G8" s="410"/>
      <c r="H8" s="410"/>
      <c r="I8" s="282"/>
      <c r="J8" s="414"/>
      <c r="K8" s="414"/>
      <c r="L8" s="320"/>
      <c r="M8" s="383" t="s">
        <v>404</v>
      </c>
      <c r="N8" s="383"/>
      <c r="O8" s="383" t="s">
        <v>405</v>
      </c>
      <c r="P8" s="383"/>
      <c r="Q8" s="383" t="s">
        <v>406</v>
      </c>
      <c r="R8" s="404"/>
    </row>
    <row r="9" spans="2:20" ht="24" x14ac:dyDescent="0.45">
      <c r="B9" s="393"/>
      <c r="C9" s="394"/>
      <c r="D9" s="407"/>
      <c r="E9" s="408"/>
      <c r="F9" s="220" t="s">
        <v>407</v>
      </c>
      <c r="G9" s="220" t="s">
        <v>408</v>
      </c>
      <c r="H9" s="220" t="s">
        <v>409</v>
      </c>
      <c r="I9" s="220" t="s">
        <v>410</v>
      </c>
      <c r="J9" s="414"/>
      <c r="K9" s="414"/>
      <c r="L9" s="320"/>
      <c r="M9" s="220" t="s">
        <v>411</v>
      </c>
      <c r="N9" s="220" t="s">
        <v>412</v>
      </c>
      <c r="O9" s="220" t="s">
        <v>411</v>
      </c>
      <c r="P9" s="220" t="s">
        <v>412</v>
      </c>
      <c r="Q9" s="220" t="s">
        <v>411</v>
      </c>
      <c r="R9" s="217" t="s">
        <v>412</v>
      </c>
    </row>
    <row r="10" spans="2:20" s="184" customFormat="1" ht="15" customHeight="1" thickBot="1" x14ac:dyDescent="0.5">
      <c r="B10" s="346"/>
      <c r="C10" s="347"/>
      <c r="D10" s="412"/>
      <c r="E10" s="221" t="s">
        <v>75</v>
      </c>
      <c r="F10" s="221" t="s">
        <v>75</v>
      </c>
      <c r="G10" s="221" t="s">
        <v>75</v>
      </c>
      <c r="H10" s="221" t="s">
        <v>75</v>
      </c>
      <c r="I10" s="221" t="s">
        <v>75</v>
      </c>
      <c r="J10" s="185" t="s">
        <v>75</v>
      </c>
      <c r="K10" s="185" t="s">
        <v>75</v>
      </c>
      <c r="L10" s="185" t="s">
        <v>75</v>
      </c>
      <c r="M10" s="185" t="s">
        <v>75</v>
      </c>
      <c r="N10" s="185" t="s">
        <v>75</v>
      </c>
      <c r="O10" s="185" t="s">
        <v>75</v>
      </c>
      <c r="P10" s="185" t="s">
        <v>75</v>
      </c>
      <c r="Q10" s="185" t="s">
        <v>75</v>
      </c>
      <c r="R10" s="186" t="s">
        <v>75</v>
      </c>
    </row>
    <row r="11" spans="2:20" s="179" customFormat="1" ht="15" customHeight="1" x14ac:dyDescent="0.45">
      <c r="B11" s="380" t="s">
        <v>13</v>
      </c>
      <c r="C11" s="381"/>
      <c r="D11" s="56">
        <v>600</v>
      </c>
      <c r="E11" s="56">
        <v>280748005</v>
      </c>
      <c r="F11" s="56">
        <v>263817168</v>
      </c>
      <c r="G11" s="56">
        <v>10062213</v>
      </c>
      <c r="H11" s="56">
        <v>112119</v>
      </c>
      <c r="I11" s="56">
        <v>6756505</v>
      </c>
      <c r="J11" s="56">
        <v>274962459</v>
      </c>
      <c r="K11" s="56">
        <v>77924615</v>
      </c>
      <c r="L11" s="56">
        <v>84496923</v>
      </c>
      <c r="M11" s="56">
        <v>7365968</v>
      </c>
      <c r="N11" s="56">
        <v>7330865</v>
      </c>
      <c r="O11" s="56">
        <v>13010140</v>
      </c>
      <c r="P11" s="56">
        <v>14128321</v>
      </c>
      <c r="Q11" s="56">
        <v>17460461</v>
      </c>
      <c r="R11" s="56">
        <v>17538565</v>
      </c>
      <c r="T11" s="107"/>
    </row>
    <row r="12" spans="2:20" ht="15" customHeight="1" x14ac:dyDescent="0.45">
      <c r="B12" s="41" t="s">
        <v>40</v>
      </c>
      <c r="C12" s="214" t="s">
        <v>41</v>
      </c>
      <c r="D12" s="2">
        <v>143</v>
      </c>
      <c r="E12" s="2">
        <v>37225788</v>
      </c>
      <c r="F12" s="2">
        <v>34893860</v>
      </c>
      <c r="G12" s="2">
        <v>1480807</v>
      </c>
      <c r="H12" s="2">
        <v>30218</v>
      </c>
      <c r="I12" s="2">
        <v>820903</v>
      </c>
      <c r="J12" s="2">
        <v>36489316</v>
      </c>
      <c r="K12" s="2">
        <v>11101316</v>
      </c>
      <c r="L12" s="2">
        <v>11890789</v>
      </c>
      <c r="M12" s="2">
        <v>965023</v>
      </c>
      <c r="N12" s="2">
        <v>1071215</v>
      </c>
      <c r="O12" s="2">
        <v>235293</v>
      </c>
      <c r="P12" s="2">
        <v>243750</v>
      </c>
      <c r="Q12" s="2">
        <v>1144839</v>
      </c>
      <c r="R12" s="2">
        <v>1244570</v>
      </c>
    </row>
    <row r="13" spans="2:20" ht="15" customHeight="1" x14ac:dyDescent="0.45">
      <c r="B13" s="41">
        <v>10</v>
      </c>
      <c r="C13" s="214" t="s">
        <v>42</v>
      </c>
      <c r="D13" s="2">
        <v>7</v>
      </c>
      <c r="E13" s="2">
        <v>3906537</v>
      </c>
      <c r="F13" s="2">
        <v>3779744</v>
      </c>
      <c r="G13" s="2">
        <v>108459</v>
      </c>
      <c r="H13" s="2" t="s">
        <v>2768</v>
      </c>
      <c r="I13" s="2">
        <v>18334</v>
      </c>
      <c r="J13" s="2">
        <v>3942262</v>
      </c>
      <c r="K13" s="2">
        <v>2241001</v>
      </c>
      <c r="L13" s="2">
        <v>2261662</v>
      </c>
      <c r="M13" s="2">
        <v>139411</v>
      </c>
      <c r="N13" s="2">
        <v>190429</v>
      </c>
      <c r="O13" s="2">
        <v>31938</v>
      </c>
      <c r="P13" s="2">
        <v>34979</v>
      </c>
      <c r="Q13" s="2">
        <v>16074</v>
      </c>
      <c r="R13" s="2">
        <v>20990</v>
      </c>
    </row>
    <row r="14" spans="2:20" ht="15" customHeight="1" x14ac:dyDescent="0.45">
      <c r="B14" s="41">
        <v>11</v>
      </c>
      <c r="C14" s="214" t="s">
        <v>43</v>
      </c>
      <c r="D14" s="2">
        <v>37</v>
      </c>
      <c r="E14" s="2">
        <v>1203783</v>
      </c>
      <c r="F14" s="2">
        <v>488323</v>
      </c>
      <c r="G14" s="2">
        <v>707152</v>
      </c>
      <c r="H14" s="2" t="s">
        <v>2768</v>
      </c>
      <c r="I14" s="2">
        <v>8308</v>
      </c>
      <c r="J14" s="2">
        <v>1192876</v>
      </c>
      <c r="K14" s="2">
        <v>696618</v>
      </c>
      <c r="L14" s="2">
        <v>716306</v>
      </c>
      <c r="M14" s="2">
        <v>16952</v>
      </c>
      <c r="N14" s="2">
        <v>10369</v>
      </c>
      <c r="O14" s="2">
        <v>11714</v>
      </c>
      <c r="P14" s="2">
        <v>15698</v>
      </c>
      <c r="Q14" s="2">
        <v>13155</v>
      </c>
      <c r="R14" s="2">
        <v>16065</v>
      </c>
    </row>
    <row r="15" spans="2:20" ht="15" customHeight="1" x14ac:dyDescent="0.45">
      <c r="B15" s="41">
        <v>12</v>
      </c>
      <c r="C15" s="214" t="s">
        <v>44</v>
      </c>
      <c r="D15" s="2">
        <v>20</v>
      </c>
      <c r="E15" s="2">
        <v>4449713</v>
      </c>
      <c r="F15" s="2">
        <v>4248241</v>
      </c>
      <c r="G15" s="2">
        <v>56790</v>
      </c>
      <c r="H15" s="2" t="s">
        <v>2768</v>
      </c>
      <c r="I15" s="2">
        <v>144682</v>
      </c>
      <c r="J15" s="2">
        <v>4162649</v>
      </c>
      <c r="K15" s="2">
        <v>1201464</v>
      </c>
      <c r="L15" s="2">
        <v>1424695</v>
      </c>
      <c r="M15" s="2">
        <v>279754</v>
      </c>
      <c r="N15" s="2">
        <v>153127</v>
      </c>
      <c r="O15" s="2">
        <v>123421</v>
      </c>
      <c r="P15" s="2">
        <v>107666</v>
      </c>
      <c r="Q15" s="2">
        <v>381105</v>
      </c>
      <c r="R15" s="2">
        <v>344087</v>
      </c>
    </row>
    <row r="16" spans="2:20" ht="15" customHeight="1" x14ac:dyDescent="0.45">
      <c r="B16" s="44">
        <v>13</v>
      </c>
      <c r="C16" s="215" t="s">
        <v>45</v>
      </c>
      <c r="D16" s="3">
        <v>4</v>
      </c>
      <c r="E16" s="3">
        <v>524377</v>
      </c>
      <c r="F16" s="3">
        <v>491456</v>
      </c>
      <c r="G16" s="3" t="s">
        <v>2768</v>
      </c>
      <c r="H16" s="3">
        <v>11595</v>
      </c>
      <c r="I16" s="3">
        <v>21326</v>
      </c>
      <c r="J16" s="3">
        <v>484613</v>
      </c>
      <c r="K16" s="3">
        <v>168561</v>
      </c>
      <c r="L16" s="3">
        <v>201533</v>
      </c>
      <c r="M16" s="3">
        <v>2219</v>
      </c>
      <c r="N16" s="3">
        <v>2870</v>
      </c>
      <c r="O16" s="3">
        <v>15575</v>
      </c>
      <c r="P16" s="3">
        <v>8081</v>
      </c>
      <c r="Q16" s="3">
        <v>26419</v>
      </c>
      <c r="R16" s="3">
        <v>27566</v>
      </c>
    </row>
    <row r="17" spans="2:18" ht="15" customHeight="1" x14ac:dyDescent="0.45">
      <c r="B17" s="41">
        <v>14</v>
      </c>
      <c r="C17" s="214" t="s">
        <v>46</v>
      </c>
      <c r="D17" s="2">
        <v>8</v>
      </c>
      <c r="E17" s="2">
        <v>2506954</v>
      </c>
      <c r="F17" s="2">
        <v>2362597</v>
      </c>
      <c r="G17" s="2" t="s">
        <v>2768</v>
      </c>
      <c r="H17" s="2">
        <v>3434</v>
      </c>
      <c r="I17" s="2">
        <v>140923</v>
      </c>
      <c r="J17" s="2">
        <v>2332823</v>
      </c>
      <c r="K17" s="2">
        <v>731580</v>
      </c>
      <c r="L17" s="2">
        <v>845032</v>
      </c>
      <c r="M17" s="2">
        <v>218389</v>
      </c>
      <c r="N17" s="2">
        <v>144377</v>
      </c>
      <c r="O17" s="2">
        <v>3728</v>
      </c>
      <c r="P17" s="2">
        <v>47966</v>
      </c>
      <c r="Q17" s="2">
        <v>57281</v>
      </c>
      <c r="R17" s="2">
        <v>55948</v>
      </c>
    </row>
    <row r="18" spans="2:18" ht="15" customHeight="1" x14ac:dyDescent="0.45">
      <c r="B18" s="41">
        <v>15</v>
      </c>
      <c r="C18" s="214" t="s">
        <v>47</v>
      </c>
      <c r="D18" s="2">
        <v>16</v>
      </c>
      <c r="E18" s="2">
        <v>2222178</v>
      </c>
      <c r="F18" s="2">
        <v>2159636</v>
      </c>
      <c r="G18" s="2">
        <v>32629</v>
      </c>
      <c r="H18" s="2" t="s">
        <v>2768</v>
      </c>
      <c r="I18" s="2">
        <v>29913</v>
      </c>
      <c r="J18" s="2">
        <v>2191209</v>
      </c>
      <c r="K18" s="2">
        <v>940302</v>
      </c>
      <c r="L18" s="2">
        <v>1136714</v>
      </c>
      <c r="M18" s="2">
        <v>16047</v>
      </c>
      <c r="N18" s="2">
        <v>17607</v>
      </c>
      <c r="O18" s="2">
        <v>20160</v>
      </c>
      <c r="P18" s="2">
        <v>17544</v>
      </c>
      <c r="Q18" s="2">
        <v>36452</v>
      </c>
      <c r="R18" s="2">
        <v>36857</v>
      </c>
    </row>
    <row r="19" spans="2:18" ht="15" customHeight="1" x14ac:dyDescent="0.45">
      <c r="B19" s="41">
        <v>16</v>
      </c>
      <c r="C19" s="214" t="s">
        <v>48</v>
      </c>
      <c r="D19" s="2">
        <v>8</v>
      </c>
      <c r="E19" s="2">
        <v>6863584</v>
      </c>
      <c r="F19" s="2">
        <v>6833640</v>
      </c>
      <c r="G19" s="2" t="s">
        <v>2768</v>
      </c>
      <c r="H19" s="2" t="s">
        <v>2768</v>
      </c>
      <c r="I19" s="2">
        <v>29944</v>
      </c>
      <c r="J19" s="2">
        <v>7145254</v>
      </c>
      <c r="K19" s="2">
        <v>3097066</v>
      </c>
      <c r="L19" s="2">
        <v>3254505</v>
      </c>
      <c r="M19" s="2">
        <v>673583</v>
      </c>
      <c r="N19" s="2">
        <v>866115</v>
      </c>
      <c r="O19" s="2">
        <v>782288</v>
      </c>
      <c r="P19" s="2">
        <v>901370</v>
      </c>
      <c r="Q19" s="2">
        <v>644599</v>
      </c>
      <c r="R19" s="2">
        <v>653783</v>
      </c>
    </row>
    <row r="20" spans="2:18" ht="15" customHeight="1" x14ac:dyDescent="0.45">
      <c r="B20" s="41">
        <v>17</v>
      </c>
      <c r="C20" s="214" t="s">
        <v>49</v>
      </c>
      <c r="D20" s="2">
        <v>1</v>
      </c>
      <c r="E20" s="2" t="s">
        <v>2770</v>
      </c>
      <c r="F20" s="2" t="s">
        <v>2769</v>
      </c>
      <c r="G20" s="2" t="s">
        <v>2768</v>
      </c>
      <c r="H20" s="2" t="s">
        <v>2768</v>
      </c>
      <c r="I20" s="2" t="s">
        <v>2769</v>
      </c>
      <c r="J20" s="2" t="s">
        <v>2769</v>
      </c>
      <c r="K20" s="2" t="s">
        <v>2769</v>
      </c>
      <c r="L20" s="2" t="s">
        <v>2769</v>
      </c>
      <c r="M20" s="2" t="s">
        <v>2769</v>
      </c>
      <c r="N20" s="2" t="s">
        <v>2769</v>
      </c>
      <c r="O20" s="2" t="s">
        <v>2768</v>
      </c>
      <c r="P20" s="2" t="s">
        <v>2768</v>
      </c>
      <c r="Q20" s="2" t="s">
        <v>2769</v>
      </c>
      <c r="R20" s="2" t="s">
        <v>2769</v>
      </c>
    </row>
    <row r="21" spans="2:18" ht="15" customHeight="1" x14ac:dyDescent="0.45">
      <c r="B21" s="44">
        <v>18</v>
      </c>
      <c r="C21" s="215" t="s">
        <v>50</v>
      </c>
      <c r="D21" s="3">
        <v>37</v>
      </c>
      <c r="E21" s="3">
        <v>7271535</v>
      </c>
      <c r="F21" s="3">
        <v>6478963</v>
      </c>
      <c r="G21" s="3">
        <v>581992</v>
      </c>
      <c r="H21" s="3">
        <v>282</v>
      </c>
      <c r="I21" s="3">
        <v>210298</v>
      </c>
      <c r="J21" s="3">
        <v>7081973</v>
      </c>
      <c r="K21" s="3">
        <v>2932691</v>
      </c>
      <c r="L21" s="3">
        <v>3121060</v>
      </c>
      <c r="M21" s="3">
        <v>347234</v>
      </c>
      <c r="N21" s="3">
        <v>357538</v>
      </c>
      <c r="O21" s="3">
        <v>204917</v>
      </c>
      <c r="P21" s="3">
        <v>215631</v>
      </c>
      <c r="Q21" s="3">
        <v>328160</v>
      </c>
      <c r="R21" s="3">
        <v>269522</v>
      </c>
    </row>
    <row r="22" spans="2:18" ht="15" customHeight="1" x14ac:dyDescent="0.45">
      <c r="B22" s="41">
        <v>19</v>
      </c>
      <c r="C22" s="214" t="s">
        <v>51</v>
      </c>
      <c r="D22" s="2">
        <v>4</v>
      </c>
      <c r="E22" s="2" t="s">
        <v>2769</v>
      </c>
      <c r="F22" s="2" t="s">
        <v>2769</v>
      </c>
      <c r="G22" s="2" t="s">
        <v>2768</v>
      </c>
      <c r="H22" s="2" t="s">
        <v>2768</v>
      </c>
      <c r="I22" s="2" t="s">
        <v>2769</v>
      </c>
      <c r="J22" s="2" t="s">
        <v>2769</v>
      </c>
      <c r="K22" s="2" t="s">
        <v>2769</v>
      </c>
      <c r="L22" s="2" t="s">
        <v>2769</v>
      </c>
      <c r="M22" s="2" t="s">
        <v>2769</v>
      </c>
      <c r="N22" s="2" t="s">
        <v>2769</v>
      </c>
      <c r="O22" s="2">
        <v>21050</v>
      </c>
      <c r="P22" s="2">
        <v>21389</v>
      </c>
      <c r="Q22" s="2" t="s">
        <v>2769</v>
      </c>
      <c r="R22" s="2" t="s">
        <v>2769</v>
      </c>
    </row>
    <row r="23" spans="2:18" ht="15" customHeight="1" x14ac:dyDescent="0.45">
      <c r="B23" s="41">
        <v>20</v>
      </c>
      <c r="C23" s="214" t="s">
        <v>52</v>
      </c>
      <c r="D23" s="2">
        <v>5</v>
      </c>
      <c r="E23" s="2">
        <v>680311</v>
      </c>
      <c r="F23" s="2">
        <v>508610</v>
      </c>
      <c r="G23" s="2">
        <v>171701</v>
      </c>
      <c r="H23" s="2" t="s">
        <v>2768</v>
      </c>
      <c r="I23" s="2" t="s">
        <v>2768</v>
      </c>
      <c r="J23" s="2">
        <v>681186</v>
      </c>
      <c r="K23" s="2">
        <v>158015</v>
      </c>
      <c r="L23" s="2">
        <v>158890</v>
      </c>
      <c r="M23" s="2">
        <v>2666</v>
      </c>
      <c r="N23" s="2">
        <v>3830</v>
      </c>
      <c r="O23" s="2">
        <v>19864</v>
      </c>
      <c r="P23" s="2">
        <v>19575</v>
      </c>
      <c r="Q23" s="2">
        <v>28516</v>
      </c>
      <c r="R23" s="2">
        <v>33419</v>
      </c>
    </row>
    <row r="24" spans="2:18" ht="15" customHeight="1" x14ac:dyDescent="0.45">
      <c r="B24" s="41">
        <v>21</v>
      </c>
      <c r="C24" s="214" t="s">
        <v>53</v>
      </c>
      <c r="D24" s="2">
        <v>18</v>
      </c>
      <c r="E24" s="2">
        <v>4405814</v>
      </c>
      <c r="F24" s="2">
        <v>3963913</v>
      </c>
      <c r="G24" s="2">
        <v>128682</v>
      </c>
      <c r="H24" s="2">
        <v>410</v>
      </c>
      <c r="I24" s="2">
        <v>312809</v>
      </c>
      <c r="J24" s="2">
        <v>4122904</v>
      </c>
      <c r="K24" s="2">
        <v>1010374</v>
      </c>
      <c r="L24" s="2">
        <v>1330250</v>
      </c>
      <c r="M24" s="2">
        <v>228716</v>
      </c>
      <c r="N24" s="2">
        <v>244739</v>
      </c>
      <c r="O24" s="2">
        <v>14978</v>
      </c>
      <c r="P24" s="2">
        <v>29264</v>
      </c>
      <c r="Q24" s="2">
        <v>251425</v>
      </c>
      <c r="R24" s="2">
        <v>173406</v>
      </c>
    </row>
    <row r="25" spans="2:18" ht="15" customHeight="1" x14ac:dyDescent="0.45">
      <c r="B25" s="41">
        <v>22</v>
      </c>
      <c r="C25" s="214" t="s">
        <v>54</v>
      </c>
      <c r="D25" s="2">
        <v>18</v>
      </c>
      <c r="E25" s="2">
        <v>11304007</v>
      </c>
      <c r="F25" s="2">
        <v>8737464</v>
      </c>
      <c r="G25" s="2">
        <v>226329</v>
      </c>
      <c r="H25" s="2" t="s">
        <v>2768</v>
      </c>
      <c r="I25" s="2">
        <v>2340214</v>
      </c>
      <c r="J25" s="2">
        <v>8976996</v>
      </c>
      <c r="K25" s="2">
        <v>2192673</v>
      </c>
      <c r="L25" s="2">
        <v>2481902</v>
      </c>
      <c r="M25" s="2">
        <v>323387</v>
      </c>
      <c r="N25" s="2">
        <v>363013</v>
      </c>
      <c r="O25" s="2">
        <v>609784</v>
      </c>
      <c r="P25" s="2">
        <v>583361</v>
      </c>
      <c r="Q25" s="2">
        <v>1629019</v>
      </c>
      <c r="R25" s="2">
        <v>1558716</v>
      </c>
    </row>
    <row r="26" spans="2:18" ht="15" customHeight="1" x14ac:dyDescent="0.45">
      <c r="B26" s="44">
        <v>23</v>
      </c>
      <c r="C26" s="215" t="s">
        <v>55</v>
      </c>
      <c r="D26" s="3">
        <v>11</v>
      </c>
      <c r="E26" s="3">
        <v>3169047</v>
      </c>
      <c r="F26" s="3">
        <v>1938287</v>
      </c>
      <c r="G26" s="3">
        <v>518760</v>
      </c>
      <c r="H26" s="3" t="s">
        <v>2768</v>
      </c>
      <c r="I26" s="3">
        <v>712000</v>
      </c>
      <c r="J26" s="3">
        <v>2451504</v>
      </c>
      <c r="K26" s="3">
        <v>1131951</v>
      </c>
      <c r="L26" s="3">
        <v>1220478</v>
      </c>
      <c r="M26" s="3">
        <v>67470</v>
      </c>
      <c r="N26" s="3">
        <v>67644</v>
      </c>
      <c r="O26" s="3">
        <v>39742</v>
      </c>
      <c r="P26" s="3">
        <v>34025</v>
      </c>
      <c r="Q26" s="3">
        <v>379845</v>
      </c>
      <c r="R26" s="3">
        <v>303075</v>
      </c>
    </row>
    <row r="27" spans="2:18" ht="15" customHeight="1" x14ac:dyDescent="0.45">
      <c r="B27" s="41">
        <v>24</v>
      </c>
      <c r="C27" s="214" t="s">
        <v>56</v>
      </c>
      <c r="D27" s="2">
        <v>42</v>
      </c>
      <c r="E27" s="2">
        <v>9234075</v>
      </c>
      <c r="F27" s="2">
        <v>7568859</v>
      </c>
      <c r="G27" s="2">
        <v>1278365</v>
      </c>
      <c r="H27" s="2">
        <v>17450</v>
      </c>
      <c r="I27" s="2">
        <v>369401</v>
      </c>
      <c r="J27" s="2">
        <v>8568201</v>
      </c>
      <c r="K27" s="2">
        <v>3078268</v>
      </c>
      <c r="L27" s="2">
        <v>3633743</v>
      </c>
      <c r="M27" s="2">
        <v>195329</v>
      </c>
      <c r="N27" s="2">
        <v>198986</v>
      </c>
      <c r="O27" s="2">
        <v>1383324</v>
      </c>
      <c r="P27" s="2">
        <v>1100644</v>
      </c>
      <c r="Q27" s="2">
        <v>317422</v>
      </c>
      <c r="R27" s="2">
        <v>357661</v>
      </c>
    </row>
    <row r="28" spans="2:18" ht="15" customHeight="1" x14ac:dyDescent="0.45">
      <c r="B28" s="41">
        <v>25</v>
      </c>
      <c r="C28" s="214" t="s">
        <v>57</v>
      </c>
      <c r="D28" s="2">
        <v>15</v>
      </c>
      <c r="E28" s="2">
        <v>12849721</v>
      </c>
      <c r="F28" s="2">
        <v>12727813</v>
      </c>
      <c r="G28" s="2">
        <v>57597</v>
      </c>
      <c r="H28" s="2" t="s">
        <v>2768</v>
      </c>
      <c r="I28" s="2">
        <v>64311</v>
      </c>
      <c r="J28" s="2">
        <v>12634349</v>
      </c>
      <c r="K28" s="2">
        <v>6340494</v>
      </c>
      <c r="L28" s="2">
        <v>6779704</v>
      </c>
      <c r="M28" s="2">
        <v>917943</v>
      </c>
      <c r="N28" s="2">
        <v>807065</v>
      </c>
      <c r="O28" s="2">
        <v>474110</v>
      </c>
      <c r="P28" s="2">
        <v>433927</v>
      </c>
      <c r="Q28" s="2">
        <v>2598468</v>
      </c>
      <c r="R28" s="2">
        <v>2298088</v>
      </c>
    </row>
    <row r="29" spans="2:18" ht="15" customHeight="1" x14ac:dyDescent="0.45">
      <c r="B29" s="41">
        <v>26</v>
      </c>
      <c r="C29" s="214" t="s">
        <v>58</v>
      </c>
      <c r="D29" s="2">
        <v>66</v>
      </c>
      <c r="E29" s="2">
        <v>28211163</v>
      </c>
      <c r="F29" s="2">
        <v>26225044</v>
      </c>
      <c r="G29" s="2">
        <v>930990</v>
      </c>
      <c r="H29" s="2">
        <v>4764</v>
      </c>
      <c r="I29" s="2">
        <v>1050365</v>
      </c>
      <c r="J29" s="2">
        <v>27285939</v>
      </c>
      <c r="K29" s="2">
        <v>8387384</v>
      </c>
      <c r="L29" s="2">
        <v>8915728</v>
      </c>
      <c r="M29" s="2">
        <v>1717566</v>
      </c>
      <c r="N29" s="2">
        <v>1656901</v>
      </c>
      <c r="O29" s="2">
        <v>2802545</v>
      </c>
      <c r="P29" s="2">
        <v>2993115</v>
      </c>
      <c r="Q29" s="2">
        <v>4714606</v>
      </c>
      <c r="R29" s="2">
        <v>5119100</v>
      </c>
    </row>
    <row r="30" spans="2:18" ht="15" customHeight="1" x14ac:dyDescent="0.45">
      <c r="B30" s="41">
        <v>27</v>
      </c>
      <c r="C30" s="214" t="s">
        <v>59</v>
      </c>
      <c r="D30" s="2">
        <v>16</v>
      </c>
      <c r="E30" s="2">
        <v>11469445</v>
      </c>
      <c r="F30" s="2">
        <v>11317622</v>
      </c>
      <c r="G30" s="2">
        <v>95925</v>
      </c>
      <c r="H30" s="2" t="s">
        <v>2768</v>
      </c>
      <c r="I30" s="2">
        <v>55898</v>
      </c>
      <c r="J30" s="2">
        <v>11399267</v>
      </c>
      <c r="K30" s="2">
        <v>2041776</v>
      </c>
      <c r="L30" s="2">
        <v>2170472</v>
      </c>
      <c r="M30" s="2">
        <v>178965</v>
      </c>
      <c r="N30" s="2">
        <v>180516</v>
      </c>
      <c r="O30" s="2">
        <v>733844</v>
      </c>
      <c r="P30" s="2">
        <v>718013</v>
      </c>
      <c r="Q30" s="2">
        <v>1461534</v>
      </c>
      <c r="R30" s="2">
        <v>1423259</v>
      </c>
    </row>
    <row r="31" spans="2:18" ht="15" customHeight="1" x14ac:dyDescent="0.45">
      <c r="B31" s="44">
        <v>28</v>
      </c>
      <c r="C31" s="215" t="s">
        <v>60</v>
      </c>
      <c r="D31" s="3">
        <v>44</v>
      </c>
      <c r="E31" s="3">
        <v>43914571</v>
      </c>
      <c r="F31" s="3">
        <v>41305975</v>
      </c>
      <c r="G31" s="3">
        <v>2509753</v>
      </c>
      <c r="H31" s="3">
        <v>265</v>
      </c>
      <c r="I31" s="3">
        <v>98578</v>
      </c>
      <c r="J31" s="3">
        <v>44699044</v>
      </c>
      <c r="K31" s="3">
        <v>12638359</v>
      </c>
      <c r="L31" s="3">
        <v>13687180</v>
      </c>
      <c r="M31" s="3">
        <v>573320</v>
      </c>
      <c r="N31" s="3">
        <v>496170</v>
      </c>
      <c r="O31" s="3">
        <v>3585749</v>
      </c>
      <c r="P31" s="3">
        <v>4546215</v>
      </c>
      <c r="Q31" s="3">
        <v>1689203</v>
      </c>
      <c r="R31" s="3">
        <v>1892877</v>
      </c>
    </row>
    <row r="32" spans="2:18" ht="15" customHeight="1" x14ac:dyDescent="0.45">
      <c r="B32" s="41">
        <v>29</v>
      </c>
      <c r="C32" s="214" t="s">
        <v>61</v>
      </c>
      <c r="D32" s="2">
        <v>26</v>
      </c>
      <c r="E32" s="2">
        <v>6348904</v>
      </c>
      <c r="F32" s="2">
        <v>6203658</v>
      </c>
      <c r="G32" s="2">
        <v>104451</v>
      </c>
      <c r="H32" s="2">
        <v>26</v>
      </c>
      <c r="I32" s="2">
        <v>40769</v>
      </c>
      <c r="J32" s="2">
        <v>6281951</v>
      </c>
      <c r="K32" s="2">
        <v>2943320</v>
      </c>
      <c r="L32" s="2">
        <v>3163194</v>
      </c>
      <c r="M32" s="2">
        <v>190008</v>
      </c>
      <c r="N32" s="2">
        <v>165388</v>
      </c>
      <c r="O32" s="2">
        <v>242285</v>
      </c>
      <c r="P32" s="2">
        <v>240747</v>
      </c>
      <c r="Q32" s="2">
        <v>409340</v>
      </c>
      <c r="R32" s="2">
        <v>418573</v>
      </c>
    </row>
    <row r="33" spans="2:18" ht="15" customHeight="1" x14ac:dyDescent="0.45">
      <c r="B33" s="41">
        <v>30</v>
      </c>
      <c r="C33" s="214" t="s">
        <v>62</v>
      </c>
      <c r="D33" s="2">
        <v>11</v>
      </c>
      <c r="E33" s="2">
        <v>2377328</v>
      </c>
      <c r="F33" s="2">
        <v>2153894</v>
      </c>
      <c r="G33" s="2">
        <v>220196</v>
      </c>
      <c r="H33" s="2">
        <v>98</v>
      </c>
      <c r="I33" s="2">
        <v>3140</v>
      </c>
      <c r="J33" s="2">
        <v>2417400</v>
      </c>
      <c r="K33" s="2">
        <v>1178086</v>
      </c>
      <c r="L33" s="2">
        <v>1195786</v>
      </c>
      <c r="M33" s="2">
        <v>21800</v>
      </c>
      <c r="N33" s="2">
        <v>22778</v>
      </c>
      <c r="O33" s="2">
        <v>579856</v>
      </c>
      <c r="P33" s="2">
        <v>622188</v>
      </c>
      <c r="Q33" s="2">
        <v>302105</v>
      </c>
      <c r="R33" s="2">
        <v>269434</v>
      </c>
    </row>
    <row r="34" spans="2:18" ht="15" customHeight="1" x14ac:dyDescent="0.45">
      <c r="B34" s="41">
        <v>31</v>
      </c>
      <c r="C34" s="214" t="s">
        <v>63</v>
      </c>
      <c r="D34" s="2">
        <v>32</v>
      </c>
      <c r="E34" s="2">
        <v>74137432</v>
      </c>
      <c r="F34" s="2">
        <v>73220113</v>
      </c>
      <c r="G34" s="2">
        <v>624402</v>
      </c>
      <c r="H34" s="2">
        <v>43577</v>
      </c>
      <c r="I34" s="2">
        <v>249340</v>
      </c>
      <c r="J34" s="2">
        <v>73881502</v>
      </c>
      <c r="K34" s="2">
        <v>11187102</v>
      </c>
      <c r="L34" s="2">
        <v>12297198</v>
      </c>
      <c r="M34" s="2">
        <v>165289</v>
      </c>
      <c r="N34" s="2">
        <v>188647</v>
      </c>
      <c r="O34" s="2">
        <v>327202</v>
      </c>
      <c r="P34" s="2">
        <v>340831</v>
      </c>
      <c r="Q34" s="2">
        <v>424353</v>
      </c>
      <c r="R34" s="2">
        <v>314073</v>
      </c>
    </row>
    <row r="35" spans="2:18" ht="15" customHeight="1" thickBot="1" x14ac:dyDescent="0.5">
      <c r="B35" s="47">
        <v>32</v>
      </c>
      <c r="C35" s="216" t="s">
        <v>64</v>
      </c>
      <c r="D35" s="4">
        <v>11</v>
      </c>
      <c r="E35" s="4">
        <v>5966345</v>
      </c>
      <c r="F35" s="4">
        <v>5717425</v>
      </c>
      <c r="G35" s="4">
        <v>227233</v>
      </c>
      <c r="H35" s="4" t="s">
        <v>2768</v>
      </c>
      <c r="I35" s="4">
        <v>21687</v>
      </c>
      <c r="J35" s="4">
        <v>6042072</v>
      </c>
      <c r="K35" s="4">
        <v>2301700</v>
      </c>
      <c r="L35" s="4">
        <v>2366344</v>
      </c>
      <c r="M35" s="4">
        <v>116930</v>
      </c>
      <c r="N35" s="4">
        <v>108775</v>
      </c>
      <c r="O35" s="4">
        <v>746773</v>
      </c>
      <c r="P35" s="4">
        <v>852342</v>
      </c>
      <c r="Q35" s="4">
        <v>587612</v>
      </c>
      <c r="R35" s="4">
        <v>689583</v>
      </c>
    </row>
  </sheetData>
  <mergeCells count="13">
    <mergeCell ref="B11:C11"/>
    <mergeCell ref="M7:R7"/>
    <mergeCell ref="E8:E9"/>
    <mergeCell ref="F8:I8"/>
    <mergeCell ref="M8:N8"/>
    <mergeCell ref="O8:P8"/>
    <mergeCell ref="Q8:R8"/>
    <mergeCell ref="B7:C10"/>
    <mergeCell ref="D7:D10"/>
    <mergeCell ref="E7:I7"/>
    <mergeCell ref="J7:J9"/>
    <mergeCell ref="K7:K9"/>
    <mergeCell ref="L7:L9"/>
  </mergeCells>
  <phoneticPr fontId="2"/>
  <pageMargins left="0.78740157480314965" right="0.78740157480314965" top="0.78740157480314965" bottom="0.78740157480314965" header="0.39370078740157483" footer="0.59055118110236227"/>
  <pageSetup paperSize="9" scale="65" firstPageNumber="5" orientation="landscape" r:id="rId1"/>
  <ignoredErrors>
    <ignoredError sqref="B12:B35"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S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17" width="11.3984375" style="180" customWidth="1"/>
    <col min="18" max="16384" width="8.09765625" style="180"/>
  </cols>
  <sheetData>
    <row r="1" spans="2:19" s="178" customFormat="1" ht="15" customHeight="1" x14ac:dyDescent="0.45">
      <c r="B1" s="178" t="s">
        <v>389</v>
      </c>
    </row>
    <row r="2" spans="2:19" ht="9" customHeight="1" x14ac:dyDescent="0.45"/>
    <row r="3" spans="2:19" ht="9" customHeight="1" x14ac:dyDescent="0.45"/>
    <row r="4" spans="2:19" s="179" customFormat="1" ht="15" customHeight="1" thickBot="1" x14ac:dyDescent="0.5">
      <c r="B4" s="179" t="s">
        <v>413</v>
      </c>
    </row>
    <row r="5" spans="2:19" ht="18" customHeight="1" x14ac:dyDescent="0.45">
      <c r="B5" s="391" t="s">
        <v>16</v>
      </c>
      <c r="C5" s="392"/>
      <c r="D5" s="376" t="s">
        <v>17</v>
      </c>
      <c r="E5" s="406" t="s">
        <v>414</v>
      </c>
      <c r="F5" s="416"/>
      <c r="G5" s="416"/>
      <c r="H5" s="416"/>
      <c r="I5" s="416"/>
      <c r="J5" s="400"/>
      <c r="K5" s="400"/>
      <c r="L5" s="400"/>
      <c r="M5" s="400"/>
      <c r="N5" s="400"/>
      <c r="O5" s="400"/>
      <c r="P5" s="400"/>
      <c r="Q5" s="400"/>
    </row>
    <row r="6" spans="2:19" ht="18" customHeight="1" x14ac:dyDescent="0.45">
      <c r="B6" s="393"/>
      <c r="C6" s="394"/>
      <c r="D6" s="414"/>
      <c r="E6" s="417" t="s">
        <v>415</v>
      </c>
      <c r="F6" s="418"/>
      <c r="G6" s="418"/>
      <c r="H6" s="418"/>
      <c r="I6" s="417" t="s">
        <v>416</v>
      </c>
      <c r="J6" s="419"/>
      <c r="K6" s="408" t="s">
        <v>417</v>
      </c>
      <c r="L6" s="401" t="s">
        <v>418</v>
      </c>
      <c r="M6" s="422"/>
      <c r="N6" s="423" t="s">
        <v>1808</v>
      </c>
      <c r="O6" s="417" t="s">
        <v>419</v>
      </c>
      <c r="P6" s="418"/>
      <c r="Q6" s="401" t="s">
        <v>420</v>
      </c>
    </row>
    <row r="7" spans="2:19" ht="18" customHeight="1" x14ac:dyDescent="0.45">
      <c r="B7" s="393"/>
      <c r="C7" s="394"/>
      <c r="D7" s="414"/>
      <c r="E7" s="383" t="s">
        <v>421</v>
      </c>
      <c r="F7" s="426" t="s">
        <v>422</v>
      </c>
      <c r="G7" s="410"/>
      <c r="H7" s="410"/>
      <c r="I7" s="420"/>
      <c r="J7" s="421"/>
      <c r="K7" s="402"/>
      <c r="L7" s="420"/>
      <c r="M7" s="421"/>
      <c r="N7" s="424"/>
      <c r="O7" s="396"/>
      <c r="P7" s="393"/>
      <c r="Q7" s="425"/>
    </row>
    <row r="8" spans="2:19" s="226" customFormat="1" ht="18" customHeight="1" x14ac:dyDescent="0.45">
      <c r="B8" s="393"/>
      <c r="C8" s="394"/>
      <c r="D8" s="414"/>
      <c r="E8" s="405"/>
      <c r="F8" s="427" t="s">
        <v>423</v>
      </c>
      <c r="G8" s="427" t="s">
        <v>424</v>
      </c>
      <c r="H8" s="430" t="s">
        <v>425</v>
      </c>
      <c r="I8" s="405" t="s">
        <v>426</v>
      </c>
      <c r="J8" s="405" t="s">
        <v>427</v>
      </c>
      <c r="K8" s="402"/>
      <c r="L8" s="408" t="s">
        <v>421</v>
      </c>
      <c r="M8" s="408" t="s">
        <v>1807</v>
      </c>
      <c r="N8" s="424"/>
      <c r="O8" s="408" t="s">
        <v>421</v>
      </c>
      <c r="P8" s="408" t="s">
        <v>428</v>
      </c>
      <c r="Q8" s="425"/>
    </row>
    <row r="9" spans="2:19" s="226" customFormat="1" ht="12" x14ac:dyDescent="0.45">
      <c r="B9" s="393"/>
      <c r="C9" s="394"/>
      <c r="D9" s="414"/>
      <c r="E9" s="225"/>
      <c r="F9" s="428"/>
      <c r="G9" s="428"/>
      <c r="H9" s="431"/>
      <c r="I9" s="414"/>
      <c r="J9" s="414"/>
      <c r="K9" s="402"/>
      <c r="L9" s="402"/>
      <c r="M9" s="402"/>
      <c r="N9" s="424"/>
      <c r="O9" s="402"/>
      <c r="P9" s="402"/>
      <c r="Q9" s="425"/>
      <c r="S9" s="107"/>
    </row>
    <row r="10" spans="2:19" s="184" customFormat="1" ht="15" customHeight="1" thickBot="1" x14ac:dyDescent="0.5">
      <c r="B10" s="346"/>
      <c r="C10" s="347"/>
      <c r="D10" s="415"/>
      <c r="E10" s="185" t="s">
        <v>75</v>
      </c>
      <c r="F10" s="429"/>
      <c r="G10" s="429"/>
      <c r="H10" s="432"/>
      <c r="I10" s="185" t="s">
        <v>75</v>
      </c>
      <c r="J10" s="185" t="s">
        <v>75</v>
      </c>
      <c r="K10" s="185" t="s">
        <v>75</v>
      </c>
      <c r="L10" s="185" t="s">
        <v>75</v>
      </c>
      <c r="M10" s="185" t="s">
        <v>75</v>
      </c>
      <c r="N10" s="185" t="s">
        <v>75</v>
      </c>
      <c r="O10" s="185" t="s">
        <v>75</v>
      </c>
      <c r="P10" s="185" t="s">
        <v>75</v>
      </c>
      <c r="Q10" s="186" t="s">
        <v>75</v>
      </c>
    </row>
    <row r="11" spans="2:19" s="179" customFormat="1" ht="15" customHeight="1" x14ac:dyDescent="0.45">
      <c r="B11" s="380" t="s">
        <v>13</v>
      </c>
      <c r="C11" s="381"/>
      <c r="D11" s="56">
        <v>600</v>
      </c>
      <c r="E11" s="56">
        <v>159791</v>
      </c>
      <c r="F11" s="56">
        <v>3231608</v>
      </c>
      <c r="G11" s="56">
        <v>7816324</v>
      </c>
      <c r="H11" s="56">
        <v>1723595</v>
      </c>
      <c r="I11" s="56">
        <v>8567203</v>
      </c>
      <c r="J11" s="56">
        <v>7801498</v>
      </c>
      <c r="K11" s="56">
        <v>13697023</v>
      </c>
      <c r="L11" s="56">
        <v>74039</v>
      </c>
      <c r="M11" s="56">
        <v>822418</v>
      </c>
      <c r="N11" s="56">
        <v>7655386</v>
      </c>
      <c r="O11" s="56">
        <v>9847655</v>
      </c>
      <c r="P11" s="56">
        <v>51301084</v>
      </c>
      <c r="Q11" s="56">
        <v>65528214</v>
      </c>
    </row>
    <row r="12" spans="2:19" ht="15" customHeight="1" x14ac:dyDescent="0.45">
      <c r="B12" s="41" t="s">
        <v>40</v>
      </c>
      <c r="C12" s="214" t="s">
        <v>41</v>
      </c>
      <c r="D12" s="2">
        <v>143</v>
      </c>
      <c r="E12" s="2">
        <v>16411</v>
      </c>
      <c r="F12" s="2">
        <v>577384</v>
      </c>
      <c r="G12" s="2">
        <v>557363</v>
      </c>
      <c r="H12" s="2">
        <v>48974</v>
      </c>
      <c r="I12" s="2">
        <v>449705</v>
      </c>
      <c r="J12" s="2">
        <v>397865</v>
      </c>
      <c r="K12" s="2">
        <v>1251972</v>
      </c>
      <c r="L12" s="2">
        <v>2604</v>
      </c>
      <c r="M12" s="2">
        <v>59513</v>
      </c>
      <c r="N12" s="2">
        <v>904122</v>
      </c>
      <c r="O12" s="2">
        <v>1618825</v>
      </c>
      <c r="P12" s="2">
        <v>7815225</v>
      </c>
      <c r="Q12" s="2">
        <v>9667943</v>
      </c>
    </row>
    <row r="13" spans="2:19" ht="15" customHeight="1" x14ac:dyDescent="0.45">
      <c r="B13" s="41">
        <v>10</v>
      </c>
      <c r="C13" s="214" t="s">
        <v>42</v>
      </c>
      <c r="D13" s="2">
        <v>7</v>
      </c>
      <c r="E13" s="2" t="s">
        <v>2768</v>
      </c>
      <c r="F13" s="2">
        <v>266649</v>
      </c>
      <c r="G13" s="2">
        <v>140279</v>
      </c>
      <c r="H13" s="2">
        <v>3464</v>
      </c>
      <c r="I13" s="2">
        <v>343520</v>
      </c>
      <c r="J13" s="2">
        <v>439066</v>
      </c>
      <c r="K13" s="2">
        <v>314846</v>
      </c>
      <c r="L13" s="2" t="s">
        <v>2768</v>
      </c>
      <c r="M13" s="2">
        <v>3577</v>
      </c>
      <c r="N13" s="2">
        <v>74720</v>
      </c>
      <c r="O13" s="2">
        <v>90914</v>
      </c>
      <c r="P13" s="2">
        <v>748588</v>
      </c>
      <c r="Q13" s="2">
        <v>1171597</v>
      </c>
    </row>
    <row r="14" spans="2:19" ht="15" customHeight="1" x14ac:dyDescent="0.45">
      <c r="B14" s="41">
        <v>11</v>
      </c>
      <c r="C14" s="214" t="s">
        <v>43</v>
      </c>
      <c r="D14" s="2">
        <v>37</v>
      </c>
      <c r="E14" s="2" t="s">
        <v>2768</v>
      </c>
      <c r="F14" s="2">
        <v>10059</v>
      </c>
      <c r="G14" s="2">
        <v>8617</v>
      </c>
      <c r="H14" s="2">
        <v>1735</v>
      </c>
      <c r="I14" s="2">
        <v>888</v>
      </c>
      <c r="J14" s="2">
        <v>888</v>
      </c>
      <c r="K14" s="2">
        <v>20411</v>
      </c>
      <c r="L14" s="2" t="s">
        <v>2768</v>
      </c>
      <c r="M14" s="2">
        <v>1020</v>
      </c>
      <c r="N14" s="2">
        <v>17089</v>
      </c>
      <c r="O14" s="2">
        <v>107954</v>
      </c>
      <c r="P14" s="2">
        <v>144735</v>
      </c>
      <c r="Q14" s="2">
        <v>254991</v>
      </c>
    </row>
    <row r="15" spans="2:19" ht="15" customHeight="1" x14ac:dyDescent="0.45">
      <c r="B15" s="41">
        <v>12</v>
      </c>
      <c r="C15" s="214" t="s">
        <v>44</v>
      </c>
      <c r="D15" s="2">
        <v>20</v>
      </c>
      <c r="E15" s="2">
        <v>15300</v>
      </c>
      <c r="F15" s="2">
        <v>217464</v>
      </c>
      <c r="G15" s="2">
        <v>122552</v>
      </c>
      <c r="H15" s="2">
        <v>4778</v>
      </c>
      <c r="I15" s="2">
        <v>425368</v>
      </c>
      <c r="J15" s="2">
        <v>256026</v>
      </c>
      <c r="K15" s="2">
        <v>529436</v>
      </c>
      <c r="L15" s="2" t="s">
        <v>2768</v>
      </c>
      <c r="M15" s="2">
        <v>8437</v>
      </c>
      <c r="N15" s="2">
        <v>80849</v>
      </c>
      <c r="O15" s="2">
        <v>459457</v>
      </c>
      <c r="P15" s="2">
        <v>637056</v>
      </c>
      <c r="Q15" s="2">
        <v>1367321</v>
      </c>
    </row>
    <row r="16" spans="2:19" ht="15" customHeight="1" x14ac:dyDescent="0.45">
      <c r="B16" s="44">
        <v>13</v>
      </c>
      <c r="C16" s="215" t="s">
        <v>45</v>
      </c>
      <c r="D16" s="3">
        <v>4</v>
      </c>
      <c r="E16" s="3" t="s">
        <v>2768</v>
      </c>
      <c r="F16" s="3">
        <v>3457</v>
      </c>
      <c r="G16" s="3">
        <v>34682</v>
      </c>
      <c r="H16" s="3">
        <v>1631</v>
      </c>
      <c r="I16" s="3">
        <v>26</v>
      </c>
      <c r="J16" s="3">
        <v>1430</v>
      </c>
      <c r="K16" s="3">
        <v>38366</v>
      </c>
      <c r="L16" s="3" t="s">
        <v>2768</v>
      </c>
      <c r="M16" s="3">
        <v>4701</v>
      </c>
      <c r="N16" s="3">
        <v>26129</v>
      </c>
      <c r="O16" s="3">
        <v>6701</v>
      </c>
      <c r="P16" s="3">
        <v>116673</v>
      </c>
      <c r="Q16" s="3">
        <v>132314</v>
      </c>
    </row>
    <row r="17" spans="2:17" ht="15" customHeight="1" x14ac:dyDescent="0.45">
      <c r="B17" s="41">
        <v>14</v>
      </c>
      <c r="C17" s="214" t="s">
        <v>46</v>
      </c>
      <c r="D17" s="2">
        <v>8</v>
      </c>
      <c r="E17" s="2">
        <v>68187</v>
      </c>
      <c r="F17" s="2">
        <v>182721</v>
      </c>
      <c r="G17" s="2">
        <v>481303</v>
      </c>
      <c r="H17" s="2">
        <v>4128</v>
      </c>
      <c r="I17" s="2">
        <v>29917</v>
      </c>
      <c r="J17" s="2">
        <v>17609</v>
      </c>
      <c r="K17" s="2">
        <v>748647</v>
      </c>
      <c r="L17" s="2">
        <v>1394</v>
      </c>
      <c r="M17" s="2">
        <v>680</v>
      </c>
      <c r="N17" s="2">
        <v>83678</v>
      </c>
      <c r="O17" s="2">
        <v>114567</v>
      </c>
      <c r="P17" s="2">
        <v>987153</v>
      </c>
      <c r="Q17" s="2">
        <v>1752307</v>
      </c>
    </row>
    <row r="18" spans="2:17" ht="15" customHeight="1" x14ac:dyDescent="0.45">
      <c r="B18" s="41">
        <v>15</v>
      </c>
      <c r="C18" s="214" t="s">
        <v>47</v>
      </c>
      <c r="D18" s="2">
        <v>16</v>
      </c>
      <c r="E18" s="2" t="s">
        <v>2768</v>
      </c>
      <c r="F18" s="2">
        <v>24628</v>
      </c>
      <c r="G18" s="2">
        <v>270619</v>
      </c>
      <c r="H18" s="2">
        <v>8096</v>
      </c>
      <c r="I18" s="2">
        <v>8160</v>
      </c>
      <c r="J18" s="2">
        <v>226850</v>
      </c>
      <c r="K18" s="2">
        <v>84653</v>
      </c>
      <c r="L18" s="2" t="s">
        <v>2768</v>
      </c>
      <c r="M18" s="2">
        <v>1999</v>
      </c>
      <c r="N18" s="2">
        <v>195356</v>
      </c>
      <c r="O18" s="2">
        <v>190442</v>
      </c>
      <c r="P18" s="2">
        <v>670291</v>
      </c>
      <c r="Q18" s="2">
        <v>966721</v>
      </c>
    </row>
    <row r="19" spans="2:17" ht="15" customHeight="1" x14ac:dyDescent="0.45">
      <c r="B19" s="41">
        <v>16</v>
      </c>
      <c r="C19" s="214" t="s">
        <v>48</v>
      </c>
      <c r="D19" s="2">
        <v>8</v>
      </c>
      <c r="E19" s="2" t="s">
        <v>2768</v>
      </c>
      <c r="F19" s="2">
        <v>343869</v>
      </c>
      <c r="G19" s="2">
        <v>1031019</v>
      </c>
      <c r="H19" s="2">
        <v>65463</v>
      </c>
      <c r="I19" s="2">
        <v>733018</v>
      </c>
      <c r="J19" s="2">
        <v>1510238</v>
      </c>
      <c r="K19" s="2">
        <v>663131</v>
      </c>
      <c r="L19" s="2" t="s">
        <v>2768</v>
      </c>
      <c r="M19" s="2">
        <v>49499</v>
      </c>
      <c r="N19" s="2">
        <v>469053</v>
      </c>
      <c r="O19" s="2">
        <v>200886</v>
      </c>
      <c r="P19" s="2">
        <v>4543354</v>
      </c>
      <c r="Q19" s="2">
        <v>5666039</v>
      </c>
    </row>
    <row r="20" spans="2:17" ht="15" customHeight="1" x14ac:dyDescent="0.45">
      <c r="B20" s="41">
        <v>17</v>
      </c>
      <c r="C20" s="214" t="s">
        <v>49</v>
      </c>
      <c r="D20" s="2">
        <v>1</v>
      </c>
      <c r="E20" s="2" t="s">
        <v>2768</v>
      </c>
      <c r="F20" s="2" t="s">
        <v>2768</v>
      </c>
      <c r="G20" s="2" t="s">
        <v>2768</v>
      </c>
      <c r="H20" s="2" t="s">
        <v>2770</v>
      </c>
      <c r="I20" s="2" t="s">
        <v>2768</v>
      </c>
      <c r="J20" s="2" t="s">
        <v>2768</v>
      </c>
      <c r="K20" s="2" t="s">
        <v>2769</v>
      </c>
      <c r="L20" s="2" t="s">
        <v>2768</v>
      </c>
      <c r="M20" s="2" t="s">
        <v>2768</v>
      </c>
      <c r="N20" s="2" t="s">
        <v>2769</v>
      </c>
      <c r="O20" s="2" t="s">
        <v>2769</v>
      </c>
      <c r="P20" s="2" t="s">
        <v>2769</v>
      </c>
      <c r="Q20" s="2" t="s">
        <v>2769</v>
      </c>
    </row>
    <row r="21" spans="2:17" ht="15" customHeight="1" x14ac:dyDescent="0.45">
      <c r="B21" s="44">
        <v>18</v>
      </c>
      <c r="C21" s="215" t="s">
        <v>50</v>
      </c>
      <c r="D21" s="3">
        <v>37</v>
      </c>
      <c r="E21" s="3">
        <v>11986</v>
      </c>
      <c r="F21" s="3">
        <v>54523</v>
      </c>
      <c r="G21" s="3">
        <v>98894</v>
      </c>
      <c r="H21" s="3">
        <v>63359</v>
      </c>
      <c r="I21" s="3">
        <v>47702</v>
      </c>
      <c r="J21" s="3">
        <v>56345</v>
      </c>
      <c r="K21" s="3">
        <v>220119</v>
      </c>
      <c r="L21" s="3">
        <v>3619</v>
      </c>
      <c r="M21" s="3">
        <v>77670</v>
      </c>
      <c r="N21" s="3">
        <v>209387</v>
      </c>
      <c r="O21" s="3">
        <v>435267</v>
      </c>
      <c r="P21" s="3">
        <v>1593995</v>
      </c>
      <c r="Q21" s="3">
        <v>1967348</v>
      </c>
    </row>
    <row r="22" spans="2:17" ht="15" customHeight="1" x14ac:dyDescent="0.45">
      <c r="B22" s="41">
        <v>19</v>
      </c>
      <c r="C22" s="214" t="s">
        <v>51</v>
      </c>
      <c r="D22" s="2">
        <v>4</v>
      </c>
      <c r="E22" s="2" t="s">
        <v>2768</v>
      </c>
      <c r="F22" s="2">
        <v>1320</v>
      </c>
      <c r="G22" s="2">
        <v>19095</v>
      </c>
      <c r="H22" s="2" t="s">
        <v>2769</v>
      </c>
      <c r="I22" s="2" t="s">
        <v>2768</v>
      </c>
      <c r="J22" s="2" t="s">
        <v>2768</v>
      </c>
      <c r="K22" s="2" t="s">
        <v>2769</v>
      </c>
      <c r="L22" s="2" t="s">
        <v>2768</v>
      </c>
      <c r="M22" s="2" t="s">
        <v>2768</v>
      </c>
      <c r="N22" s="2" t="s">
        <v>2769</v>
      </c>
      <c r="O22" s="2" t="s">
        <v>2769</v>
      </c>
      <c r="P22" s="2" t="s">
        <v>2769</v>
      </c>
      <c r="Q22" s="2" t="s">
        <v>2769</v>
      </c>
    </row>
    <row r="23" spans="2:17" ht="15" customHeight="1" x14ac:dyDescent="0.45">
      <c r="B23" s="41">
        <v>20</v>
      </c>
      <c r="C23" s="214" t="s">
        <v>52</v>
      </c>
      <c r="D23" s="2">
        <v>5</v>
      </c>
      <c r="E23" s="2" t="s">
        <v>2768</v>
      </c>
      <c r="F23" s="2">
        <v>184</v>
      </c>
      <c r="G23" s="2">
        <v>2028</v>
      </c>
      <c r="H23" s="2">
        <v>105</v>
      </c>
      <c r="I23" s="2" t="s">
        <v>2768</v>
      </c>
      <c r="J23" s="2" t="s">
        <v>2768</v>
      </c>
      <c r="K23" s="2">
        <v>2317</v>
      </c>
      <c r="L23" s="2" t="s">
        <v>2768</v>
      </c>
      <c r="M23" s="2">
        <v>3500</v>
      </c>
      <c r="N23" s="2">
        <v>1750</v>
      </c>
      <c r="O23" s="2">
        <v>6879</v>
      </c>
      <c r="P23" s="2">
        <v>10777</v>
      </c>
      <c r="Q23" s="2">
        <v>14723</v>
      </c>
    </row>
    <row r="24" spans="2:17" ht="15" customHeight="1" x14ac:dyDescent="0.45">
      <c r="B24" s="41">
        <v>21</v>
      </c>
      <c r="C24" s="214" t="s">
        <v>53</v>
      </c>
      <c r="D24" s="2">
        <v>18</v>
      </c>
      <c r="E24" s="2">
        <v>5160</v>
      </c>
      <c r="F24" s="2">
        <v>52195</v>
      </c>
      <c r="G24" s="2">
        <v>164204</v>
      </c>
      <c r="H24" s="2">
        <v>36513</v>
      </c>
      <c r="I24" s="2">
        <v>215267</v>
      </c>
      <c r="J24" s="2">
        <v>151545</v>
      </c>
      <c r="K24" s="2">
        <v>321794</v>
      </c>
      <c r="L24" s="2" t="s">
        <v>2768</v>
      </c>
      <c r="M24" s="2">
        <v>43338</v>
      </c>
      <c r="N24" s="2">
        <v>350185</v>
      </c>
      <c r="O24" s="2">
        <v>436981</v>
      </c>
      <c r="P24" s="2">
        <v>2670860</v>
      </c>
      <c r="Q24" s="2">
        <v>2972390</v>
      </c>
    </row>
    <row r="25" spans="2:17" ht="15" customHeight="1" x14ac:dyDescent="0.45">
      <c r="B25" s="41">
        <v>22</v>
      </c>
      <c r="C25" s="214" t="s">
        <v>54</v>
      </c>
      <c r="D25" s="2">
        <v>18</v>
      </c>
      <c r="E25" s="2" t="s">
        <v>2768</v>
      </c>
      <c r="F25" s="2">
        <v>17595</v>
      </c>
      <c r="G25" s="2">
        <v>276696</v>
      </c>
      <c r="H25" s="2">
        <v>38197</v>
      </c>
      <c r="I25" s="2">
        <v>564193</v>
      </c>
      <c r="J25" s="2">
        <v>350040</v>
      </c>
      <c r="K25" s="2">
        <v>546641</v>
      </c>
      <c r="L25" s="2" t="s">
        <v>2768</v>
      </c>
      <c r="M25" s="2">
        <v>5047</v>
      </c>
      <c r="N25" s="2">
        <v>302432</v>
      </c>
      <c r="O25" s="2">
        <v>494246</v>
      </c>
      <c r="P25" s="2">
        <v>2350163</v>
      </c>
      <c r="Q25" s="2">
        <v>2869418</v>
      </c>
    </row>
    <row r="26" spans="2:17" ht="15" customHeight="1" x14ac:dyDescent="0.45">
      <c r="B26" s="44">
        <v>23</v>
      </c>
      <c r="C26" s="215" t="s">
        <v>55</v>
      </c>
      <c r="D26" s="3">
        <v>11</v>
      </c>
      <c r="E26" s="3">
        <v>2590</v>
      </c>
      <c r="F26" s="3">
        <v>1644</v>
      </c>
      <c r="G26" s="3">
        <v>26117</v>
      </c>
      <c r="H26" s="3">
        <v>14930</v>
      </c>
      <c r="I26" s="3">
        <v>33578</v>
      </c>
      <c r="J26" s="3">
        <v>17798</v>
      </c>
      <c r="K26" s="3">
        <v>61061</v>
      </c>
      <c r="L26" s="3" t="s">
        <v>2768</v>
      </c>
      <c r="M26" s="3">
        <v>497</v>
      </c>
      <c r="N26" s="3">
        <v>82984</v>
      </c>
      <c r="O26" s="3">
        <v>88609</v>
      </c>
      <c r="P26" s="3">
        <v>505869</v>
      </c>
      <c r="Q26" s="3">
        <v>556278</v>
      </c>
    </row>
    <row r="27" spans="2:17" ht="15" customHeight="1" x14ac:dyDescent="0.45">
      <c r="B27" s="41">
        <v>24</v>
      </c>
      <c r="C27" s="214" t="s">
        <v>56</v>
      </c>
      <c r="D27" s="2">
        <v>42</v>
      </c>
      <c r="E27" s="2">
        <v>105</v>
      </c>
      <c r="F27" s="2">
        <v>51783</v>
      </c>
      <c r="G27" s="2">
        <v>126578</v>
      </c>
      <c r="H27" s="2">
        <v>43501</v>
      </c>
      <c r="I27" s="2">
        <v>100784</v>
      </c>
      <c r="J27" s="2">
        <v>67212</v>
      </c>
      <c r="K27" s="2">
        <v>255539</v>
      </c>
      <c r="L27" s="2" t="s">
        <v>2768</v>
      </c>
      <c r="M27" s="2">
        <v>11949</v>
      </c>
      <c r="N27" s="2">
        <v>276452</v>
      </c>
      <c r="O27" s="2">
        <v>951685</v>
      </c>
      <c r="P27" s="2">
        <v>1829147</v>
      </c>
      <c r="Q27" s="2">
        <v>2714398</v>
      </c>
    </row>
    <row r="28" spans="2:17" ht="15" customHeight="1" x14ac:dyDescent="0.45">
      <c r="B28" s="41">
        <v>25</v>
      </c>
      <c r="C28" s="214" t="s">
        <v>57</v>
      </c>
      <c r="D28" s="2">
        <v>15</v>
      </c>
      <c r="E28" s="2">
        <v>607</v>
      </c>
      <c r="F28" s="2">
        <v>58065</v>
      </c>
      <c r="G28" s="2">
        <v>248115</v>
      </c>
      <c r="H28" s="2">
        <v>75679</v>
      </c>
      <c r="I28" s="2">
        <v>268245</v>
      </c>
      <c r="J28" s="2">
        <v>159505</v>
      </c>
      <c r="K28" s="2">
        <v>491206</v>
      </c>
      <c r="L28" s="2" t="s">
        <v>2768</v>
      </c>
      <c r="M28" s="2">
        <v>4858</v>
      </c>
      <c r="N28" s="2">
        <v>288149</v>
      </c>
      <c r="O28" s="2">
        <v>281187</v>
      </c>
      <c r="P28" s="2">
        <v>1849673</v>
      </c>
      <c r="Q28" s="2">
        <v>2220319</v>
      </c>
    </row>
    <row r="29" spans="2:17" ht="15" customHeight="1" x14ac:dyDescent="0.45">
      <c r="B29" s="41">
        <v>26</v>
      </c>
      <c r="C29" s="214" t="s">
        <v>58</v>
      </c>
      <c r="D29" s="2">
        <v>66</v>
      </c>
      <c r="E29" s="2">
        <v>38695</v>
      </c>
      <c r="F29" s="2">
        <v>462325</v>
      </c>
      <c r="G29" s="2">
        <v>496486</v>
      </c>
      <c r="H29" s="2">
        <v>135168</v>
      </c>
      <c r="I29" s="2">
        <v>1470475</v>
      </c>
      <c r="J29" s="2">
        <v>91462</v>
      </c>
      <c r="K29" s="2">
        <v>2511687</v>
      </c>
      <c r="L29" s="2">
        <v>3850</v>
      </c>
      <c r="M29" s="2">
        <v>19144</v>
      </c>
      <c r="N29" s="2">
        <v>658249</v>
      </c>
      <c r="O29" s="2">
        <v>828895</v>
      </c>
      <c r="P29" s="2">
        <v>5013969</v>
      </c>
      <c r="Q29" s="2">
        <v>6294295</v>
      </c>
    </row>
    <row r="30" spans="2:17" ht="15" customHeight="1" x14ac:dyDescent="0.45">
      <c r="B30" s="41">
        <v>27</v>
      </c>
      <c r="C30" s="214" t="s">
        <v>59</v>
      </c>
      <c r="D30" s="2">
        <v>16</v>
      </c>
      <c r="E30" s="2">
        <v>750</v>
      </c>
      <c r="F30" s="2">
        <v>21786</v>
      </c>
      <c r="G30" s="2">
        <v>40913</v>
      </c>
      <c r="H30" s="2">
        <v>8660</v>
      </c>
      <c r="I30" s="2">
        <v>226972</v>
      </c>
      <c r="J30" s="2">
        <v>716</v>
      </c>
      <c r="K30" s="2">
        <v>298365</v>
      </c>
      <c r="L30" s="2" t="s">
        <v>2768</v>
      </c>
      <c r="M30" s="2">
        <v>18077</v>
      </c>
      <c r="N30" s="2">
        <v>114416</v>
      </c>
      <c r="O30" s="2">
        <v>350842</v>
      </c>
      <c r="P30" s="2">
        <v>933228</v>
      </c>
      <c r="Q30" s="2">
        <v>1223686</v>
      </c>
    </row>
    <row r="31" spans="2:17" ht="15" customHeight="1" x14ac:dyDescent="0.45">
      <c r="B31" s="44">
        <v>28</v>
      </c>
      <c r="C31" s="215" t="s">
        <v>60</v>
      </c>
      <c r="D31" s="3">
        <v>44</v>
      </c>
      <c r="E31" s="3" t="s">
        <v>2768</v>
      </c>
      <c r="F31" s="3">
        <v>353148</v>
      </c>
      <c r="G31" s="3">
        <v>2295011</v>
      </c>
      <c r="H31" s="3">
        <v>418917</v>
      </c>
      <c r="I31" s="3">
        <v>2881755</v>
      </c>
      <c r="J31" s="3">
        <v>2441960</v>
      </c>
      <c r="K31" s="3">
        <v>3506871</v>
      </c>
      <c r="L31" s="3">
        <v>62445</v>
      </c>
      <c r="M31" s="3">
        <v>360361</v>
      </c>
      <c r="N31" s="3">
        <v>1932137</v>
      </c>
      <c r="O31" s="3">
        <v>899488</v>
      </c>
      <c r="P31" s="3">
        <v>9962490</v>
      </c>
      <c r="Q31" s="3">
        <v>11574111</v>
      </c>
    </row>
    <row r="32" spans="2:17" ht="15" customHeight="1" x14ac:dyDescent="0.45">
      <c r="B32" s="41">
        <v>29</v>
      </c>
      <c r="C32" s="214" t="s">
        <v>61</v>
      </c>
      <c r="D32" s="2">
        <v>26</v>
      </c>
      <c r="E32" s="2" t="s">
        <v>2768</v>
      </c>
      <c r="F32" s="2">
        <v>332532</v>
      </c>
      <c r="G32" s="2">
        <v>331990</v>
      </c>
      <c r="H32" s="2">
        <v>60852</v>
      </c>
      <c r="I32" s="2">
        <v>150589</v>
      </c>
      <c r="J32" s="2">
        <v>153566</v>
      </c>
      <c r="K32" s="2">
        <v>722397</v>
      </c>
      <c r="L32" s="2" t="s">
        <v>2768</v>
      </c>
      <c r="M32" s="2">
        <v>9775</v>
      </c>
      <c r="N32" s="2">
        <v>193716</v>
      </c>
      <c r="O32" s="2">
        <v>369181</v>
      </c>
      <c r="P32" s="2">
        <v>1054707</v>
      </c>
      <c r="Q32" s="2">
        <v>1945771</v>
      </c>
    </row>
    <row r="33" spans="2:17" ht="15" customHeight="1" x14ac:dyDescent="0.45">
      <c r="B33" s="41">
        <v>30</v>
      </c>
      <c r="C33" s="214" t="s">
        <v>62</v>
      </c>
      <c r="D33" s="2">
        <v>11</v>
      </c>
      <c r="E33" s="2" t="s">
        <v>2768</v>
      </c>
      <c r="F33" s="2">
        <v>35478</v>
      </c>
      <c r="G33" s="2">
        <v>19063</v>
      </c>
      <c r="H33" s="2">
        <v>53945</v>
      </c>
      <c r="I33" s="2" t="s">
        <v>2768</v>
      </c>
      <c r="J33" s="2">
        <v>28839</v>
      </c>
      <c r="K33" s="2">
        <v>79647</v>
      </c>
      <c r="L33" s="2" t="s">
        <v>2768</v>
      </c>
      <c r="M33" s="2">
        <v>9</v>
      </c>
      <c r="N33" s="2">
        <v>61010</v>
      </c>
      <c r="O33" s="2">
        <v>111221</v>
      </c>
      <c r="P33" s="2">
        <v>252014</v>
      </c>
      <c r="Q33" s="2">
        <v>410702</v>
      </c>
    </row>
    <row r="34" spans="2:17" ht="15" customHeight="1" x14ac:dyDescent="0.45">
      <c r="B34" s="41">
        <v>31</v>
      </c>
      <c r="C34" s="214" t="s">
        <v>63</v>
      </c>
      <c r="D34" s="2">
        <v>32</v>
      </c>
      <c r="E34" s="2" t="s">
        <v>2768</v>
      </c>
      <c r="F34" s="2">
        <v>105955</v>
      </c>
      <c r="G34" s="2">
        <v>929256</v>
      </c>
      <c r="H34" s="2">
        <v>559295</v>
      </c>
      <c r="I34" s="2">
        <v>478829</v>
      </c>
      <c r="J34" s="2">
        <v>1287078</v>
      </c>
      <c r="K34" s="2">
        <v>786257</v>
      </c>
      <c r="L34" s="2">
        <v>127</v>
      </c>
      <c r="M34" s="2">
        <v>136277</v>
      </c>
      <c r="N34" s="2">
        <v>1147083</v>
      </c>
      <c r="O34" s="2">
        <v>1546927</v>
      </c>
      <c r="P34" s="2">
        <v>6656732</v>
      </c>
      <c r="Q34" s="2">
        <v>8514678</v>
      </c>
    </row>
    <row r="35" spans="2:17" ht="15" customHeight="1" thickBot="1" x14ac:dyDescent="0.5">
      <c r="B35" s="47">
        <v>32</v>
      </c>
      <c r="C35" s="216" t="s">
        <v>64</v>
      </c>
      <c r="D35" s="4">
        <v>11</v>
      </c>
      <c r="E35" s="4" t="s">
        <v>2768</v>
      </c>
      <c r="F35" s="4">
        <v>56844</v>
      </c>
      <c r="G35" s="4">
        <v>95444</v>
      </c>
      <c r="H35" s="4">
        <v>75905</v>
      </c>
      <c r="I35" s="4">
        <v>138212</v>
      </c>
      <c r="J35" s="4">
        <v>145460</v>
      </c>
      <c r="K35" s="4">
        <v>220945</v>
      </c>
      <c r="L35" s="4" t="s">
        <v>2768</v>
      </c>
      <c r="M35" s="4">
        <v>2490</v>
      </c>
      <c r="N35" s="4">
        <v>162058</v>
      </c>
      <c r="O35" s="4">
        <v>191012</v>
      </c>
      <c r="P35" s="4">
        <v>779730</v>
      </c>
      <c r="Q35" s="4">
        <v>1034387</v>
      </c>
    </row>
  </sheetData>
  <mergeCells count="22">
    <mergeCell ref="B11:C11"/>
    <mergeCell ref="E7:E8"/>
    <mergeCell ref="F7:H7"/>
    <mergeCell ref="F8:F10"/>
    <mergeCell ref="G8:G10"/>
    <mergeCell ref="H8:H10"/>
    <mergeCell ref="I8:I9"/>
    <mergeCell ref="B5:C10"/>
    <mergeCell ref="D5:D10"/>
    <mergeCell ref="E5:Q5"/>
    <mergeCell ref="E6:H6"/>
    <mergeCell ref="I6:J7"/>
    <mergeCell ref="K6:K9"/>
    <mergeCell ref="L6:M7"/>
    <mergeCell ref="N6:N9"/>
    <mergeCell ref="O6:P7"/>
    <mergeCell ref="Q6:Q9"/>
    <mergeCell ref="J8:J9"/>
    <mergeCell ref="L8:L9"/>
    <mergeCell ref="M8:M9"/>
    <mergeCell ref="O8:O9"/>
    <mergeCell ref="P8:P9"/>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B3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N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8984375" style="180" customWidth="1"/>
    <col min="5" max="14" width="11.3984375" style="180" customWidth="1"/>
    <col min="15" max="16" width="9.59765625" style="180" customWidth="1"/>
    <col min="17" max="16384" width="8.09765625" style="180"/>
  </cols>
  <sheetData>
    <row r="1" spans="2:14" s="178" customFormat="1" ht="15" customHeight="1" x14ac:dyDescent="0.45">
      <c r="B1" s="178" t="s">
        <v>389</v>
      </c>
    </row>
    <row r="2" spans="2:14" ht="3.75" customHeight="1" x14ac:dyDescent="0.45"/>
    <row r="3" spans="2:14" ht="3.75" customHeight="1" x14ac:dyDescent="0.45"/>
    <row r="4" spans="2:14" ht="3.75" customHeight="1" x14ac:dyDescent="0.45"/>
    <row r="5" spans="2:14" ht="3.75" customHeight="1" x14ac:dyDescent="0.45"/>
    <row r="6" spans="2:14" ht="3.75" customHeight="1" x14ac:dyDescent="0.45"/>
    <row r="7" spans="2:14" s="179" customFormat="1" ht="15" customHeight="1" thickBot="1" x14ac:dyDescent="0.5">
      <c r="B7" s="179" t="s">
        <v>1855</v>
      </c>
    </row>
    <row r="8" spans="2:14" ht="18" customHeight="1" x14ac:dyDescent="0.45">
      <c r="B8" s="372" t="s">
        <v>16</v>
      </c>
      <c r="C8" s="373"/>
      <c r="D8" s="373" t="s">
        <v>429</v>
      </c>
      <c r="E8" s="373"/>
      <c r="F8" s="373"/>
      <c r="G8" s="373"/>
      <c r="H8" s="373"/>
      <c r="I8" s="373"/>
      <c r="J8" s="406" t="s">
        <v>430</v>
      </c>
      <c r="K8" s="416"/>
      <c r="L8" s="416"/>
      <c r="M8" s="416"/>
      <c r="N8" s="416"/>
    </row>
    <row r="9" spans="2:14" ht="48" x14ac:dyDescent="0.45">
      <c r="B9" s="382"/>
      <c r="C9" s="383"/>
      <c r="D9" s="220" t="s">
        <v>1831</v>
      </c>
      <c r="E9" s="220" t="s">
        <v>1852</v>
      </c>
      <c r="F9" s="220" t="s">
        <v>456</v>
      </c>
      <c r="G9" s="219" t="s">
        <v>431</v>
      </c>
      <c r="H9" s="219" t="s">
        <v>401</v>
      </c>
      <c r="I9" s="220" t="s">
        <v>432</v>
      </c>
      <c r="J9" s="220" t="s">
        <v>1852</v>
      </c>
      <c r="K9" s="220" t="s">
        <v>456</v>
      </c>
      <c r="L9" s="219" t="s">
        <v>431</v>
      </c>
      <c r="M9" s="219" t="s">
        <v>401</v>
      </c>
      <c r="N9" s="227" t="s">
        <v>67</v>
      </c>
    </row>
    <row r="10" spans="2:14" s="184" customFormat="1" ht="15" customHeight="1" thickBot="1" x14ac:dyDescent="0.5">
      <c r="B10" s="374"/>
      <c r="C10" s="375"/>
      <c r="D10" s="185" t="s">
        <v>73</v>
      </c>
      <c r="E10" s="185" t="s">
        <v>75</v>
      </c>
      <c r="F10" s="185" t="s">
        <v>75</v>
      </c>
      <c r="G10" s="185" t="s">
        <v>75</v>
      </c>
      <c r="H10" s="185" t="s">
        <v>75</v>
      </c>
      <c r="I10" s="185" t="s">
        <v>75</v>
      </c>
      <c r="J10" s="185" t="s">
        <v>75</v>
      </c>
      <c r="K10" s="185" t="s">
        <v>75</v>
      </c>
      <c r="L10" s="185" t="s">
        <v>75</v>
      </c>
      <c r="M10" s="185" t="s">
        <v>75</v>
      </c>
      <c r="N10" s="186" t="s">
        <v>75</v>
      </c>
    </row>
    <row r="11" spans="2:14" s="179" customFormat="1" ht="15" customHeight="1" x14ac:dyDescent="0.45">
      <c r="B11" s="380" t="s">
        <v>13</v>
      </c>
      <c r="C11" s="381"/>
      <c r="D11" s="228">
        <v>115.7</v>
      </c>
      <c r="E11" s="228">
        <v>318162.90000000002</v>
      </c>
      <c r="F11" s="228">
        <v>458991.1</v>
      </c>
      <c r="G11" s="228">
        <v>458270.8</v>
      </c>
      <c r="H11" s="228">
        <v>129874.4</v>
      </c>
      <c r="I11" s="228">
        <v>22828.400000000001</v>
      </c>
      <c r="J11" s="228">
        <v>2750.2</v>
      </c>
      <c r="K11" s="228">
        <v>3967.5</v>
      </c>
      <c r="L11" s="228">
        <v>3961.3</v>
      </c>
      <c r="M11" s="228">
        <v>1122.5999999999999</v>
      </c>
      <c r="N11" s="228">
        <v>430.9</v>
      </c>
    </row>
    <row r="12" spans="2:14" ht="15" customHeight="1" x14ac:dyDescent="0.45">
      <c r="B12" s="41" t="s">
        <v>40</v>
      </c>
      <c r="C12" s="214" t="s">
        <v>41</v>
      </c>
      <c r="D12" s="229">
        <v>102.7</v>
      </c>
      <c r="E12" s="229">
        <v>171454.1</v>
      </c>
      <c r="F12" s="229">
        <v>254606.4</v>
      </c>
      <c r="G12" s="229">
        <v>255170</v>
      </c>
      <c r="H12" s="229">
        <v>77631.600000000006</v>
      </c>
      <c r="I12" s="229">
        <v>8755</v>
      </c>
      <c r="J12" s="229">
        <v>1670</v>
      </c>
      <c r="K12" s="229">
        <v>2480</v>
      </c>
      <c r="L12" s="229">
        <v>2485.5</v>
      </c>
      <c r="M12" s="229">
        <v>756.2</v>
      </c>
      <c r="N12" s="229">
        <v>297.2</v>
      </c>
    </row>
    <row r="13" spans="2:14" ht="15" customHeight="1" x14ac:dyDescent="0.45">
      <c r="B13" s="41">
        <v>10</v>
      </c>
      <c r="C13" s="214" t="s">
        <v>42</v>
      </c>
      <c r="D13" s="229">
        <v>47</v>
      </c>
      <c r="E13" s="229">
        <v>209917.1</v>
      </c>
      <c r="F13" s="229">
        <v>533011.69999999995</v>
      </c>
      <c r="G13" s="229">
        <v>563180.30000000005</v>
      </c>
      <c r="H13" s="229">
        <v>320143</v>
      </c>
      <c r="I13" s="229">
        <v>44978</v>
      </c>
      <c r="J13" s="229">
        <v>4466.3</v>
      </c>
      <c r="K13" s="229">
        <v>11340.7</v>
      </c>
      <c r="L13" s="229">
        <v>11982.6</v>
      </c>
      <c r="M13" s="229">
        <v>6811.6</v>
      </c>
      <c r="N13" s="229">
        <v>406.4</v>
      </c>
    </row>
    <row r="14" spans="2:14" ht="15" customHeight="1" x14ac:dyDescent="0.45">
      <c r="B14" s="41">
        <v>11</v>
      </c>
      <c r="C14" s="214" t="s">
        <v>43</v>
      </c>
      <c r="D14" s="229">
        <v>60.6</v>
      </c>
      <c r="E14" s="229">
        <v>11306.2</v>
      </c>
      <c r="F14" s="229">
        <v>30665.9</v>
      </c>
      <c r="G14" s="229">
        <v>32239.9</v>
      </c>
      <c r="H14" s="229">
        <v>18827.5</v>
      </c>
      <c r="I14" s="229">
        <v>551.6</v>
      </c>
      <c r="J14" s="229">
        <v>186.7</v>
      </c>
      <c r="K14" s="229">
        <v>506.3</v>
      </c>
      <c r="L14" s="229">
        <v>532.29999999999995</v>
      </c>
      <c r="M14" s="229">
        <v>310.89999999999998</v>
      </c>
      <c r="N14" s="229">
        <v>237.4</v>
      </c>
    </row>
    <row r="15" spans="2:14" ht="15" customHeight="1" x14ac:dyDescent="0.45">
      <c r="B15" s="41">
        <v>12</v>
      </c>
      <c r="C15" s="214" t="s">
        <v>44</v>
      </c>
      <c r="D15" s="229">
        <v>54.5</v>
      </c>
      <c r="E15" s="229">
        <v>146720.79999999999</v>
      </c>
      <c r="F15" s="229">
        <v>217955.5</v>
      </c>
      <c r="G15" s="229">
        <v>208132.5</v>
      </c>
      <c r="H15" s="229">
        <v>60073.2</v>
      </c>
      <c r="I15" s="229">
        <v>26471.8</v>
      </c>
      <c r="J15" s="229">
        <v>2694.6</v>
      </c>
      <c r="K15" s="229">
        <v>4002.9</v>
      </c>
      <c r="L15" s="229">
        <v>3822.5</v>
      </c>
      <c r="M15" s="229">
        <v>1103.3</v>
      </c>
      <c r="N15" s="229">
        <v>354.6</v>
      </c>
    </row>
    <row r="16" spans="2:14" ht="15" customHeight="1" x14ac:dyDescent="0.45">
      <c r="B16" s="44">
        <v>13</v>
      </c>
      <c r="C16" s="215" t="s">
        <v>45</v>
      </c>
      <c r="D16" s="230">
        <v>63.5</v>
      </c>
      <c r="E16" s="230">
        <v>76951.3</v>
      </c>
      <c r="F16" s="230">
        <v>127334.5</v>
      </c>
      <c r="G16" s="230">
        <v>121153.3</v>
      </c>
      <c r="H16" s="230">
        <v>42140.3</v>
      </c>
      <c r="I16" s="230">
        <v>9591.5</v>
      </c>
      <c r="J16" s="230">
        <v>1211.8</v>
      </c>
      <c r="K16" s="230">
        <v>2005.3</v>
      </c>
      <c r="L16" s="230">
        <v>1907.9</v>
      </c>
      <c r="M16" s="230">
        <v>663.6</v>
      </c>
      <c r="N16" s="230">
        <v>345.3</v>
      </c>
    </row>
    <row r="17" spans="2:14" ht="15" customHeight="1" x14ac:dyDescent="0.45">
      <c r="B17" s="41">
        <v>14</v>
      </c>
      <c r="C17" s="214" t="s">
        <v>46</v>
      </c>
      <c r="D17" s="229">
        <v>108.3</v>
      </c>
      <c r="E17" s="229">
        <v>205666.5</v>
      </c>
      <c r="F17" s="229">
        <v>311295.5</v>
      </c>
      <c r="G17" s="229">
        <v>291602.90000000002</v>
      </c>
      <c r="H17" s="229">
        <v>91447.5</v>
      </c>
      <c r="I17" s="229">
        <v>93580.9</v>
      </c>
      <c r="J17" s="229">
        <v>1899.9</v>
      </c>
      <c r="K17" s="229">
        <v>2875.7</v>
      </c>
      <c r="L17" s="229">
        <v>2693.8</v>
      </c>
      <c r="M17" s="229">
        <v>844.8</v>
      </c>
      <c r="N17" s="229">
        <v>419.2</v>
      </c>
    </row>
    <row r="18" spans="2:14" ht="15" customHeight="1" x14ac:dyDescent="0.45">
      <c r="B18" s="41">
        <v>15</v>
      </c>
      <c r="C18" s="214" t="s">
        <v>47</v>
      </c>
      <c r="D18" s="229">
        <v>65.3</v>
      </c>
      <c r="E18" s="229">
        <v>61268.7</v>
      </c>
      <c r="F18" s="229">
        <v>132313.29999999999</v>
      </c>
      <c r="G18" s="229">
        <v>136950.6</v>
      </c>
      <c r="H18" s="229">
        <v>58768.9</v>
      </c>
      <c r="I18" s="229">
        <v>5290.8</v>
      </c>
      <c r="J18" s="229">
        <v>938.1</v>
      </c>
      <c r="K18" s="229">
        <v>2025.8</v>
      </c>
      <c r="L18" s="229">
        <v>2096.9</v>
      </c>
      <c r="M18" s="229">
        <v>899.8</v>
      </c>
      <c r="N18" s="229">
        <v>385.4</v>
      </c>
    </row>
    <row r="19" spans="2:14" ht="15" customHeight="1" x14ac:dyDescent="0.45">
      <c r="B19" s="41">
        <v>16</v>
      </c>
      <c r="C19" s="214" t="s">
        <v>48</v>
      </c>
      <c r="D19" s="229">
        <v>160.4</v>
      </c>
      <c r="E19" s="229">
        <v>421560</v>
      </c>
      <c r="F19" s="229">
        <v>828373.1</v>
      </c>
      <c r="G19" s="229">
        <v>893156.8</v>
      </c>
      <c r="H19" s="229">
        <v>387133.3</v>
      </c>
      <c r="I19" s="229">
        <v>82891.399999999994</v>
      </c>
      <c r="J19" s="229">
        <v>2628.6</v>
      </c>
      <c r="K19" s="229">
        <v>5165.2</v>
      </c>
      <c r="L19" s="229">
        <v>5569.2</v>
      </c>
      <c r="M19" s="229">
        <v>2413.9</v>
      </c>
      <c r="N19" s="229">
        <v>517.4</v>
      </c>
    </row>
    <row r="20" spans="2:14" ht="15" customHeight="1" x14ac:dyDescent="0.45">
      <c r="B20" s="41">
        <v>17</v>
      </c>
      <c r="C20" s="214" t="s">
        <v>49</v>
      </c>
      <c r="D20" s="229">
        <v>42</v>
      </c>
      <c r="E20" s="229" t="s">
        <v>2770</v>
      </c>
      <c r="F20" s="229" t="s">
        <v>2769</v>
      </c>
      <c r="G20" s="229" t="s">
        <v>2769</v>
      </c>
      <c r="H20" s="229" t="s">
        <v>2769</v>
      </c>
      <c r="I20" s="229" t="s">
        <v>2769</v>
      </c>
      <c r="J20" s="229" t="s">
        <v>2769</v>
      </c>
      <c r="K20" s="229" t="s">
        <v>2769</v>
      </c>
      <c r="L20" s="229" t="s">
        <v>2769</v>
      </c>
      <c r="M20" s="229" t="s">
        <v>2769</v>
      </c>
      <c r="N20" s="229" t="s">
        <v>2769</v>
      </c>
    </row>
    <row r="21" spans="2:14" ht="15" customHeight="1" x14ac:dyDescent="0.45">
      <c r="B21" s="44">
        <v>18</v>
      </c>
      <c r="C21" s="215" t="s">
        <v>50</v>
      </c>
      <c r="D21" s="230">
        <v>87.2</v>
      </c>
      <c r="E21" s="230">
        <v>104356.3</v>
      </c>
      <c r="F21" s="230">
        <v>188709.2</v>
      </c>
      <c r="G21" s="230">
        <v>191404.7</v>
      </c>
      <c r="H21" s="230">
        <v>79261.899999999994</v>
      </c>
      <c r="I21" s="230">
        <v>5949.2</v>
      </c>
      <c r="J21" s="230">
        <v>1196.2</v>
      </c>
      <c r="K21" s="230">
        <v>2163</v>
      </c>
      <c r="L21" s="230">
        <v>2193.9</v>
      </c>
      <c r="M21" s="230">
        <v>908.5</v>
      </c>
      <c r="N21" s="230">
        <v>425</v>
      </c>
    </row>
    <row r="22" spans="2:14" ht="15" customHeight="1" x14ac:dyDescent="0.45">
      <c r="B22" s="41">
        <v>19</v>
      </c>
      <c r="C22" s="214" t="s">
        <v>51</v>
      </c>
      <c r="D22" s="229">
        <v>96.8</v>
      </c>
      <c r="E22" s="229" t="s">
        <v>2769</v>
      </c>
      <c r="F22" s="229" t="s">
        <v>2769</v>
      </c>
      <c r="G22" s="229" t="s">
        <v>2769</v>
      </c>
      <c r="H22" s="229" t="s">
        <v>2769</v>
      </c>
      <c r="I22" s="229" t="s">
        <v>2769</v>
      </c>
      <c r="J22" s="229" t="s">
        <v>2769</v>
      </c>
      <c r="K22" s="229" t="s">
        <v>2769</v>
      </c>
      <c r="L22" s="229" t="s">
        <v>2769</v>
      </c>
      <c r="M22" s="229" t="s">
        <v>2769</v>
      </c>
      <c r="N22" s="229" t="s">
        <v>2769</v>
      </c>
    </row>
    <row r="23" spans="2:14" ht="15" customHeight="1" x14ac:dyDescent="0.45">
      <c r="B23" s="41">
        <v>20</v>
      </c>
      <c r="C23" s="214" t="s">
        <v>52</v>
      </c>
      <c r="D23" s="229">
        <v>70.400000000000006</v>
      </c>
      <c r="E23" s="229">
        <v>101251</v>
      </c>
      <c r="F23" s="229">
        <v>133029</v>
      </c>
      <c r="G23" s="229">
        <v>136237.20000000001</v>
      </c>
      <c r="H23" s="229">
        <v>31603</v>
      </c>
      <c r="I23" s="229">
        <v>463.4</v>
      </c>
      <c r="J23" s="229">
        <v>1438.2</v>
      </c>
      <c r="K23" s="229">
        <v>1889.6</v>
      </c>
      <c r="L23" s="229">
        <v>1935.2</v>
      </c>
      <c r="M23" s="229">
        <v>448.9</v>
      </c>
      <c r="N23" s="229">
        <v>309.60000000000002</v>
      </c>
    </row>
    <row r="24" spans="2:14" ht="15" customHeight="1" x14ac:dyDescent="0.45">
      <c r="B24" s="41">
        <v>21</v>
      </c>
      <c r="C24" s="214" t="s">
        <v>53</v>
      </c>
      <c r="D24" s="229">
        <v>64.3</v>
      </c>
      <c r="E24" s="229">
        <v>165270</v>
      </c>
      <c r="F24" s="229">
        <v>239172.8</v>
      </c>
      <c r="G24" s="229">
        <v>229050.2</v>
      </c>
      <c r="H24" s="229">
        <v>56131.9</v>
      </c>
      <c r="I24" s="229">
        <v>17877.400000000001</v>
      </c>
      <c r="J24" s="229">
        <v>2571.1999999999998</v>
      </c>
      <c r="K24" s="229">
        <v>3720.9</v>
      </c>
      <c r="L24" s="229">
        <v>3563.4</v>
      </c>
      <c r="M24" s="229">
        <v>873.3</v>
      </c>
      <c r="N24" s="229">
        <v>485.7</v>
      </c>
    </row>
    <row r="25" spans="2:14" ht="15" customHeight="1" x14ac:dyDescent="0.45">
      <c r="B25" s="41">
        <v>22</v>
      </c>
      <c r="C25" s="214" t="s">
        <v>54</v>
      </c>
      <c r="D25" s="229">
        <v>99.4</v>
      </c>
      <c r="E25" s="229">
        <v>478997.5</v>
      </c>
      <c r="F25" s="229">
        <v>616880.9</v>
      </c>
      <c r="G25" s="229">
        <v>498722</v>
      </c>
      <c r="H25" s="229">
        <v>121815.2</v>
      </c>
      <c r="I25" s="229">
        <v>30368.9</v>
      </c>
      <c r="J25" s="229">
        <v>4819.3999999999996</v>
      </c>
      <c r="K25" s="229">
        <v>6206.7</v>
      </c>
      <c r="L25" s="229">
        <v>5017.8999999999996</v>
      </c>
      <c r="M25" s="229">
        <v>1225.5999999999999</v>
      </c>
      <c r="N25" s="229">
        <v>530.5</v>
      </c>
    </row>
    <row r="26" spans="2:14" ht="15" customHeight="1" x14ac:dyDescent="0.45">
      <c r="B26" s="44">
        <v>23</v>
      </c>
      <c r="C26" s="215" t="s">
        <v>55</v>
      </c>
      <c r="D26" s="230">
        <v>70.5</v>
      </c>
      <c r="E26" s="230">
        <v>167984.6</v>
      </c>
      <c r="F26" s="230">
        <v>278937.2</v>
      </c>
      <c r="G26" s="230">
        <v>222864</v>
      </c>
      <c r="H26" s="230">
        <v>102904.6</v>
      </c>
      <c r="I26" s="230">
        <v>5551</v>
      </c>
      <c r="J26" s="230">
        <v>2381.1999999999998</v>
      </c>
      <c r="K26" s="230">
        <v>3954</v>
      </c>
      <c r="L26" s="230">
        <v>3159.2</v>
      </c>
      <c r="M26" s="230">
        <v>1458.7</v>
      </c>
      <c r="N26" s="230">
        <v>406.1</v>
      </c>
    </row>
    <row r="27" spans="2:14" ht="15" customHeight="1" x14ac:dyDescent="0.45">
      <c r="B27" s="41">
        <v>24</v>
      </c>
      <c r="C27" s="214" t="s">
        <v>56</v>
      </c>
      <c r="D27" s="229">
        <v>83</v>
      </c>
      <c r="E27" s="229">
        <v>125455.8</v>
      </c>
      <c r="F27" s="229">
        <v>211973.5</v>
      </c>
      <c r="G27" s="229">
        <v>204004.8</v>
      </c>
      <c r="H27" s="229">
        <v>73292.100000000006</v>
      </c>
      <c r="I27" s="229">
        <v>6084.3</v>
      </c>
      <c r="J27" s="229">
        <v>1511.9</v>
      </c>
      <c r="K27" s="229">
        <v>2554.6</v>
      </c>
      <c r="L27" s="229">
        <v>2458.6</v>
      </c>
      <c r="M27" s="229">
        <v>883.3</v>
      </c>
      <c r="N27" s="229">
        <v>450.8</v>
      </c>
    </row>
    <row r="28" spans="2:14" ht="15" customHeight="1" x14ac:dyDescent="0.45">
      <c r="B28" s="41">
        <v>25</v>
      </c>
      <c r="C28" s="214" t="s">
        <v>57</v>
      </c>
      <c r="D28" s="229">
        <v>193</v>
      </c>
      <c r="E28" s="229">
        <v>408581.3</v>
      </c>
      <c r="F28" s="229">
        <v>860561.6</v>
      </c>
      <c r="G28" s="229">
        <v>842289.9</v>
      </c>
      <c r="H28" s="229">
        <v>422699.6</v>
      </c>
      <c r="I28" s="229">
        <v>32747.1</v>
      </c>
      <c r="J28" s="229">
        <v>2117</v>
      </c>
      <c r="K28" s="229">
        <v>4458.8999999999996</v>
      </c>
      <c r="L28" s="229">
        <v>4364.2</v>
      </c>
      <c r="M28" s="229">
        <v>2190.1999999999998</v>
      </c>
      <c r="N28" s="229">
        <v>486.2</v>
      </c>
    </row>
    <row r="29" spans="2:14" ht="15" customHeight="1" x14ac:dyDescent="0.45">
      <c r="B29" s="41">
        <v>26</v>
      </c>
      <c r="C29" s="214" t="s">
        <v>58</v>
      </c>
      <c r="D29" s="229">
        <v>112.2</v>
      </c>
      <c r="E29" s="229">
        <v>286196.5</v>
      </c>
      <c r="F29" s="229">
        <v>421283.3</v>
      </c>
      <c r="G29" s="229">
        <v>413423.3</v>
      </c>
      <c r="H29" s="229">
        <v>127081.60000000001</v>
      </c>
      <c r="I29" s="229">
        <v>38055.9</v>
      </c>
      <c r="J29" s="229">
        <v>2551.5</v>
      </c>
      <c r="K29" s="229">
        <v>3755.9</v>
      </c>
      <c r="L29" s="229">
        <v>3685.8</v>
      </c>
      <c r="M29" s="229">
        <v>1133</v>
      </c>
      <c r="N29" s="229">
        <v>466.7</v>
      </c>
    </row>
    <row r="30" spans="2:14" ht="15" customHeight="1" x14ac:dyDescent="0.45">
      <c r="B30" s="41">
        <v>27</v>
      </c>
      <c r="C30" s="214" t="s">
        <v>59</v>
      </c>
      <c r="D30" s="229">
        <v>183.1</v>
      </c>
      <c r="E30" s="229">
        <v>575561.69999999995</v>
      </c>
      <c r="F30" s="229">
        <v>711216.2</v>
      </c>
      <c r="G30" s="229">
        <v>712454.2</v>
      </c>
      <c r="H30" s="229">
        <v>127611</v>
      </c>
      <c r="I30" s="229">
        <v>18647.8</v>
      </c>
      <c r="J30" s="229">
        <v>3143</v>
      </c>
      <c r="K30" s="229">
        <v>3883.8</v>
      </c>
      <c r="L30" s="229">
        <v>3890.5</v>
      </c>
      <c r="M30" s="229">
        <v>696.9</v>
      </c>
      <c r="N30" s="229">
        <v>458.7</v>
      </c>
    </row>
    <row r="31" spans="2:14" ht="15" customHeight="1" x14ac:dyDescent="0.45">
      <c r="B31" s="44">
        <v>28</v>
      </c>
      <c r="C31" s="215" t="s">
        <v>60</v>
      </c>
      <c r="D31" s="230">
        <v>233</v>
      </c>
      <c r="E31" s="230">
        <v>665671.1</v>
      </c>
      <c r="F31" s="230">
        <v>976743.3</v>
      </c>
      <c r="G31" s="230">
        <v>1015887.4</v>
      </c>
      <c r="H31" s="230">
        <v>287235.40000000002</v>
      </c>
      <c r="I31" s="230">
        <v>79701.600000000006</v>
      </c>
      <c r="J31" s="230">
        <v>2857.2</v>
      </c>
      <c r="K31" s="230">
        <v>4192.3999999999996</v>
      </c>
      <c r="L31" s="230">
        <v>4360.5</v>
      </c>
      <c r="M31" s="230">
        <v>1232.9000000000001</v>
      </c>
      <c r="N31" s="230">
        <v>479</v>
      </c>
    </row>
    <row r="32" spans="2:14" ht="15" customHeight="1" x14ac:dyDescent="0.45">
      <c r="B32" s="41">
        <v>29</v>
      </c>
      <c r="C32" s="214" t="s">
        <v>61</v>
      </c>
      <c r="D32" s="229">
        <v>98.7</v>
      </c>
      <c r="E32" s="229">
        <v>115133.6</v>
      </c>
      <c r="F32" s="229">
        <v>236794.9</v>
      </c>
      <c r="G32" s="229">
        <v>241613.5</v>
      </c>
      <c r="H32" s="229">
        <v>113204.6</v>
      </c>
      <c r="I32" s="229">
        <v>27784.5</v>
      </c>
      <c r="J32" s="229">
        <v>1166.0999999999999</v>
      </c>
      <c r="K32" s="229">
        <v>2398.4</v>
      </c>
      <c r="L32" s="229">
        <v>2447.1999999999998</v>
      </c>
      <c r="M32" s="229">
        <v>1146.5999999999999</v>
      </c>
      <c r="N32" s="229">
        <v>423.8</v>
      </c>
    </row>
    <row r="33" spans="2:14" ht="15" customHeight="1" x14ac:dyDescent="0.45">
      <c r="B33" s="41">
        <v>30</v>
      </c>
      <c r="C33" s="214" t="s">
        <v>62</v>
      </c>
      <c r="D33" s="229">
        <v>90.3</v>
      </c>
      <c r="E33" s="229">
        <v>96969.4</v>
      </c>
      <c r="F33" s="229">
        <v>205677.2</v>
      </c>
      <c r="G33" s="229">
        <v>219763.6</v>
      </c>
      <c r="H33" s="229">
        <v>107098.7</v>
      </c>
      <c r="I33" s="229">
        <v>7240.6</v>
      </c>
      <c r="J33" s="229">
        <v>1074.2</v>
      </c>
      <c r="K33" s="229">
        <v>2278.4</v>
      </c>
      <c r="L33" s="229">
        <v>2434.4</v>
      </c>
      <c r="M33" s="229">
        <v>1186.4000000000001</v>
      </c>
      <c r="N33" s="229">
        <v>382.1</v>
      </c>
    </row>
    <row r="34" spans="2:14" ht="15" customHeight="1" x14ac:dyDescent="0.45">
      <c r="B34" s="41">
        <v>31</v>
      </c>
      <c r="C34" s="214" t="s">
        <v>63</v>
      </c>
      <c r="D34" s="229">
        <v>234.3</v>
      </c>
      <c r="E34" s="229">
        <v>1897290.1</v>
      </c>
      <c r="F34" s="229">
        <v>2281577.5</v>
      </c>
      <c r="G34" s="229">
        <v>2308796.9</v>
      </c>
      <c r="H34" s="229">
        <v>349596.9</v>
      </c>
      <c r="I34" s="229">
        <v>24570.5</v>
      </c>
      <c r="J34" s="229">
        <v>8096.2</v>
      </c>
      <c r="K34" s="229">
        <v>9736</v>
      </c>
      <c r="L34" s="229">
        <v>9852.2000000000007</v>
      </c>
      <c r="M34" s="229">
        <v>1491.8</v>
      </c>
      <c r="N34" s="229">
        <v>602.6</v>
      </c>
    </row>
    <row r="35" spans="2:14" ht="15" customHeight="1" thickBot="1" x14ac:dyDescent="0.5">
      <c r="B35" s="47">
        <v>32</v>
      </c>
      <c r="C35" s="216" t="s">
        <v>64</v>
      </c>
      <c r="D35" s="231">
        <v>170.1</v>
      </c>
      <c r="E35" s="231">
        <v>331061</v>
      </c>
      <c r="F35" s="231">
        <v>546183.19999999995</v>
      </c>
      <c r="G35" s="231">
        <v>549279.30000000005</v>
      </c>
      <c r="H35" s="231">
        <v>209245.5</v>
      </c>
      <c r="I35" s="231">
        <v>20085.900000000001</v>
      </c>
      <c r="J35" s="231">
        <v>1946.4</v>
      </c>
      <c r="K35" s="231">
        <v>3211.1</v>
      </c>
      <c r="L35" s="231">
        <v>3229.3</v>
      </c>
      <c r="M35" s="231">
        <v>1230.2</v>
      </c>
      <c r="N35" s="231">
        <v>467.2</v>
      </c>
    </row>
  </sheetData>
  <mergeCells count="4">
    <mergeCell ref="B8:C10"/>
    <mergeCell ref="D8:I8"/>
    <mergeCell ref="J8:N8"/>
    <mergeCell ref="B11:C11"/>
  </mergeCells>
  <phoneticPr fontId="2"/>
  <pageMargins left="0.78740157480314965" right="0.78740157480314965" top="0.78740157480314965" bottom="0.78740157480314965" header="0.39370078740157483" footer="0.59055118110236227"/>
  <pageSetup paperSize="9" scale="86" firstPageNumber="5" orientation="landscape" r:id="rId1"/>
  <ignoredErrors>
    <ignoredError sqref="B12:B35"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AA35"/>
  <sheetViews>
    <sheetView showGridLines="0" zoomScaleNormal="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19" width="6.8984375" style="180" customWidth="1"/>
    <col min="20" max="27" width="11.3984375" style="180" customWidth="1"/>
    <col min="28" max="16384" width="8.09765625" style="180"/>
  </cols>
  <sheetData>
    <row r="1" spans="2:27" s="178" customFormat="1" ht="15" customHeight="1" x14ac:dyDescent="0.45">
      <c r="B1" s="178" t="s">
        <v>1996</v>
      </c>
    </row>
    <row r="2" spans="2:27" ht="6" customHeight="1" x14ac:dyDescent="0.45"/>
    <row r="3" spans="2:27" ht="6" customHeight="1" x14ac:dyDescent="0.45"/>
    <row r="4" spans="2:27" ht="6" customHeight="1" x14ac:dyDescent="0.45"/>
    <row r="5" spans="2:27" s="179" customFormat="1" ht="15" customHeight="1" thickBot="1" x14ac:dyDescent="0.5">
      <c r="B5" s="179" t="s">
        <v>1856</v>
      </c>
    </row>
    <row r="6" spans="2:27" ht="18" customHeight="1" x14ac:dyDescent="0.45">
      <c r="B6" s="391" t="s">
        <v>16</v>
      </c>
      <c r="C6" s="392"/>
      <c r="D6" s="376" t="s">
        <v>17</v>
      </c>
      <c r="E6" s="287" t="s">
        <v>18</v>
      </c>
      <c r="F6" s="288"/>
      <c r="G6" s="289"/>
      <c r="H6" s="296" t="s">
        <v>66</v>
      </c>
      <c r="I6" s="297"/>
      <c r="J6" s="297"/>
      <c r="K6" s="297"/>
      <c r="L6" s="297"/>
      <c r="M6" s="297"/>
      <c r="N6" s="297"/>
      <c r="O6" s="298"/>
      <c r="P6" s="299" t="s">
        <v>20</v>
      </c>
      <c r="Q6" s="300"/>
      <c r="R6" s="299" t="s">
        <v>21</v>
      </c>
      <c r="S6" s="300"/>
      <c r="T6" s="433" t="s">
        <v>67</v>
      </c>
      <c r="U6" s="376" t="s">
        <v>1852</v>
      </c>
      <c r="V6" s="395" t="s">
        <v>433</v>
      </c>
      <c r="W6" s="331"/>
      <c r="X6" s="331"/>
      <c r="Y6" s="331"/>
      <c r="Z6" s="332"/>
      <c r="AA6" s="395" t="s">
        <v>402</v>
      </c>
    </row>
    <row r="7" spans="2:27" ht="18" customHeight="1" x14ac:dyDescent="0.45">
      <c r="B7" s="393"/>
      <c r="C7" s="394"/>
      <c r="D7" s="414"/>
      <c r="E7" s="290"/>
      <c r="F7" s="291"/>
      <c r="G7" s="292"/>
      <c r="H7" s="307" t="s">
        <v>25</v>
      </c>
      <c r="I7" s="308"/>
      <c r="J7" s="309" t="s">
        <v>26</v>
      </c>
      <c r="K7" s="310"/>
      <c r="L7" s="310"/>
      <c r="M7" s="311"/>
      <c r="N7" s="312" t="s">
        <v>1804</v>
      </c>
      <c r="O7" s="313"/>
      <c r="P7" s="301"/>
      <c r="Q7" s="302"/>
      <c r="R7" s="301"/>
      <c r="S7" s="302"/>
      <c r="T7" s="434"/>
      <c r="U7" s="402"/>
      <c r="V7" s="436" t="s">
        <v>391</v>
      </c>
      <c r="W7" s="437" t="s">
        <v>407</v>
      </c>
      <c r="X7" s="437" t="s">
        <v>408</v>
      </c>
      <c r="Y7" s="437" t="s">
        <v>409</v>
      </c>
      <c r="Z7" s="437" t="s">
        <v>410</v>
      </c>
      <c r="AA7" s="425"/>
    </row>
    <row r="8" spans="2:27" ht="21.6" customHeight="1" x14ac:dyDescent="0.45">
      <c r="B8" s="393"/>
      <c r="C8" s="394"/>
      <c r="D8" s="414"/>
      <c r="E8" s="293"/>
      <c r="F8" s="294"/>
      <c r="G8" s="295"/>
      <c r="H8" s="293"/>
      <c r="I8" s="295"/>
      <c r="J8" s="322" t="s">
        <v>32</v>
      </c>
      <c r="K8" s="323"/>
      <c r="L8" s="324" t="s">
        <v>1801</v>
      </c>
      <c r="M8" s="390"/>
      <c r="N8" s="314"/>
      <c r="O8" s="315"/>
      <c r="P8" s="303"/>
      <c r="Q8" s="304"/>
      <c r="R8" s="303"/>
      <c r="S8" s="304"/>
      <c r="T8" s="434"/>
      <c r="U8" s="402"/>
      <c r="V8" s="437"/>
      <c r="W8" s="437"/>
      <c r="X8" s="437"/>
      <c r="Y8" s="437"/>
      <c r="Z8" s="437"/>
      <c r="AA8" s="425"/>
    </row>
    <row r="9" spans="2:27" ht="15" customHeight="1" x14ac:dyDescent="0.45">
      <c r="B9" s="393"/>
      <c r="C9" s="394"/>
      <c r="D9" s="414"/>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434"/>
      <c r="U9" s="402"/>
      <c r="V9" s="408"/>
      <c r="W9" s="408"/>
      <c r="X9" s="408"/>
      <c r="Y9" s="408"/>
      <c r="Z9" s="408"/>
      <c r="AA9" s="435"/>
    </row>
    <row r="10" spans="2:27" s="184" customFormat="1" ht="15" customHeight="1" thickBot="1" x14ac:dyDescent="0.5">
      <c r="B10" s="346"/>
      <c r="C10" s="347"/>
      <c r="D10" s="415"/>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185" t="s">
        <v>75</v>
      </c>
      <c r="U10" s="185" t="s">
        <v>75</v>
      </c>
      <c r="V10" s="185" t="s">
        <v>75</v>
      </c>
      <c r="W10" s="185" t="s">
        <v>75</v>
      </c>
      <c r="X10" s="185" t="s">
        <v>75</v>
      </c>
      <c r="Y10" s="185" t="s">
        <v>75</v>
      </c>
      <c r="Z10" s="185" t="s">
        <v>75</v>
      </c>
      <c r="AA10" s="186" t="s">
        <v>75</v>
      </c>
    </row>
    <row r="11" spans="2:27" s="179" customFormat="1" ht="15" customHeight="1" x14ac:dyDescent="0.45">
      <c r="B11" s="380" t="s">
        <v>13</v>
      </c>
      <c r="C11" s="381"/>
      <c r="D11" s="56">
        <v>1514</v>
      </c>
      <c r="E11" s="56">
        <v>16670</v>
      </c>
      <c r="F11" s="56">
        <v>10047</v>
      </c>
      <c r="G11" s="56">
        <v>6623</v>
      </c>
      <c r="H11" s="56">
        <v>1504</v>
      </c>
      <c r="I11" s="56">
        <v>596</v>
      </c>
      <c r="J11" s="56">
        <v>7691</v>
      </c>
      <c r="K11" s="56">
        <v>4822</v>
      </c>
      <c r="L11" s="56">
        <v>790</v>
      </c>
      <c r="M11" s="56">
        <v>1148</v>
      </c>
      <c r="N11" s="56">
        <v>149</v>
      </c>
      <c r="O11" s="56">
        <v>68</v>
      </c>
      <c r="P11" s="56">
        <v>98</v>
      </c>
      <c r="Q11" s="56">
        <v>119</v>
      </c>
      <c r="R11" s="56">
        <v>87</v>
      </c>
      <c r="S11" s="56">
        <v>11</v>
      </c>
      <c r="T11" s="56">
        <v>4839552</v>
      </c>
      <c r="U11" s="56">
        <v>17831890</v>
      </c>
      <c r="V11" s="56">
        <v>31720533</v>
      </c>
      <c r="W11" s="56">
        <v>27238718</v>
      </c>
      <c r="X11" s="56">
        <v>2168525</v>
      </c>
      <c r="Y11" s="56">
        <v>8376</v>
      </c>
      <c r="Z11" s="56">
        <v>2304914</v>
      </c>
      <c r="AA11" s="56">
        <v>12638532</v>
      </c>
    </row>
    <row r="12" spans="2:27" ht="15" customHeight="1" x14ac:dyDescent="0.45">
      <c r="B12" s="41" t="s">
        <v>40</v>
      </c>
      <c r="C12" s="214" t="s">
        <v>41</v>
      </c>
      <c r="D12" s="2">
        <v>312</v>
      </c>
      <c r="E12" s="2">
        <v>3620</v>
      </c>
      <c r="F12" s="2">
        <v>1514</v>
      </c>
      <c r="G12" s="2">
        <v>2106</v>
      </c>
      <c r="H12" s="2">
        <v>295</v>
      </c>
      <c r="I12" s="2">
        <v>132</v>
      </c>
      <c r="J12" s="2">
        <v>1037</v>
      </c>
      <c r="K12" s="2">
        <v>1466</v>
      </c>
      <c r="L12" s="2">
        <v>167</v>
      </c>
      <c r="M12" s="2">
        <v>499</v>
      </c>
      <c r="N12" s="2">
        <v>15</v>
      </c>
      <c r="O12" s="2">
        <v>9</v>
      </c>
      <c r="P12" s="2">
        <v>22</v>
      </c>
      <c r="Q12" s="2">
        <v>69</v>
      </c>
      <c r="R12" s="2" t="s">
        <v>2768</v>
      </c>
      <c r="S12" s="2" t="s">
        <v>2768</v>
      </c>
      <c r="T12" s="2">
        <v>793559</v>
      </c>
      <c r="U12" s="2">
        <v>4093797</v>
      </c>
      <c r="V12" s="2">
        <v>6403720</v>
      </c>
      <c r="W12" s="2">
        <v>5608241</v>
      </c>
      <c r="X12" s="2">
        <v>176910</v>
      </c>
      <c r="Y12" s="2" t="s">
        <v>2768</v>
      </c>
      <c r="Z12" s="2">
        <v>618569</v>
      </c>
      <c r="AA12" s="2">
        <v>2136852</v>
      </c>
    </row>
    <row r="13" spans="2:27" ht="15" customHeight="1" x14ac:dyDescent="0.45">
      <c r="B13" s="41">
        <v>10</v>
      </c>
      <c r="C13" s="223" t="s">
        <v>42</v>
      </c>
      <c r="D13" s="2">
        <v>72</v>
      </c>
      <c r="E13" s="2">
        <v>658</v>
      </c>
      <c r="F13" s="2">
        <v>476</v>
      </c>
      <c r="G13" s="2">
        <v>182</v>
      </c>
      <c r="H13" s="2">
        <v>81</v>
      </c>
      <c r="I13" s="2">
        <v>22</v>
      </c>
      <c r="J13" s="2">
        <v>332</v>
      </c>
      <c r="K13" s="2">
        <v>122</v>
      </c>
      <c r="L13" s="2">
        <v>48</v>
      </c>
      <c r="M13" s="2">
        <v>33</v>
      </c>
      <c r="N13" s="2">
        <v>15</v>
      </c>
      <c r="O13" s="2">
        <v>5</v>
      </c>
      <c r="P13" s="2">
        <v>3</v>
      </c>
      <c r="Q13" s="2">
        <v>10</v>
      </c>
      <c r="R13" s="2" t="s">
        <v>2768</v>
      </c>
      <c r="S13" s="2" t="s">
        <v>2768</v>
      </c>
      <c r="T13" s="2">
        <v>179784</v>
      </c>
      <c r="U13" s="2">
        <v>545637</v>
      </c>
      <c r="V13" s="2">
        <v>1166791</v>
      </c>
      <c r="W13" s="2">
        <v>951971</v>
      </c>
      <c r="X13" s="2">
        <v>105651</v>
      </c>
      <c r="Y13" s="2" t="s">
        <v>2768</v>
      </c>
      <c r="Z13" s="2">
        <v>109169</v>
      </c>
      <c r="AA13" s="2">
        <v>501980</v>
      </c>
    </row>
    <row r="14" spans="2:27" ht="15" customHeight="1" x14ac:dyDescent="0.45">
      <c r="B14" s="41">
        <v>11</v>
      </c>
      <c r="C14" s="214" t="s">
        <v>43</v>
      </c>
      <c r="D14" s="2">
        <v>97</v>
      </c>
      <c r="E14" s="2">
        <v>1184</v>
      </c>
      <c r="F14" s="2">
        <v>265</v>
      </c>
      <c r="G14" s="2">
        <v>919</v>
      </c>
      <c r="H14" s="2">
        <v>75</v>
      </c>
      <c r="I14" s="2">
        <v>43</v>
      </c>
      <c r="J14" s="2">
        <v>168</v>
      </c>
      <c r="K14" s="2">
        <v>671</v>
      </c>
      <c r="L14" s="2">
        <v>21</v>
      </c>
      <c r="M14" s="2">
        <v>200</v>
      </c>
      <c r="N14" s="2">
        <v>1</v>
      </c>
      <c r="O14" s="2">
        <v>5</v>
      </c>
      <c r="P14" s="2">
        <v>2</v>
      </c>
      <c r="Q14" s="2">
        <v>9</v>
      </c>
      <c r="R14" s="2" t="s">
        <v>2768</v>
      </c>
      <c r="S14" s="2" t="s">
        <v>2768</v>
      </c>
      <c r="T14" s="2">
        <v>252310</v>
      </c>
      <c r="U14" s="2">
        <v>221999</v>
      </c>
      <c r="V14" s="2">
        <v>627642</v>
      </c>
      <c r="W14" s="2">
        <v>278936</v>
      </c>
      <c r="X14" s="2">
        <v>311019</v>
      </c>
      <c r="Y14" s="2" t="s">
        <v>2768</v>
      </c>
      <c r="Z14" s="2">
        <v>37687</v>
      </c>
      <c r="AA14" s="2">
        <v>369195</v>
      </c>
    </row>
    <row r="15" spans="2:27" ht="15" customHeight="1" x14ac:dyDescent="0.45">
      <c r="B15" s="41">
        <v>12</v>
      </c>
      <c r="C15" s="214" t="s">
        <v>44</v>
      </c>
      <c r="D15" s="2">
        <v>109</v>
      </c>
      <c r="E15" s="2">
        <v>1139</v>
      </c>
      <c r="F15" s="2">
        <v>910</v>
      </c>
      <c r="G15" s="2">
        <v>229</v>
      </c>
      <c r="H15" s="2">
        <v>121</v>
      </c>
      <c r="I15" s="2">
        <v>53</v>
      </c>
      <c r="J15" s="2">
        <v>735</v>
      </c>
      <c r="K15" s="2">
        <v>160</v>
      </c>
      <c r="L15" s="2">
        <v>54</v>
      </c>
      <c r="M15" s="2">
        <v>13</v>
      </c>
      <c r="N15" s="2">
        <v>13</v>
      </c>
      <c r="O15" s="2">
        <v>3</v>
      </c>
      <c r="P15" s="2">
        <v>4</v>
      </c>
      <c r="Q15" s="2" t="s">
        <v>2768</v>
      </c>
      <c r="R15" s="2">
        <v>13</v>
      </c>
      <c r="S15" s="2" t="s">
        <v>2768</v>
      </c>
      <c r="T15" s="2">
        <v>353654</v>
      </c>
      <c r="U15" s="2">
        <v>1555237</v>
      </c>
      <c r="V15" s="2">
        <v>2653995</v>
      </c>
      <c r="W15" s="2">
        <v>2400867</v>
      </c>
      <c r="X15" s="2">
        <v>69551</v>
      </c>
      <c r="Y15" s="2">
        <v>5446</v>
      </c>
      <c r="Z15" s="2">
        <v>178131</v>
      </c>
      <c r="AA15" s="2">
        <v>999676</v>
      </c>
    </row>
    <row r="16" spans="2:27" ht="15" customHeight="1" x14ac:dyDescent="0.45">
      <c r="B16" s="44">
        <v>13</v>
      </c>
      <c r="C16" s="215" t="s">
        <v>45</v>
      </c>
      <c r="D16" s="3">
        <v>25</v>
      </c>
      <c r="E16" s="3">
        <v>175</v>
      </c>
      <c r="F16" s="3">
        <v>127</v>
      </c>
      <c r="G16" s="3">
        <v>48</v>
      </c>
      <c r="H16" s="3">
        <v>32</v>
      </c>
      <c r="I16" s="3">
        <v>13</v>
      </c>
      <c r="J16" s="3">
        <v>89</v>
      </c>
      <c r="K16" s="3">
        <v>34</v>
      </c>
      <c r="L16" s="3">
        <v>6</v>
      </c>
      <c r="M16" s="3">
        <v>1</v>
      </c>
      <c r="N16" s="3" t="s">
        <v>2768</v>
      </c>
      <c r="O16" s="3" t="s">
        <v>2768</v>
      </c>
      <c r="P16" s="3">
        <v>1</v>
      </c>
      <c r="Q16" s="3">
        <v>1</v>
      </c>
      <c r="R16" s="3" t="s">
        <v>2768</v>
      </c>
      <c r="S16" s="3" t="s">
        <v>2768</v>
      </c>
      <c r="T16" s="3">
        <v>45463</v>
      </c>
      <c r="U16" s="3">
        <v>66179</v>
      </c>
      <c r="V16" s="3">
        <v>148655</v>
      </c>
      <c r="W16" s="3">
        <v>127630</v>
      </c>
      <c r="X16" s="3">
        <v>19177</v>
      </c>
      <c r="Y16" s="3" t="s">
        <v>2768</v>
      </c>
      <c r="Z16" s="3">
        <v>1848</v>
      </c>
      <c r="AA16" s="3">
        <v>75006</v>
      </c>
    </row>
    <row r="17" spans="2:27" ht="15" customHeight="1" x14ac:dyDescent="0.45">
      <c r="B17" s="41">
        <v>14</v>
      </c>
      <c r="C17" s="223" t="s">
        <v>46</v>
      </c>
      <c r="D17" s="2">
        <v>16</v>
      </c>
      <c r="E17" s="2">
        <v>164</v>
      </c>
      <c r="F17" s="2">
        <v>105</v>
      </c>
      <c r="G17" s="2">
        <v>59</v>
      </c>
      <c r="H17" s="2">
        <v>12</v>
      </c>
      <c r="I17" s="2">
        <v>5</v>
      </c>
      <c r="J17" s="2">
        <v>82</v>
      </c>
      <c r="K17" s="2">
        <v>46</v>
      </c>
      <c r="L17" s="2">
        <v>7</v>
      </c>
      <c r="M17" s="2">
        <v>5</v>
      </c>
      <c r="N17" s="2">
        <v>4</v>
      </c>
      <c r="O17" s="2">
        <v>3</v>
      </c>
      <c r="P17" s="2" t="s">
        <v>2768</v>
      </c>
      <c r="Q17" s="2" t="s">
        <v>2768</v>
      </c>
      <c r="R17" s="2" t="s">
        <v>2768</v>
      </c>
      <c r="S17" s="2" t="s">
        <v>2768</v>
      </c>
      <c r="T17" s="2">
        <v>56977</v>
      </c>
      <c r="U17" s="2">
        <v>430878</v>
      </c>
      <c r="V17" s="2">
        <v>659397</v>
      </c>
      <c r="W17" s="2">
        <v>620827</v>
      </c>
      <c r="X17" s="2">
        <v>21870</v>
      </c>
      <c r="Y17" s="2" t="s">
        <v>2768</v>
      </c>
      <c r="Z17" s="2">
        <v>16700</v>
      </c>
      <c r="AA17" s="2">
        <v>208125</v>
      </c>
    </row>
    <row r="18" spans="2:27" ht="15" customHeight="1" x14ac:dyDescent="0.45">
      <c r="B18" s="41">
        <v>15</v>
      </c>
      <c r="C18" s="214" t="s">
        <v>47</v>
      </c>
      <c r="D18" s="2">
        <v>88</v>
      </c>
      <c r="E18" s="2">
        <v>861</v>
      </c>
      <c r="F18" s="2">
        <v>514</v>
      </c>
      <c r="G18" s="2">
        <v>347</v>
      </c>
      <c r="H18" s="2">
        <v>116</v>
      </c>
      <c r="I18" s="2">
        <v>55</v>
      </c>
      <c r="J18" s="2">
        <v>369</v>
      </c>
      <c r="K18" s="2">
        <v>273</v>
      </c>
      <c r="L18" s="2">
        <v>28</v>
      </c>
      <c r="M18" s="2">
        <v>19</v>
      </c>
      <c r="N18" s="2">
        <v>1</v>
      </c>
      <c r="O18" s="2" t="s">
        <v>2768</v>
      </c>
      <c r="P18" s="2">
        <v>8</v>
      </c>
      <c r="Q18" s="2">
        <v>3</v>
      </c>
      <c r="R18" s="2" t="s">
        <v>2768</v>
      </c>
      <c r="S18" s="2" t="s">
        <v>2768</v>
      </c>
      <c r="T18" s="2">
        <v>237254</v>
      </c>
      <c r="U18" s="2">
        <v>646074</v>
      </c>
      <c r="V18" s="2">
        <v>1426656</v>
      </c>
      <c r="W18" s="2">
        <v>1279374</v>
      </c>
      <c r="X18" s="2">
        <v>115041</v>
      </c>
      <c r="Y18" s="2">
        <v>43</v>
      </c>
      <c r="Z18" s="2">
        <v>32198</v>
      </c>
      <c r="AA18" s="2">
        <v>709787</v>
      </c>
    </row>
    <row r="19" spans="2:27" ht="15" customHeight="1" x14ac:dyDescent="0.45">
      <c r="B19" s="41">
        <v>16</v>
      </c>
      <c r="C19" s="214" t="s">
        <v>48</v>
      </c>
      <c r="D19" s="2">
        <v>15</v>
      </c>
      <c r="E19" s="2">
        <v>189</v>
      </c>
      <c r="F19" s="2">
        <v>158</v>
      </c>
      <c r="G19" s="2">
        <v>31</v>
      </c>
      <c r="H19" s="2">
        <v>6</v>
      </c>
      <c r="I19" s="2">
        <v>1</v>
      </c>
      <c r="J19" s="2">
        <v>124</v>
      </c>
      <c r="K19" s="2">
        <v>29</v>
      </c>
      <c r="L19" s="2">
        <v>3</v>
      </c>
      <c r="M19" s="2">
        <v>1</v>
      </c>
      <c r="N19" s="2">
        <v>25</v>
      </c>
      <c r="O19" s="2" t="s">
        <v>2768</v>
      </c>
      <c r="P19" s="2">
        <v>1</v>
      </c>
      <c r="Q19" s="2" t="s">
        <v>2768</v>
      </c>
      <c r="R19" s="2" t="s">
        <v>2768</v>
      </c>
      <c r="S19" s="2" t="s">
        <v>2768</v>
      </c>
      <c r="T19" s="2">
        <v>76167</v>
      </c>
      <c r="U19" s="2">
        <v>405391</v>
      </c>
      <c r="V19" s="2">
        <v>958686</v>
      </c>
      <c r="W19" s="2">
        <v>846584</v>
      </c>
      <c r="X19" s="2">
        <v>4989</v>
      </c>
      <c r="Y19" s="2" t="s">
        <v>2768</v>
      </c>
      <c r="Z19" s="2">
        <v>107113</v>
      </c>
      <c r="AA19" s="2">
        <v>503037</v>
      </c>
    </row>
    <row r="20" spans="2:27" ht="15" customHeight="1" x14ac:dyDescent="0.45">
      <c r="B20" s="41">
        <v>17</v>
      </c>
      <c r="C20" s="214" t="s">
        <v>49</v>
      </c>
      <c r="D20" s="2">
        <v>27</v>
      </c>
      <c r="E20" s="2">
        <v>135</v>
      </c>
      <c r="F20" s="2">
        <v>108</v>
      </c>
      <c r="G20" s="2">
        <v>27</v>
      </c>
      <c r="H20" s="2">
        <v>2</v>
      </c>
      <c r="I20" s="2" t="s">
        <v>2768</v>
      </c>
      <c r="J20" s="2">
        <v>94</v>
      </c>
      <c r="K20" s="2">
        <v>23</v>
      </c>
      <c r="L20" s="2">
        <v>8</v>
      </c>
      <c r="M20" s="2">
        <v>2</v>
      </c>
      <c r="N20" s="2">
        <v>4</v>
      </c>
      <c r="O20" s="2">
        <v>2</v>
      </c>
      <c r="P20" s="2">
        <v>1</v>
      </c>
      <c r="Q20" s="2">
        <v>1</v>
      </c>
      <c r="R20" s="2" t="s">
        <v>2768</v>
      </c>
      <c r="S20" s="2" t="s">
        <v>2768</v>
      </c>
      <c r="T20" s="2" t="s">
        <v>2770</v>
      </c>
      <c r="U20" s="2" t="s">
        <v>2769</v>
      </c>
      <c r="V20" s="2" t="s">
        <v>2769</v>
      </c>
      <c r="W20" s="2" t="s">
        <v>2769</v>
      </c>
      <c r="X20" s="2" t="s">
        <v>2769</v>
      </c>
      <c r="Y20" s="2" t="s">
        <v>2769</v>
      </c>
      <c r="Z20" s="2" t="s">
        <v>2769</v>
      </c>
      <c r="AA20" s="2" t="s">
        <v>2769</v>
      </c>
    </row>
    <row r="21" spans="2:27" ht="15" customHeight="1" x14ac:dyDescent="0.45">
      <c r="B21" s="44">
        <v>18</v>
      </c>
      <c r="C21" s="224" t="s">
        <v>50</v>
      </c>
      <c r="D21" s="3">
        <v>61</v>
      </c>
      <c r="E21" s="3">
        <v>891</v>
      </c>
      <c r="F21" s="3">
        <v>507</v>
      </c>
      <c r="G21" s="3">
        <v>384</v>
      </c>
      <c r="H21" s="3">
        <v>46</v>
      </c>
      <c r="I21" s="3">
        <v>20</v>
      </c>
      <c r="J21" s="3">
        <v>425</v>
      </c>
      <c r="K21" s="3">
        <v>279</v>
      </c>
      <c r="L21" s="3">
        <v>34</v>
      </c>
      <c r="M21" s="3">
        <v>76</v>
      </c>
      <c r="N21" s="3">
        <v>4</v>
      </c>
      <c r="O21" s="3">
        <v>9</v>
      </c>
      <c r="P21" s="3" t="s">
        <v>2768</v>
      </c>
      <c r="Q21" s="3" t="s">
        <v>2768</v>
      </c>
      <c r="R21" s="3">
        <v>2</v>
      </c>
      <c r="S21" s="3" t="s">
        <v>2768</v>
      </c>
      <c r="T21" s="3">
        <v>256951</v>
      </c>
      <c r="U21" s="3">
        <v>961343</v>
      </c>
      <c r="V21" s="3">
        <v>1546711</v>
      </c>
      <c r="W21" s="3">
        <v>1357142</v>
      </c>
      <c r="X21" s="3">
        <v>75475</v>
      </c>
      <c r="Y21" s="3">
        <v>767</v>
      </c>
      <c r="Z21" s="3">
        <v>113327</v>
      </c>
      <c r="AA21" s="3">
        <v>532307</v>
      </c>
    </row>
    <row r="22" spans="2:27" ht="15" customHeight="1" x14ac:dyDescent="0.45">
      <c r="B22" s="41">
        <v>19</v>
      </c>
      <c r="C22" s="214" t="s">
        <v>51</v>
      </c>
      <c r="D22" s="2">
        <v>10</v>
      </c>
      <c r="E22" s="2">
        <v>149</v>
      </c>
      <c r="F22" s="2">
        <v>87</v>
      </c>
      <c r="G22" s="2">
        <v>62</v>
      </c>
      <c r="H22" s="2">
        <v>3</v>
      </c>
      <c r="I22" s="2">
        <v>2</v>
      </c>
      <c r="J22" s="2">
        <v>77</v>
      </c>
      <c r="K22" s="2">
        <v>57</v>
      </c>
      <c r="L22" s="2">
        <v>7</v>
      </c>
      <c r="M22" s="2">
        <v>3</v>
      </c>
      <c r="N22" s="2" t="s">
        <v>2768</v>
      </c>
      <c r="O22" s="2" t="s">
        <v>2768</v>
      </c>
      <c r="P22" s="2" t="s">
        <v>2768</v>
      </c>
      <c r="Q22" s="2" t="s">
        <v>2768</v>
      </c>
      <c r="R22" s="2" t="s">
        <v>2768</v>
      </c>
      <c r="S22" s="2" t="s">
        <v>2768</v>
      </c>
      <c r="T22" s="2" t="s">
        <v>2769</v>
      </c>
      <c r="U22" s="2" t="s">
        <v>2769</v>
      </c>
      <c r="V22" s="2" t="s">
        <v>2769</v>
      </c>
      <c r="W22" s="2" t="s">
        <v>2769</v>
      </c>
      <c r="X22" s="2" t="s">
        <v>2769</v>
      </c>
      <c r="Y22" s="2" t="s">
        <v>2769</v>
      </c>
      <c r="Z22" s="2" t="s">
        <v>2769</v>
      </c>
      <c r="AA22" s="2" t="s">
        <v>2769</v>
      </c>
    </row>
    <row r="23" spans="2:27" ht="15" customHeight="1" x14ac:dyDescent="0.45">
      <c r="B23" s="41">
        <v>20</v>
      </c>
      <c r="C23" s="214" t="s">
        <v>52</v>
      </c>
      <c r="D23" s="2">
        <v>3</v>
      </c>
      <c r="E23" s="2">
        <v>45</v>
      </c>
      <c r="F23" s="2">
        <v>14</v>
      </c>
      <c r="G23" s="2">
        <v>31</v>
      </c>
      <c r="H23" s="2">
        <v>3</v>
      </c>
      <c r="I23" s="2" t="s">
        <v>2768</v>
      </c>
      <c r="J23" s="2">
        <v>10</v>
      </c>
      <c r="K23" s="2">
        <v>31</v>
      </c>
      <c r="L23" s="2" t="s">
        <v>2768</v>
      </c>
      <c r="M23" s="2" t="s">
        <v>2768</v>
      </c>
      <c r="N23" s="2">
        <v>1</v>
      </c>
      <c r="O23" s="2" t="s">
        <v>2768</v>
      </c>
      <c r="P23" s="2" t="s">
        <v>2768</v>
      </c>
      <c r="Q23" s="2" t="s">
        <v>2768</v>
      </c>
      <c r="R23" s="2" t="s">
        <v>2768</v>
      </c>
      <c r="S23" s="2" t="s">
        <v>2768</v>
      </c>
      <c r="T23" s="2">
        <v>16901</v>
      </c>
      <c r="U23" s="2">
        <v>32774</v>
      </c>
      <c r="V23" s="2">
        <v>53529</v>
      </c>
      <c r="W23" s="2">
        <v>41533</v>
      </c>
      <c r="X23" s="2">
        <v>11994</v>
      </c>
      <c r="Y23" s="2" t="s">
        <v>2768</v>
      </c>
      <c r="Z23" s="2">
        <v>2</v>
      </c>
      <c r="AA23" s="2">
        <v>18867</v>
      </c>
    </row>
    <row r="24" spans="2:27" ht="15" customHeight="1" x14ac:dyDescent="0.45">
      <c r="B24" s="41">
        <v>21</v>
      </c>
      <c r="C24" s="214" t="s">
        <v>53</v>
      </c>
      <c r="D24" s="2">
        <v>130</v>
      </c>
      <c r="E24" s="2">
        <v>1500</v>
      </c>
      <c r="F24" s="2">
        <v>1275</v>
      </c>
      <c r="G24" s="2">
        <v>225</v>
      </c>
      <c r="H24" s="2">
        <v>125</v>
      </c>
      <c r="I24" s="2">
        <v>28</v>
      </c>
      <c r="J24" s="2">
        <v>1007</v>
      </c>
      <c r="K24" s="2">
        <v>173</v>
      </c>
      <c r="L24" s="2">
        <v>140</v>
      </c>
      <c r="M24" s="2">
        <v>21</v>
      </c>
      <c r="N24" s="2">
        <v>20</v>
      </c>
      <c r="O24" s="2">
        <v>3</v>
      </c>
      <c r="P24" s="2">
        <v>19</v>
      </c>
      <c r="Q24" s="2" t="s">
        <v>2768</v>
      </c>
      <c r="R24" s="2">
        <v>17</v>
      </c>
      <c r="S24" s="2" t="s">
        <v>2768</v>
      </c>
      <c r="T24" s="2">
        <v>558539</v>
      </c>
      <c r="U24" s="2">
        <v>2152752</v>
      </c>
      <c r="V24" s="2">
        <v>3842101</v>
      </c>
      <c r="W24" s="2">
        <v>3525233</v>
      </c>
      <c r="X24" s="2">
        <v>2261</v>
      </c>
      <c r="Y24" s="2">
        <v>38</v>
      </c>
      <c r="Z24" s="2">
        <v>314569</v>
      </c>
      <c r="AA24" s="2">
        <v>1536562</v>
      </c>
    </row>
    <row r="25" spans="2:27" ht="15" customHeight="1" x14ac:dyDescent="0.45">
      <c r="B25" s="41">
        <v>22</v>
      </c>
      <c r="C25" s="214" t="s">
        <v>54</v>
      </c>
      <c r="D25" s="2">
        <v>30</v>
      </c>
      <c r="E25" s="2">
        <v>371</v>
      </c>
      <c r="F25" s="2">
        <v>302</v>
      </c>
      <c r="G25" s="2">
        <v>69</v>
      </c>
      <c r="H25" s="2">
        <v>25</v>
      </c>
      <c r="I25" s="2">
        <v>10</v>
      </c>
      <c r="J25" s="2">
        <v>247</v>
      </c>
      <c r="K25" s="2">
        <v>46</v>
      </c>
      <c r="L25" s="2">
        <v>30</v>
      </c>
      <c r="M25" s="2">
        <v>11</v>
      </c>
      <c r="N25" s="2" t="s">
        <v>2768</v>
      </c>
      <c r="O25" s="2">
        <v>2</v>
      </c>
      <c r="P25" s="2">
        <v>1</v>
      </c>
      <c r="Q25" s="2">
        <v>4</v>
      </c>
      <c r="R25" s="2" t="s">
        <v>2768</v>
      </c>
      <c r="S25" s="2" t="s">
        <v>2768</v>
      </c>
      <c r="T25" s="2">
        <v>133064</v>
      </c>
      <c r="U25" s="2">
        <v>1026117</v>
      </c>
      <c r="V25" s="2">
        <v>1690287</v>
      </c>
      <c r="W25" s="2">
        <v>1427979</v>
      </c>
      <c r="X25" s="2">
        <v>47965</v>
      </c>
      <c r="Y25" s="2" t="s">
        <v>2768</v>
      </c>
      <c r="Z25" s="2">
        <v>214343</v>
      </c>
      <c r="AA25" s="2">
        <v>621127</v>
      </c>
    </row>
    <row r="26" spans="2:27" ht="15" customHeight="1" x14ac:dyDescent="0.45">
      <c r="B26" s="44">
        <v>23</v>
      </c>
      <c r="C26" s="215" t="s">
        <v>55</v>
      </c>
      <c r="D26" s="3">
        <v>18</v>
      </c>
      <c r="E26" s="3">
        <v>237</v>
      </c>
      <c r="F26" s="3">
        <v>164</v>
      </c>
      <c r="G26" s="3">
        <v>73</v>
      </c>
      <c r="H26" s="3">
        <v>17</v>
      </c>
      <c r="I26" s="3">
        <v>6</v>
      </c>
      <c r="J26" s="3">
        <v>125</v>
      </c>
      <c r="K26" s="3">
        <v>56</v>
      </c>
      <c r="L26" s="3">
        <v>22</v>
      </c>
      <c r="M26" s="3">
        <v>11</v>
      </c>
      <c r="N26" s="3" t="s">
        <v>2768</v>
      </c>
      <c r="O26" s="3" t="s">
        <v>2768</v>
      </c>
      <c r="P26" s="3">
        <v>14</v>
      </c>
      <c r="Q26" s="3">
        <v>13</v>
      </c>
      <c r="R26" s="3" t="s">
        <v>2768</v>
      </c>
      <c r="S26" s="3" t="s">
        <v>2768</v>
      </c>
      <c r="T26" s="3">
        <v>92367</v>
      </c>
      <c r="U26" s="3">
        <v>299149</v>
      </c>
      <c r="V26" s="3">
        <v>491778</v>
      </c>
      <c r="W26" s="3">
        <v>469369</v>
      </c>
      <c r="X26" s="3">
        <v>22396</v>
      </c>
      <c r="Y26" s="3">
        <v>13</v>
      </c>
      <c r="Z26" s="3" t="s">
        <v>2768</v>
      </c>
      <c r="AA26" s="3">
        <v>175117</v>
      </c>
    </row>
    <row r="27" spans="2:27" ht="15" customHeight="1" x14ac:dyDescent="0.45">
      <c r="B27" s="41">
        <v>24</v>
      </c>
      <c r="C27" s="214" t="s">
        <v>56</v>
      </c>
      <c r="D27" s="2">
        <v>145</v>
      </c>
      <c r="E27" s="2">
        <v>1641</v>
      </c>
      <c r="F27" s="2">
        <v>1252</v>
      </c>
      <c r="G27" s="2">
        <v>389</v>
      </c>
      <c r="H27" s="2">
        <v>158</v>
      </c>
      <c r="I27" s="2">
        <v>60</v>
      </c>
      <c r="J27" s="2">
        <v>1025</v>
      </c>
      <c r="K27" s="2">
        <v>273</v>
      </c>
      <c r="L27" s="2">
        <v>69</v>
      </c>
      <c r="M27" s="2">
        <v>57</v>
      </c>
      <c r="N27" s="2">
        <v>8</v>
      </c>
      <c r="O27" s="2">
        <v>1</v>
      </c>
      <c r="P27" s="2">
        <v>5</v>
      </c>
      <c r="Q27" s="2">
        <v>2</v>
      </c>
      <c r="R27" s="2">
        <v>8</v>
      </c>
      <c r="S27" s="2">
        <v>2</v>
      </c>
      <c r="T27" s="2">
        <v>562735</v>
      </c>
      <c r="U27" s="2">
        <v>2311988</v>
      </c>
      <c r="V27" s="2">
        <v>3715287</v>
      </c>
      <c r="W27" s="2">
        <v>3262427</v>
      </c>
      <c r="X27" s="2">
        <v>423921</v>
      </c>
      <c r="Y27" s="2">
        <v>1538</v>
      </c>
      <c r="Z27" s="2">
        <v>27401</v>
      </c>
      <c r="AA27" s="2">
        <v>1287179</v>
      </c>
    </row>
    <row r="28" spans="2:27" ht="15" customHeight="1" x14ac:dyDescent="0.45">
      <c r="B28" s="41">
        <v>25</v>
      </c>
      <c r="C28" s="214" t="s">
        <v>57</v>
      </c>
      <c r="D28" s="2">
        <v>23</v>
      </c>
      <c r="E28" s="2">
        <v>199</v>
      </c>
      <c r="F28" s="2">
        <v>132</v>
      </c>
      <c r="G28" s="2">
        <v>67</v>
      </c>
      <c r="H28" s="2">
        <v>21</v>
      </c>
      <c r="I28" s="2">
        <v>10</v>
      </c>
      <c r="J28" s="2">
        <v>108</v>
      </c>
      <c r="K28" s="2">
        <v>55</v>
      </c>
      <c r="L28" s="2">
        <v>2</v>
      </c>
      <c r="M28" s="2">
        <v>2</v>
      </c>
      <c r="N28" s="2">
        <v>1</v>
      </c>
      <c r="O28" s="2" t="s">
        <v>2768</v>
      </c>
      <c r="P28" s="2">
        <v>3</v>
      </c>
      <c r="Q28" s="2">
        <v>1</v>
      </c>
      <c r="R28" s="2" t="s">
        <v>2768</v>
      </c>
      <c r="S28" s="2" t="s">
        <v>2768</v>
      </c>
      <c r="T28" s="2">
        <v>69183</v>
      </c>
      <c r="U28" s="2">
        <v>234956</v>
      </c>
      <c r="V28" s="2">
        <v>524409</v>
      </c>
      <c r="W28" s="2">
        <v>452846</v>
      </c>
      <c r="X28" s="2">
        <v>44418</v>
      </c>
      <c r="Y28" s="2" t="s">
        <v>2768</v>
      </c>
      <c r="Z28" s="2">
        <v>27145</v>
      </c>
      <c r="AA28" s="2">
        <v>263243</v>
      </c>
    </row>
    <row r="29" spans="2:27" ht="15" customHeight="1" x14ac:dyDescent="0.45">
      <c r="B29" s="41">
        <v>26</v>
      </c>
      <c r="C29" s="214" t="s">
        <v>58</v>
      </c>
      <c r="D29" s="2">
        <v>124</v>
      </c>
      <c r="E29" s="2">
        <v>1260</v>
      </c>
      <c r="F29" s="2">
        <v>920</v>
      </c>
      <c r="G29" s="2">
        <v>340</v>
      </c>
      <c r="H29" s="2">
        <v>152</v>
      </c>
      <c r="I29" s="2">
        <v>47</v>
      </c>
      <c r="J29" s="2">
        <v>756</v>
      </c>
      <c r="K29" s="2">
        <v>277</v>
      </c>
      <c r="L29" s="2">
        <v>24</v>
      </c>
      <c r="M29" s="2">
        <v>16</v>
      </c>
      <c r="N29" s="2">
        <v>6</v>
      </c>
      <c r="O29" s="2">
        <v>3</v>
      </c>
      <c r="P29" s="2">
        <v>6</v>
      </c>
      <c r="Q29" s="2">
        <v>1</v>
      </c>
      <c r="R29" s="2">
        <v>18</v>
      </c>
      <c r="S29" s="2">
        <v>3</v>
      </c>
      <c r="T29" s="2">
        <v>442238</v>
      </c>
      <c r="U29" s="2">
        <v>783218</v>
      </c>
      <c r="V29" s="2">
        <v>1706756</v>
      </c>
      <c r="W29" s="2">
        <v>1342612</v>
      </c>
      <c r="X29" s="2">
        <v>266833</v>
      </c>
      <c r="Y29" s="2">
        <v>120</v>
      </c>
      <c r="Z29" s="2">
        <v>97191</v>
      </c>
      <c r="AA29" s="2">
        <v>841138</v>
      </c>
    </row>
    <row r="30" spans="2:27" ht="15" customHeight="1" x14ac:dyDescent="0.45">
      <c r="B30" s="41">
        <v>27</v>
      </c>
      <c r="C30" s="214" t="s">
        <v>59</v>
      </c>
      <c r="D30" s="2">
        <v>24</v>
      </c>
      <c r="E30" s="2">
        <v>297</v>
      </c>
      <c r="F30" s="2">
        <v>153</v>
      </c>
      <c r="G30" s="2">
        <v>144</v>
      </c>
      <c r="H30" s="2">
        <v>25</v>
      </c>
      <c r="I30" s="2">
        <v>9</v>
      </c>
      <c r="J30" s="2">
        <v>109</v>
      </c>
      <c r="K30" s="2">
        <v>105</v>
      </c>
      <c r="L30" s="2">
        <v>20</v>
      </c>
      <c r="M30" s="2">
        <v>29</v>
      </c>
      <c r="N30" s="2">
        <v>1</v>
      </c>
      <c r="O30" s="2">
        <v>3</v>
      </c>
      <c r="P30" s="2" t="s">
        <v>2768</v>
      </c>
      <c r="Q30" s="2">
        <v>1</v>
      </c>
      <c r="R30" s="2">
        <v>2</v>
      </c>
      <c r="S30" s="2">
        <v>2</v>
      </c>
      <c r="T30" s="2">
        <v>78842</v>
      </c>
      <c r="U30" s="2">
        <v>120058</v>
      </c>
      <c r="V30" s="2">
        <v>335863</v>
      </c>
      <c r="W30" s="2">
        <v>293764</v>
      </c>
      <c r="X30" s="2">
        <v>38165</v>
      </c>
      <c r="Y30" s="2" t="s">
        <v>2768</v>
      </c>
      <c r="Z30" s="2">
        <v>3934</v>
      </c>
      <c r="AA30" s="2">
        <v>196487</v>
      </c>
    </row>
    <row r="31" spans="2:27" ht="15" customHeight="1" x14ac:dyDescent="0.45">
      <c r="B31" s="44">
        <v>28</v>
      </c>
      <c r="C31" s="215" t="s">
        <v>60</v>
      </c>
      <c r="D31" s="3">
        <v>29</v>
      </c>
      <c r="E31" s="3">
        <v>421</v>
      </c>
      <c r="F31" s="3">
        <v>197</v>
      </c>
      <c r="G31" s="3">
        <v>224</v>
      </c>
      <c r="H31" s="3">
        <v>27</v>
      </c>
      <c r="I31" s="3">
        <v>13</v>
      </c>
      <c r="J31" s="3">
        <v>155</v>
      </c>
      <c r="K31" s="3">
        <v>182</v>
      </c>
      <c r="L31" s="3">
        <v>23</v>
      </c>
      <c r="M31" s="3">
        <v>28</v>
      </c>
      <c r="N31" s="3">
        <v>9</v>
      </c>
      <c r="O31" s="3">
        <v>4</v>
      </c>
      <c r="P31" s="3" t="s">
        <v>2768</v>
      </c>
      <c r="Q31" s="3" t="s">
        <v>2768</v>
      </c>
      <c r="R31" s="3">
        <v>17</v>
      </c>
      <c r="S31" s="3">
        <v>3</v>
      </c>
      <c r="T31" s="3">
        <v>106865</v>
      </c>
      <c r="U31" s="3">
        <v>301960</v>
      </c>
      <c r="V31" s="3">
        <v>555234</v>
      </c>
      <c r="W31" s="3">
        <v>439479</v>
      </c>
      <c r="X31" s="3">
        <v>109723</v>
      </c>
      <c r="Y31" s="3" t="s">
        <v>2768</v>
      </c>
      <c r="Z31" s="3">
        <v>6032</v>
      </c>
      <c r="AA31" s="3">
        <v>230248</v>
      </c>
    </row>
    <row r="32" spans="2:27" ht="15" customHeight="1" x14ac:dyDescent="0.45">
      <c r="B32" s="41">
        <v>29</v>
      </c>
      <c r="C32" s="214" t="s">
        <v>61</v>
      </c>
      <c r="D32" s="2">
        <v>38</v>
      </c>
      <c r="E32" s="2">
        <v>449</v>
      </c>
      <c r="F32" s="2">
        <v>190</v>
      </c>
      <c r="G32" s="2">
        <v>259</v>
      </c>
      <c r="H32" s="2">
        <v>33</v>
      </c>
      <c r="I32" s="2">
        <v>14</v>
      </c>
      <c r="J32" s="2">
        <v>146</v>
      </c>
      <c r="K32" s="2">
        <v>179</v>
      </c>
      <c r="L32" s="2">
        <v>14</v>
      </c>
      <c r="M32" s="2">
        <v>55</v>
      </c>
      <c r="N32" s="2" t="s">
        <v>2768</v>
      </c>
      <c r="O32" s="2">
        <v>11</v>
      </c>
      <c r="P32" s="2" t="s">
        <v>2768</v>
      </c>
      <c r="Q32" s="2" t="s">
        <v>2768</v>
      </c>
      <c r="R32" s="2">
        <v>3</v>
      </c>
      <c r="S32" s="2" t="s">
        <v>2768</v>
      </c>
      <c r="T32" s="2">
        <v>109784</v>
      </c>
      <c r="U32" s="2">
        <v>248562</v>
      </c>
      <c r="V32" s="2">
        <v>684034</v>
      </c>
      <c r="W32" s="2">
        <v>386440</v>
      </c>
      <c r="X32" s="2">
        <v>147289</v>
      </c>
      <c r="Y32" s="2" t="s">
        <v>2768</v>
      </c>
      <c r="Z32" s="2">
        <v>150305</v>
      </c>
      <c r="AA32" s="2">
        <v>399915</v>
      </c>
    </row>
    <row r="33" spans="2:27" ht="15" customHeight="1" x14ac:dyDescent="0.45">
      <c r="B33" s="41">
        <v>30</v>
      </c>
      <c r="C33" s="214" t="s">
        <v>62</v>
      </c>
      <c r="D33" s="2">
        <v>9</v>
      </c>
      <c r="E33" s="2">
        <v>155</v>
      </c>
      <c r="F33" s="2">
        <v>93</v>
      </c>
      <c r="G33" s="2">
        <v>62</v>
      </c>
      <c r="H33" s="2">
        <v>13</v>
      </c>
      <c r="I33" s="2">
        <v>3</v>
      </c>
      <c r="J33" s="2">
        <v>79</v>
      </c>
      <c r="K33" s="2">
        <v>34</v>
      </c>
      <c r="L33" s="2">
        <v>2</v>
      </c>
      <c r="M33" s="2">
        <v>25</v>
      </c>
      <c r="N33" s="2" t="s">
        <v>2768</v>
      </c>
      <c r="O33" s="2" t="s">
        <v>2768</v>
      </c>
      <c r="P33" s="2" t="s">
        <v>2768</v>
      </c>
      <c r="Q33" s="2" t="s">
        <v>2768</v>
      </c>
      <c r="R33" s="2">
        <v>1</v>
      </c>
      <c r="S33" s="2" t="s">
        <v>2768</v>
      </c>
      <c r="T33" s="2">
        <v>48865</v>
      </c>
      <c r="U33" s="2">
        <v>183258</v>
      </c>
      <c r="V33" s="2">
        <v>241879</v>
      </c>
      <c r="W33" s="2">
        <v>224964</v>
      </c>
      <c r="X33" s="2">
        <v>14169</v>
      </c>
      <c r="Y33" s="2" t="s">
        <v>2768</v>
      </c>
      <c r="Z33" s="2">
        <v>2746</v>
      </c>
      <c r="AA33" s="2">
        <v>53408</v>
      </c>
    </row>
    <row r="34" spans="2:27" ht="15" customHeight="1" x14ac:dyDescent="0.45">
      <c r="B34" s="41">
        <v>31</v>
      </c>
      <c r="C34" s="214" t="s">
        <v>63</v>
      </c>
      <c r="D34" s="2">
        <v>27</v>
      </c>
      <c r="E34" s="2">
        <v>276</v>
      </c>
      <c r="F34" s="2">
        <v>202</v>
      </c>
      <c r="G34" s="2">
        <v>74</v>
      </c>
      <c r="H34" s="2">
        <v>25</v>
      </c>
      <c r="I34" s="2">
        <v>10</v>
      </c>
      <c r="J34" s="2">
        <v>137</v>
      </c>
      <c r="K34" s="2">
        <v>55</v>
      </c>
      <c r="L34" s="2">
        <v>33</v>
      </c>
      <c r="M34" s="2">
        <v>6</v>
      </c>
      <c r="N34" s="2">
        <v>13</v>
      </c>
      <c r="O34" s="2">
        <v>3</v>
      </c>
      <c r="P34" s="2">
        <v>5</v>
      </c>
      <c r="Q34" s="2" t="s">
        <v>2768</v>
      </c>
      <c r="R34" s="2">
        <v>6</v>
      </c>
      <c r="S34" s="2" t="s">
        <v>2768</v>
      </c>
      <c r="T34" s="2">
        <v>96058</v>
      </c>
      <c r="U34" s="2">
        <v>208426</v>
      </c>
      <c r="V34" s="2">
        <v>421621</v>
      </c>
      <c r="W34" s="2">
        <v>304759</v>
      </c>
      <c r="X34" s="2">
        <v>55524</v>
      </c>
      <c r="Y34" s="2">
        <v>37</v>
      </c>
      <c r="Z34" s="2">
        <v>61301</v>
      </c>
      <c r="AA34" s="2">
        <v>193830</v>
      </c>
    </row>
    <row r="35" spans="2:27" ht="15" customHeight="1" thickBot="1" x14ac:dyDescent="0.5">
      <c r="B35" s="47">
        <v>32</v>
      </c>
      <c r="C35" s="216" t="s">
        <v>64</v>
      </c>
      <c r="D35" s="4">
        <v>82</v>
      </c>
      <c r="E35" s="4">
        <v>654</v>
      </c>
      <c r="F35" s="4">
        <v>382</v>
      </c>
      <c r="G35" s="4">
        <v>272</v>
      </c>
      <c r="H35" s="4">
        <v>91</v>
      </c>
      <c r="I35" s="4">
        <v>40</v>
      </c>
      <c r="J35" s="4">
        <v>255</v>
      </c>
      <c r="K35" s="4">
        <v>196</v>
      </c>
      <c r="L35" s="4">
        <v>28</v>
      </c>
      <c r="M35" s="4">
        <v>35</v>
      </c>
      <c r="N35" s="4">
        <v>8</v>
      </c>
      <c r="O35" s="4">
        <v>2</v>
      </c>
      <c r="P35" s="4">
        <v>3</v>
      </c>
      <c r="Q35" s="4">
        <v>4</v>
      </c>
      <c r="R35" s="4" t="s">
        <v>2768</v>
      </c>
      <c r="S35" s="4">
        <v>1</v>
      </c>
      <c r="T35" s="4">
        <v>175139</v>
      </c>
      <c r="U35" s="4">
        <v>426820</v>
      </c>
      <c r="V35" s="4">
        <v>926468</v>
      </c>
      <c r="W35" s="4">
        <v>687061</v>
      </c>
      <c r="X35" s="4">
        <v>67952</v>
      </c>
      <c r="Y35" s="4" t="s">
        <v>2768</v>
      </c>
      <c r="Z35" s="4">
        <v>171455</v>
      </c>
      <c r="AA35" s="4">
        <v>454713</v>
      </c>
    </row>
  </sheetData>
  <mergeCells count="21">
    <mergeCell ref="AA6:AA9"/>
    <mergeCell ref="H7:I8"/>
    <mergeCell ref="J7:M7"/>
    <mergeCell ref="N7:O8"/>
    <mergeCell ref="V7:V9"/>
    <mergeCell ref="W7:W9"/>
    <mergeCell ref="X7:X9"/>
    <mergeCell ref="H6:O6"/>
    <mergeCell ref="P6:Q8"/>
    <mergeCell ref="R6:S8"/>
    <mergeCell ref="Y7:Y9"/>
    <mergeCell ref="Z7:Z9"/>
    <mergeCell ref="J8:K8"/>
    <mergeCell ref="L8:M8"/>
    <mergeCell ref="B11:C11"/>
    <mergeCell ref="T6:T9"/>
    <mergeCell ref="U6:U9"/>
    <mergeCell ref="V6:Z6"/>
    <mergeCell ref="B6:C10"/>
    <mergeCell ref="D6:D10"/>
    <mergeCell ref="E6:G8"/>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B35"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K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8984375" style="180" customWidth="1"/>
    <col min="5" max="11" width="11.3984375" style="180" customWidth="1"/>
    <col min="12" max="12" width="9.3984375" style="180" bestFit="1" customWidth="1"/>
    <col min="13" max="13" width="9.3984375" style="180" customWidth="1"/>
    <col min="14" max="14" width="8.19921875" style="180" customWidth="1"/>
    <col min="15" max="19" width="9.59765625" style="180" customWidth="1"/>
    <col min="20" max="16384" width="8.09765625" style="180"/>
  </cols>
  <sheetData>
    <row r="1" spans="2:11" s="178" customFormat="1" ht="15" customHeight="1" x14ac:dyDescent="0.45">
      <c r="B1" s="178" t="s">
        <v>1996</v>
      </c>
    </row>
    <row r="2" spans="2:11" ht="3.75" customHeight="1" x14ac:dyDescent="0.45"/>
    <row r="3" spans="2:11" ht="3.75" customHeight="1" x14ac:dyDescent="0.45"/>
    <row r="4" spans="2:11" ht="3.75" customHeight="1" x14ac:dyDescent="0.45"/>
    <row r="5" spans="2:11" ht="3.75" customHeight="1" x14ac:dyDescent="0.45"/>
    <row r="6" spans="2:11" ht="3.6" customHeight="1" x14ac:dyDescent="0.45"/>
    <row r="7" spans="2:11" s="179" customFormat="1" ht="15" customHeight="1" thickBot="1" x14ac:dyDescent="0.5">
      <c r="B7" s="179" t="s">
        <v>1857</v>
      </c>
    </row>
    <row r="8" spans="2:11" ht="18" customHeight="1" x14ac:dyDescent="0.45">
      <c r="B8" s="372" t="s">
        <v>16</v>
      </c>
      <c r="C8" s="373"/>
      <c r="D8" s="373" t="s">
        <v>429</v>
      </c>
      <c r="E8" s="373"/>
      <c r="F8" s="373"/>
      <c r="G8" s="373"/>
      <c r="H8" s="438" t="s">
        <v>430</v>
      </c>
      <c r="I8" s="391"/>
      <c r="J8" s="391"/>
      <c r="K8" s="391"/>
    </row>
    <row r="9" spans="2:11" ht="48" x14ac:dyDescent="0.45">
      <c r="B9" s="382"/>
      <c r="C9" s="383"/>
      <c r="D9" s="220" t="s">
        <v>1831</v>
      </c>
      <c r="E9" s="220" t="s">
        <v>1852</v>
      </c>
      <c r="F9" s="220" t="s">
        <v>456</v>
      </c>
      <c r="G9" s="219" t="s">
        <v>402</v>
      </c>
      <c r="H9" s="220" t="s">
        <v>1852</v>
      </c>
      <c r="I9" s="220" t="s">
        <v>456</v>
      </c>
      <c r="J9" s="219" t="s">
        <v>402</v>
      </c>
      <c r="K9" s="232" t="s">
        <v>434</v>
      </c>
    </row>
    <row r="10" spans="2:11" s="184" customFormat="1" ht="15" customHeight="1" thickBot="1" x14ac:dyDescent="0.5">
      <c r="B10" s="374"/>
      <c r="C10" s="375"/>
      <c r="D10" s="185" t="s">
        <v>73</v>
      </c>
      <c r="E10" s="185" t="s">
        <v>75</v>
      </c>
      <c r="F10" s="185" t="s">
        <v>75</v>
      </c>
      <c r="G10" s="185" t="s">
        <v>75</v>
      </c>
      <c r="H10" s="185" t="s">
        <v>75</v>
      </c>
      <c r="I10" s="185" t="s">
        <v>75</v>
      </c>
      <c r="J10" s="185" t="s">
        <v>75</v>
      </c>
      <c r="K10" s="186" t="s">
        <v>75</v>
      </c>
    </row>
    <row r="11" spans="2:11" s="179" customFormat="1" ht="15" customHeight="1" x14ac:dyDescent="0.45">
      <c r="B11" s="380" t="s">
        <v>13</v>
      </c>
      <c r="C11" s="381"/>
      <c r="D11" s="228">
        <v>11</v>
      </c>
      <c r="E11" s="228">
        <v>11778</v>
      </c>
      <c r="F11" s="228">
        <v>20125.8</v>
      </c>
      <c r="G11" s="228">
        <v>8347.7999999999993</v>
      </c>
      <c r="H11" s="228">
        <v>1069.7</v>
      </c>
      <c r="I11" s="228">
        <v>1827.9</v>
      </c>
      <c r="J11" s="228">
        <v>758.2</v>
      </c>
      <c r="K11" s="228">
        <v>290.3</v>
      </c>
    </row>
    <row r="12" spans="2:11" ht="15" customHeight="1" x14ac:dyDescent="0.45">
      <c r="B12" s="41" t="s">
        <v>40</v>
      </c>
      <c r="C12" s="214" t="s">
        <v>41</v>
      </c>
      <c r="D12" s="229">
        <v>11.6</v>
      </c>
      <c r="E12" s="229">
        <v>13121.1</v>
      </c>
      <c r="F12" s="229">
        <v>19970</v>
      </c>
      <c r="G12" s="229">
        <v>6848.9</v>
      </c>
      <c r="H12" s="229">
        <v>1130.9000000000001</v>
      </c>
      <c r="I12" s="229">
        <v>1721.2</v>
      </c>
      <c r="J12" s="229">
        <v>590.29999999999995</v>
      </c>
      <c r="K12" s="229">
        <v>219.2</v>
      </c>
    </row>
    <row r="13" spans="2:11" ht="15" customHeight="1" x14ac:dyDescent="0.45">
      <c r="B13" s="41">
        <v>10</v>
      </c>
      <c r="C13" s="214" t="s">
        <v>42</v>
      </c>
      <c r="D13" s="229">
        <v>9.1</v>
      </c>
      <c r="E13" s="229">
        <v>7578.3</v>
      </c>
      <c r="F13" s="229">
        <v>14550.2</v>
      </c>
      <c r="G13" s="229">
        <v>6971.9</v>
      </c>
      <c r="H13" s="229">
        <v>829.2</v>
      </c>
      <c r="I13" s="229">
        <v>1592.1</v>
      </c>
      <c r="J13" s="229">
        <v>762.9</v>
      </c>
      <c r="K13" s="229">
        <v>273.2</v>
      </c>
    </row>
    <row r="14" spans="2:11" ht="15" customHeight="1" x14ac:dyDescent="0.45">
      <c r="B14" s="41">
        <v>11</v>
      </c>
      <c r="C14" s="214" t="s">
        <v>43</v>
      </c>
      <c r="D14" s="229">
        <v>12.2</v>
      </c>
      <c r="E14" s="229">
        <v>2288.6</v>
      </c>
      <c r="F14" s="229">
        <v>6094.8</v>
      </c>
      <c r="G14" s="229">
        <v>3806.1</v>
      </c>
      <c r="H14" s="229">
        <v>187.5</v>
      </c>
      <c r="I14" s="229">
        <v>499.3</v>
      </c>
      <c r="J14" s="229">
        <v>311.8</v>
      </c>
      <c r="K14" s="229">
        <v>213.1</v>
      </c>
    </row>
    <row r="15" spans="2:11" ht="15" customHeight="1" x14ac:dyDescent="0.45">
      <c r="B15" s="41">
        <v>12</v>
      </c>
      <c r="C15" s="214" t="s">
        <v>44</v>
      </c>
      <c r="D15" s="229">
        <v>10.4</v>
      </c>
      <c r="E15" s="229">
        <v>14268.2</v>
      </c>
      <c r="F15" s="229">
        <v>23439.599999999999</v>
      </c>
      <c r="G15" s="229">
        <v>9171.2999999999993</v>
      </c>
      <c r="H15" s="229">
        <v>1365.4</v>
      </c>
      <c r="I15" s="229">
        <v>2243.1</v>
      </c>
      <c r="J15" s="229">
        <v>877.7</v>
      </c>
      <c r="K15" s="229">
        <v>310.5</v>
      </c>
    </row>
    <row r="16" spans="2:11" ht="15" customHeight="1" x14ac:dyDescent="0.45">
      <c r="B16" s="44">
        <v>13</v>
      </c>
      <c r="C16" s="215" t="s">
        <v>45</v>
      </c>
      <c r="D16" s="230">
        <v>7</v>
      </c>
      <c r="E16" s="230">
        <v>2647.2</v>
      </c>
      <c r="F16" s="230">
        <v>5647.4</v>
      </c>
      <c r="G16" s="230">
        <v>3000.2</v>
      </c>
      <c r="H16" s="230">
        <v>378.2</v>
      </c>
      <c r="I16" s="230">
        <v>806.8</v>
      </c>
      <c r="J16" s="230">
        <v>428.6</v>
      </c>
      <c r="K16" s="230">
        <v>259.8</v>
      </c>
    </row>
    <row r="17" spans="2:11" ht="15" customHeight="1" x14ac:dyDescent="0.45">
      <c r="B17" s="41">
        <v>14</v>
      </c>
      <c r="C17" s="214" t="s">
        <v>46</v>
      </c>
      <c r="D17" s="229">
        <v>10.3</v>
      </c>
      <c r="E17" s="229">
        <v>26929.9</v>
      </c>
      <c r="F17" s="229">
        <v>39937.699999999997</v>
      </c>
      <c r="G17" s="229">
        <v>13007.8</v>
      </c>
      <c r="H17" s="229">
        <v>2627.3</v>
      </c>
      <c r="I17" s="229">
        <v>3896.4</v>
      </c>
      <c r="J17" s="229">
        <v>1269.0999999999999</v>
      </c>
      <c r="K17" s="229">
        <v>347.4</v>
      </c>
    </row>
    <row r="18" spans="2:11" ht="15" customHeight="1" x14ac:dyDescent="0.45">
      <c r="B18" s="41">
        <v>15</v>
      </c>
      <c r="C18" s="214" t="s">
        <v>47</v>
      </c>
      <c r="D18" s="229">
        <v>9.8000000000000007</v>
      </c>
      <c r="E18" s="229">
        <v>7341.8</v>
      </c>
      <c r="F18" s="229">
        <v>15407.5</v>
      </c>
      <c r="G18" s="229">
        <v>8065.8</v>
      </c>
      <c r="H18" s="229">
        <v>750.4</v>
      </c>
      <c r="I18" s="229">
        <v>1574.8</v>
      </c>
      <c r="J18" s="229">
        <v>824.4</v>
      </c>
      <c r="K18" s="229">
        <v>275.60000000000002</v>
      </c>
    </row>
    <row r="19" spans="2:11" ht="15" customHeight="1" x14ac:dyDescent="0.45">
      <c r="B19" s="41">
        <v>16</v>
      </c>
      <c r="C19" s="214" t="s">
        <v>48</v>
      </c>
      <c r="D19" s="229">
        <v>12.6</v>
      </c>
      <c r="E19" s="229">
        <v>27026.1</v>
      </c>
      <c r="F19" s="229">
        <v>60561.9</v>
      </c>
      <c r="G19" s="229">
        <v>33535.800000000003</v>
      </c>
      <c r="H19" s="229">
        <v>2144.9</v>
      </c>
      <c r="I19" s="229">
        <v>4806.5</v>
      </c>
      <c r="J19" s="229">
        <v>2661.6</v>
      </c>
      <c r="K19" s="229">
        <v>403</v>
      </c>
    </row>
    <row r="20" spans="2:11" ht="15" customHeight="1" x14ac:dyDescent="0.45">
      <c r="B20" s="41">
        <v>17</v>
      </c>
      <c r="C20" s="214" t="s">
        <v>49</v>
      </c>
      <c r="D20" s="229">
        <v>5</v>
      </c>
      <c r="E20" s="229" t="s">
        <v>2770</v>
      </c>
      <c r="F20" s="229" t="s">
        <v>2769</v>
      </c>
      <c r="G20" s="229" t="s">
        <v>2769</v>
      </c>
      <c r="H20" s="229" t="s">
        <v>2769</v>
      </c>
      <c r="I20" s="229" t="s">
        <v>2769</v>
      </c>
      <c r="J20" s="229" t="s">
        <v>2769</v>
      </c>
      <c r="K20" s="229" t="s">
        <v>2769</v>
      </c>
    </row>
    <row r="21" spans="2:11" ht="15" customHeight="1" x14ac:dyDescent="0.45">
      <c r="B21" s="44">
        <v>18</v>
      </c>
      <c r="C21" s="215" t="s">
        <v>50</v>
      </c>
      <c r="D21" s="230">
        <v>14.6</v>
      </c>
      <c r="E21" s="230">
        <v>15759.7</v>
      </c>
      <c r="F21" s="230">
        <v>24486.1</v>
      </c>
      <c r="G21" s="230">
        <v>8726.2999999999993</v>
      </c>
      <c r="H21" s="230">
        <v>1078.9000000000001</v>
      </c>
      <c r="I21" s="230">
        <v>1676.4</v>
      </c>
      <c r="J21" s="230">
        <v>597.4</v>
      </c>
      <c r="K21" s="230">
        <v>288.39999999999998</v>
      </c>
    </row>
    <row r="22" spans="2:11" ht="15" customHeight="1" x14ac:dyDescent="0.45">
      <c r="B22" s="41">
        <v>19</v>
      </c>
      <c r="C22" s="214" t="s">
        <v>51</v>
      </c>
      <c r="D22" s="229">
        <v>14.9</v>
      </c>
      <c r="E22" s="229" t="s">
        <v>2769</v>
      </c>
      <c r="F22" s="229" t="s">
        <v>2769</v>
      </c>
      <c r="G22" s="229" t="s">
        <v>2769</v>
      </c>
      <c r="H22" s="229" t="s">
        <v>2769</v>
      </c>
      <c r="I22" s="229" t="s">
        <v>2769</v>
      </c>
      <c r="J22" s="229" t="s">
        <v>2769</v>
      </c>
      <c r="K22" s="229" t="s">
        <v>2769</v>
      </c>
    </row>
    <row r="23" spans="2:11" ht="15" customHeight="1" x14ac:dyDescent="0.45">
      <c r="B23" s="41">
        <v>20</v>
      </c>
      <c r="C23" s="214" t="s">
        <v>52</v>
      </c>
      <c r="D23" s="229">
        <v>15</v>
      </c>
      <c r="E23" s="229">
        <v>10924.7</v>
      </c>
      <c r="F23" s="229">
        <v>17213.7</v>
      </c>
      <c r="G23" s="229">
        <v>6289</v>
      </c>
      <c r="H23" s="229">
        <v>728.3</v>
      </c>
      <c r="I23" s="229">
        <v>1147.5999999999999</v>
      </c>
      <c r="J23" s="229">
        <v>419.3</v>
      </c>
      <c r="K23" s="229">
        <v>375.6</v>
      </c>
    </row>
    <row r="24" spans="2:11" ht="15" customHeight="1" x14ac:dyDescent="0.45">
      <c r="B24" s="41">
        <v>21</v>
      </c>
      <c r="C24" s="214" t="s">
        <v>53</v>
      </c>
      <c r="D24" s="229">
        <v>11.5</v>
      </c>
      <c r="E24" s="229">
        <v>16559.599999999999</v>
      </c>
      <c r="F24" s="229">
        <v>28379.3</v>
      </c>
      <c r="G24" s="229">
        <v>11819.7</v>
      </c>
      <c r="H24" s="229">
        <v>1435.2</v>
      </c>
      <c r="I24" s="229">
        <v>2459.5</v>
      </c>
      <c r="J24" s="229">
        <v>1024.4000000000001</v>
      </c>
      <c r="K24" s="229">
        <v>372.4</v>
      </c>
    </row>
    <row r="25" spans="2:11" ht="15" customHeight="1" x14ac:dyDescent="0.45">
      <c r="B25" s="41">
        <v>22</v>
      </c>
      <c r="C25" s="214" t="s">
        <v>54</v>
      </c>
      <c r="D25" s="229">
        <v>12.4</v>
      </c>
      <c r="E25" s="229">
        <v>34203.9</v>
      </c>
      <c r="F25" s="229">
        <v>54908.1</v>
      </c>
      <c r="G25" s="229">
        <v>20704.2</v>
      </c>
      <c r="H25" s="229">
        <v>2765.8</v>
      </c>
      <c r="I25" s="229">
        <v>4440</v>
      </c>
      <c r="J25" s="229">
        <v>1674.2</v>
      </c>
      <c r="K25" s="229">
        <v>358.7</v>
      </c>
    </row>
    <row r="26" spans="2:11" ht="15" customHeight="1" x14ac:dyDescent="0.45">
      <c r="B26" s="44">
        <v>23</v>
      </c>
      <c r="C26" s="215" t="s">
        <v>55</v>
      </c>
      <c r="D26" s="230">
        <v>13.2</v>
      </c>
      <c r="E26" s="230">
        <v>16619.400000000001</v>
      </c>
      <c r="F26" s="230">
        <v>26348.1</v>
      </c>
      <c r="G26" s="230">
        <v>9728.7000000000007</v>
      </c>
      <c r="H26" s="230">
        <v>1262.2</v>
      </c>
      <c r="I26" s="230">
        <v>2001.1</v>
      </c>
      <c r="J26" s="230">
        <v>738.9</v>
      </c>
      <c r="K26" s="230">
        <v>389.7</v>
      </c>
    </row>
    <row r="27" spans="2:11" ht="15" customHeight="1" x14ac:dyDescent="0.45">
      <c r="B27" s="41">
        <v>24</v>
      </c>
      <c r="C27" s="214" t="s">
        <v>56</v>
      </c>
      <c r="D27" s="229">
        <v>11.3</v>
      </c>
      <c r="E27" s="229">
        <v>15944.7</v>
      </c>
      <c r="F27" s="229">
        <v>24821.8</v>
      </c>
      <c r="G27" s="229">
        <v>8877.1</v>
      </c>
      <c r="H27" s="229">
        <v>1408.9</v>
      </c>
      <c r="I27" s="229">
        <v>2193.3000000000002</v>
      </c>
      <c r="J27" s="229">
        <v>784.4</v>
      </c>
      <c r="K27" s="229">
        <v>342.9</v>
      </c>
    </row>
    <row r="28" spans="2:11" ht="15" customHeight="1" x14ac:dyDescent="0.45">
      <c r="B28" s="41">
        <v>25</v>
      </c>
      <c r="C28" s="214" t="s">
        <v>57</v>
      </c>
      <c r="D28" s="229">
        <v>8.6999999999999993</v>
      </c>
      <c r="E28" s="229">
        <v>10215.5</v>
      </c>
      <c r="F28" s="229">
        <v>21660.799999999999</v>
      </c>
      <c r="G28" s="229">
        <v>11445.3</v>
      </c>
      <c r="H28" s="229">
        <v>1180.7</v>
      </c>
      <c r="I28" s="229">
        <v>2503.5</v>
      </c>
      <c r="J28" s="229">
        <v>1322.8</v>
      </c>
      <c r="K28" s="229">
        <v>347.7</v>
      </c>
    </row>
    <row r="29" spans="2:11" ht="15" customHeight="1" x14ac:dyDescent="0.45">
      <c r="B29" s="41">
        <v>26</v>
      </c>
      <c r="C29" s="214" t="s">
        <v>58</v>
      </c>
      <c r="D29" s="229">
        <v>10.199999999999999</v>
      </c>
      <c r="E29" s="229">
        <v>6316.3</v>
      </c>
      <c r="F29" s="229">
        <v>13099.6</v>
      </c>
      <c r="G29" s="229">
        <v>6783.4</v>
      </c>
      <c r="H29" s="229">
        <v>621.6</v>
      </c>
      <c r="I29" s="229">
        <v>1289.2</v>
      </c>
      <c r="J29" s="229">
        <v>667.6</v>
      </c>
      <c r="K29" s="229">
        <v>351</v>
      </c>
    </row>
    <row r="30" spans="2:11" ht="15" customHeight="1" x14ac:dyDescent="0.45">
      <c r="B30" s="41">
        <v>27</v>
      </c>
      <c r="C30" s="214" t="s">
        <v>59</v>
      </c>
      <c r="D30" s="229">
        <v>12.4</v>
      </c>
      <c r="E30" s="229">
        <v>5002.3999999999996</v>
      </c>
      <c r="F30" s="229">
        <v>13189.4</v>
      </c>
      <c r="G30" s="229">
        <v>8187</v>
      </c>
      <c r="H30" s="229">
        <v>404.2</v>
      </c>
      <c r="I30" s="229">
        <v>1065.8</v>
      </c>
      <c r="J30" s="229">
        <v>661.6</v>
      </c>
      <c r="K30" s="229">
        <v>265.5</v>
      </c>
    </row>
    <row r="31" spans="2:11" ht="15" customHeight="1" x14ac:dyDescent="0.45">
      <c r="B31" s="44">
        <v>28</v>
      </c>
      <c r="C31" s="215" t="s">
        <v>60</v>
      </c>
      <c r="D31" s="230">
        <v>14.5</v>
      </c>
      <c r="E31" s="230">
        <v>10412.4</v>
      </c>
      <c r="F31" s="230">
        <v>18352</v>
      </c>
      <c r="G31" s="230">
        <v>7939.6</v>
      </c>
      <c r="H31" s="230">
        <v>717.2</v>
      </c>
      <c r="I31" s="230">
        <v>1264.2</v>
      </c>
      <c r="J31" s="230">
        <v>546.9</v>
      </c>
      <c r="K31" s="230">
        <v>253.8</v>
      </c>
    </row>
    <row r="32" spans="2:11" ht="15" customHeight="1" x14ac:dyDescent="0.45">
      <c r="B32" s="41">
        <v>29</v>
      </c>
      <c r="C32" s="214" t="s">
        <v>61</v>
      </c>
      <c r="D32" s="229">
        <v>11.8</v>
      </c>
      <c r="E32" s="229">
        <v>6541.1</v>
      </c>
      <c r="F32" s="229">
        <v>17065.2</v>
      </c>
      <c r="G32" s="229">
        <v>10524.1</v>
      </c>
      <c r="H32" s="229">
        <v>553.6</v>
      </c>
      <c r="I32" s="229">
        <v>1444.3</v>
      </c>
      <c r="J32" s="229">
        <v>890.7</v>
      </c>
      <c r="K32" s="229">
        <v>244.5</v>
      </c>
    </row>
    <row r="33" spans="2:11" ht="15" customHeight="1" x14ac:dyDescent="0.45">
      <c r="B33" s="41">
        <v>30</v>
      </c>
      <c r="C33" s="214" t="s">
        <v>62</v>
      </c>
      <c r="D33" s="229">
        <v>17.2</v>
      </c>
      <c r="E33" s="229">
        <v>20362</v>
      </c>
      <c r="F33" s="229">
        <v>26296.2</v>
      </c>
      <c r="G33" s="229">
        <v>5934.2</v>
      </c>
      <c r="H33" s="229">
        <v>1182.3</v>
      </c>
      <c r="I33" s="229">
        <v>1526.9</v>
      </c>
      <c r="J33" s="229">
        <v>344.6</v>
      </c>
      <c r="K33" s="229">
        <v>315.3</v>
      </c>
    </row>
    <row r="34" spans="2:11" ht="15" customHeight="1" x14ac:dyDescent="0.45">
      <c r="B34" s="41">
        <v>31</v>
      </c>
      <c r="C34" s="214" t="s">
        <v>63</v>
      </c>
      <c r="D34" s="229">
        <v>10.199999999999999</v>
      </c>
      <c r="E34" s="229">
        <v>7719.5</v>
      </c>
      <c r="F34" s="229">
        <v>14898.4</v>
      </c>
      <c r="G34" s="229">
        <v>7178.9</v>
      </c>
      <c r="H34" s="229">
        <v>755.2</v>
      </c>
      <c r="I34" s="229">
        <v>1457.4</v>
      </c>
      <c r="J34" s="229">
        <v>702.3</v>
      </c>
      <c r="K34" s="229">
        <v>348</v>
      </c>
    </row>
    <row r="35" spans="2:11" ht="15" customHeight="1" thickBot="1" x14ac:dyDescent="0.5">
      <c r="B35" s="47">
        <v>32</v>
      </c>
      <c r="C35" s="216" t="s">
        <v>64</v>
      </c>
      <c r="D35" s="231">
        <v>8</v>
      </c>
      <c r="E35" s="231">
        <v>5205.1000000000004</v>
      </c>
      <c r="F35" s="231">
        <v>10750.4</v>
      </c>
      <c r="G35" s="231">
        <v>5545.3</v>
      </c>
      <c r="H35" s="231">
        <v>652.6</v>
      </c>
      <c r="I35" s="231">
        <v>1347.9</v>
      </c>
      <c r="J35" s="231">
        <v>695.3</v>
      </c>
      <c r="K35" s="231">
        <v>267.8</v>
      </c>
    </row>
  </sheetData>
  <mergeCells count="4">
    <mergeCell ref="B8:C10"/>
    <mergeCell ref="D8:G8"/>
    <mergeCell ref="H8:K8"/>
    <mergeCell ref="B11:C11"/>
  </mergeCells>
  <phoneticPr fontId="2"/>
  <pageMargins left="0.78740157480314965" right="0.78740157480314965" top="0.78740157480314965" bottom="0.78740157480314965" header="0.39370078740157483" footer="0.59055118110236227"/>
  <pageSetup paperSize="9" scale="93" firstPageNumber="5" orientation="landscape" r:id="rId1"/>
  <ignoredErrors>
    <ignoredError sqref="B12:B3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10"/>
  <sheetViews>
    <sheetView showGridLines="0" zoomScaleNormal="100" workbookViewId="0"/>
  </sheetViews>
  <sheetFormatPr defaultColWidth="8.69921875" defaultRowHeight="15" customHeight="1" x14ac:dyDescent="0.45"/>
  <cols>
    <col min="1" max="1" width="4.69921875" style="1" customWidth="1"/>
    <col min="2" max="2" width="78.09765625" style="1" customWidth="1"/>
    <col min="3" max="16384" width="8.69921875" style="1"/>
  </cols>
  <sheetData>
    <row r="2" spans="1:2" ht="15" customHeight="1" x14ac:dyDescent="0.45">
      <c r="A2" s="267"/>
    </row>
    <row r="3" spans="1:2" ht="13.2" x14ac:dyDescent="0.45">
      <c r="A3" s="268"/>
      <c r="B3" s="18"/>
    </row>
    <row r="4" spans="1:2" ht="13.2" x14ac:dyDescent="0.45">
      <c r="A4" s="268"/>
      <c r="B4" s="18"/>
    </row>
    <row r="5" spans="1:2" ht="13.2" x14ac:dyDescent="0.45">
      <c r="A5" s="268"/>
      <c r="B5" s="12"/>
    </row>
    <row r="6" spans="1:2" ht="13.2" x14ac:dyDescent="0.45">
      <c r="A6" s="268"/>
      <c r="B6" s="12"/>
    </row>
    <row r="7" spans="1:2" ht="13.2" x14ac:dyDescent="0.45">
      <c r="A7" s="268"/>
      <c r="B7" s="12"/>
    </row>
    <row r="8" spans="1:2" ht="13.2" x14ac:dyDescent="0.45">
      <c r="A8" s="268"/>
      <c r="B8" s="12"/>
    </row>
    <row r="9" spans="1:2" ht="13.2" x14ac:dyDescent="0.45">
      <c r="A9" s="268"/>
      <c r="B9" s="12"/>
    </row>
    <row r="10" spans="1:2" ht="13.2" x14ac:dyDescent="0.45">
      <c r="B10" s="8"/>
    </row>
  </sheetData>
  <phoneticPr fontId="2"/>
  <pageMargins left="0.78740157480314965" right="0.78740157480314965" top="0.78740157480314965" bottom="0.78740157480314965" header="0.39370078740157483" footer="0.59055118110236227"/>
  <pageSetup paperSize="9" scale="95" fitToHeight="0" orientation="portrait" r:id="rId1"/>
  <rowBreaks count="6" manualBreakCount="6">
    <brk id="49" max="1" man="1"/>
    <brk id="97" max="1" man="1"/>
    <brk id="145" max="1" man="1"/>
    <brk id="193" max="1" man="1"/>
    <brk id="241" max="1" man="1"/>
    <brk id="289"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M35"/>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5" width="10.3984375" style="180" bestFit="1" customWidth="1"/>
    <col min="6" max="13" width="9.09765625" style="180" customWidth="1"/>
    <col min="14" max="16384" width="8.09765625" style="180"/>
  </cols>
  <sheetData>
    <row r="1" spans="2:13" s="178" customFormat="1" ht="15" customHeight="1" x14ac:dyDescent="0.45">
      <c r="B1" s="178" t="s">
        <v>435</v>
      </c>
      <c r="F1" s="22"/>
      <c r="G1" s="22"/>
      <c r="H1" s="22"/>
      <c r="I1" s="22"/>
      <c r="J1" s="22"/>
      <c r="K1" s="22"/>
      <c r="L1" s="22"/>
      <c r="M1" s="22"/>
    </row>
    <row r="2" spans="2:13" ht="6" customHeight="1" x14ac:dyDescent="0.45">
      <c r="F2" s="23"/>
      <c r="G2" s="23"/>
      <c r="H2" s="23"/>
      <c r="I2" s="23"/>
      <c r="J2" s="23"/>
      <c r="K2" s="23"/>
      <c r="L2" s="23"/>
      <c r="M2" s="23"/>
    </row>
    <row r="3" spans="2:13" ht="6" customHeight="1" x14ac:dyDescent="0.45">
      <c r="F3" s="23"/>
      <c r="G3" s="23"/>
      <c r="H3" s="23"/>
      <c r="I3" s="23"/>
      <c r="J3" s="23"/>
      <c r="K3" s="23"/>
      <c r="L3" s="23"/>
      <c r="M3" s="23"/>
    </row>
    <row r="4" spans="2:13" ht="6" customHeight="1" x14ac:dyDescent="0.45">
      <c r="F4" s="23"/>
      <c r="G4" s="23"/>
      <c r="H4" s="23"/>
      <c r="I4" s="23"/>
      <c r="J4" s="23"/>
      <c r="K4" s="23"/>
      <c r="L4" s="23"/>
      <c r="M4" s="23"/>
    </row>
    <row r="5" spans="2:13" s="179" customFormat="1" ht="15" customHeight="1" thickBot="1" x14ac:dyDescent="0.5">
      <c r="B5" s="179" t="s">
        <v>1992</v>
      </c>
      <c r="F5" s="24"/>
      <c r="G5" s="24"/>
      <c r="H5" s="24"/>
      <c r="I5" s="24"/>
      <c r="J5" s="24"/>
      <c r="K5" s="24"/>
      <c r="L5" s="24"/>
      <c r="M5" s="24"/>
    </row>
    <row r="6" spans="2:13" ht="18" customHeight="1" x14ac:dyDescent="0.45">
      <c r="B6" s="391" t="s">
        <v>16</v>
      </c>
      <c r="C6" s="392"/>
      <c r="D6" s="395" t="s">
        <v>17</v>
      </c>
      <c r="E6" s="348" t="s">
        <v>1991</v>
      </c>
      <c r="F6" s="440" t="s">
        <v>436</v>
      </c>
      <c r="G6" s="331"/>
      <c r="H6" s="331"/>
      <c r="I6" s="331"/>
      <c r="J6" s="331"/>
      <c r="K6" s="331"/>
      <c r="L6" s="331"/>
      <c r="M6" s="331"/>
    </row>
    <row r="7" spans="2:13" ht="15" customHeight="1" x14ac:dyDescent="0.45">
      <c r="B7" s="393"/>
      <c r="C7" s="394"/>
      <c r="D7" s="396"/>
      <c r="E7" s="320"/>
      <c r="F7" s="233"/>
      <c r="G7" s="233" t="s">
        <v>437</v>
      </c>
      <c r="H7" s="233" t="s">
        <v>438</v>
      </c>
      <c r="I7" s="233" t="s">
        <v>439</v>
      </c>
      <c r="J7" s="233" t="s">
        <v>440</v>
      </c>
      <c r="K7" s="233" t="s">
        <v>441</v>
      </c>
      <c r="L7" s="233" t="s">
        <v>442</v>
      </c>
      <c r="M7" s="234"/>
    </row>
    <row r="8" spans="2:13" ht="15" customHeight="1" x14ac:dyDescent="0.45">
      <c r="B8" s="393"/>
      <c r="C8" s="394"/>
      <c r="D8" s="396"/>
      <c r="E8" s="320"/>
      <c r="F8" s="235" t="s">
        <v>437</v>
      </c>
      <c r="G8" s="235" t="s">
        <v>443</v>
      </c>
      <c r="H8" s="235" t="s">
        <v>443</v>
      </c>
      <c r="I8" s="235" t="s">
        <v>443</v>
      </c>
      <c r="J8" s="235" t="s">
        <v>443</v>
      </c>
      <c r="K8" s="235" t="s">
        <v>443</v>
      </c>
      <c r="L8" s="235" t="s">
        <v>443</v>
      </c>
      <c r="M8" s="236" t="s">
        <v>444</v>
      </c>
    </row>
    <row r="9" spans="2:13" ht="12" x14ac:dyDescent="0.45">
      <c r="B9" s="393"/>
      <c r="C9" s="394"/>
      <c r="D9" s="396"/>
      <c r="E9" s="439"/>
      <c r="F9" s="235" t="s">
        <v>445</v>
      </c>
      <c r="G9" s="235" t="s">
        <v>438</v>
      </c>
      <c r="H9" s="235" t="s">
        <v>439</v>
      </c>
      <c r="I9" s="235" t="s">
        <v>440</v>
      </c>
      <c r="J9" s="235" t="s">
        <v>441</v>
      </c>
      <c r="K9" s="235" t="s">
        <v>442</v>
      </c>
      <c r="L9" s="235" t="s">
        <v>444</v>
      </c>
      <c r="M9" s="236" t="s">
        <v>443</v>
      </c>
    </row>
    <row r="10" spans="2:13" ht="15" customHeight="1" thickBot="1" x14ac:dyDescent="0.5">
      <c r="B10" s="346"/>
      <c r="C10" s="347"/>
      <c r="D10" s="397"/>
      <c r="E10" s="33" t="s">
        <v>446</v>
      </c>
      <c r="F10" s="33"/>
      <c r="G10" s="33" t="s">
        <v>445</v>
      </c>
      <c r="H10" s="33" t="s">
        <v>445</v>
      </c>
      <c r="I10" s="33" t="s">
        <v>445</v>
      </c>
      <c r="J10" s="33" t="s">
        <v>445</v>
      </c>
      <c r="K10" s="33" t="s">
        <v>445</v>
      </c>
      <c r="L10" s="33" t="s">
        <v>445</v>
      </c>
      <c r="M10" s="34"/>
    </row>
    <row r="11" spans="2:13" s="179" customFormat="1" ht="15" customHeight="1" x14ac:dyDescent="0.45">
      <c r="B11" s="380" t="s">
        <v>13</v>
      </c>
      <c r="C11" s="381"/>
      <c r="D11" s="55">
        <v>600</v>
      </c>
      <c r="E11" s="56">
        <v>18022756</v>
      </c>
      <c r="F11" s="56">
        <v>5</v>
      </c>
      <c r="G11" s="56">
        <v>12</v>
      </c>
      <c r="H11" s="56">
        <v>62</v>
      </c>
      <c r="I11" s="56">
        <v>67</v>
      </c>
      <c r="J11" s="56">
        <v>129</v>
      </c>
      <c r="K11" s="56">
        <v>183</v>
      </c>
      <c r="L11" s="56">
        <v>112</v>
      </c>
      <c r="M11" s="56">
        <v>30</v>
      </c>
    </row>
    <row r="12" spans="2:13" ht="15" customHeight="1" x14ac:dyDescent="0.45">
      <c r="B12" s="41" t="s">
        <v>40</v>
      </c>
      <c r="C12" s="237" t="s">
        <v>41</v>
      </c>
      <c r="D12" s="43">
        <v>143</v>
      </c>
      <c r="E12" s="2">
        <v>1954842</v>
      </c>
      <c r="F12" s="2" t="s">
        <v>2768</v>
      </c>
      <c r="G12" s="2">
        <v>4</v>
      </c>
      <c r="H12" s="2">
        <v>20</v>
      </c>
      <c r="I12" s="2">
        <v>15</v>
      </c>
      <c r="J12" s="2">
        <v>42</v>
      </c>
      <c r="K12" s="2">
        <v>49</v>
      </c>
      <c r="L12" s="2">
        <v>12</v>
      </c>
      <c r="M12" s="2">
        <v>1</v>
      </c>
    </row>
    <row r="13" spans="2:13" ht="15" customHeight="1" x14ac:dyDescent="0.45">
      <c r="B13" s="41">
        <v>10</v>
      </c>
      <c r="C13" s="237" t="s">
        <v>42</v>
      </c>
      <c r="D13" s="43">
        <v>7</v>
      </c>
      <c r="E13" s="2">
        <v>180645</v>
      </c>
      <c r="F13" s="2" t="s">
        <v>2768</v>
      </c>
      <c r="G13" s="2" t="s">
        <v>2768</v>
      </c>
      <c r="H13" s="2" t="s">
        <v>2768</v>
      </c>
      <c r="I13" s="2" t="s">
        <v>2768</v>
      </c>
      <c r="J13" s="2" t="s">
        <v>2768</v>
      </c>
      <c r="K13" s="2">
        <v>5</v>
      </c>
      <c r="L13" s="2">
        <v>2</v>
      </c>
      <c r="M13" s="2" t="s">
        <v>2768</v>
      </c>
    </row>
    <row r="14" spans="2:13" ht="15" customHeight="1" x14ac:dyDescent="0.45">
      <c r="B14" s="41">
        <v>11</v>
      </c>
      <c r="C14" s="237" t="s">
        <v>43</v>
      </c>
      <c r="D14" s="43">
        <v>37</v>
      </c>
      <c r="E14" s="2">
        <v>254351</v>
      </c>
      <c r="F14" s="2">
        <v>1</v>
      </c>
      <c r="G14" s="2">
        <v>3</v>
      </c>
      <c r="H14" s="2">
        <v>13</v>
      </c>
      <c r="I14" s="2">
        <v>4</v>
      </c>
      <c r="J14" s="2">
        <v>10</v>
      </c>
      <c r="K14" s="2">
        <v>4</v>
      </c>
      <c r="L14" s="2">
        <v>2</v>
      </c>
      <c r="M14" s="2" t="s">
        <v>2768</v>
      </c>
    </row>
    <row r="15" spans="2:13" ht="15" customHeight="1" x14ac:dyDescent="0.45">
      <c r="B15" s="41">
        <v>12</v>
      </c>
      <c r="C15" s="237" t="s">
        <v>44</v>
      </c>
      <c r="D15" s="43">
        <v>20</v>
      </c>
      <c r="E15" s="2">
        <v>890238</v>
      </c>
      <c r="F15" s="2" t="s">
        <v>2768</v>
      </c>
      <c r="G15" s="2" t="s">
        <v>2768</v>
      </c>
      <c r="H15" s="2">
        <v>1</v>
      </c>
      <c r="I15" s="2">
        <v>1</v>
      </c>
      <c r="J15" s="2" t="s">
        <v>2768</v>
      </c>
      <c r="K15" s="2">
        <v>7</v>
      </c>
      <c r="L15" s="2">
        <v>10</v>
      </c>
      <c r="M15" s="2">
        <v>1</v>
      </c>
    </row>
    <row r="16" spans="2:13" ht="15" customHeight="1" x14ac:dyDescent="0.45">
      <c r="B16" s="44">
        <v>13</v>
      </c>
      <c r="C16" s="238" t="s">
        <v>45</v>
      </c>
      <c r="D16" s="46">
        <v>4</v>
      </c>
      <c r="E16" s="3">
        <v>49076</v>
      </c>
      <c r="F16" s="3" t="s">
        <v>2768</v>
      </c>
      <c r="G16" s="3" t="s">
        <v>2768</v>
      </c>
      <c r="H16" s="3" t="s">
        <v>2768</v>
      </c>
      <c r="I16" s="3" t="s">
        <v>2768</v>
      </c>
      <c r="J16" s="3" t="s">
        <v>2769</v>
      </c>
      <c r="K16" s="3">
        <v>2</v>
      </c>
      <c r="L16" s="3" t="s">
        <v>2768</v>
      </c>
      <c r="M16" s="3" t="s">
        <v>2768</v>
      </c>
    </row>
    <row r="17" spans="2:13" ht="15" customHeight="1" x14ac:dyDescent="0.45">
      <c r="B17" s="41">
        <v>14</v>
      </c>
      <c r="C17" s="237" t="s">
        <v>46</v>
      </c>
      <c r="D17" s="43">
        <v>8</v>
      </c>
      <c r="E17" s="2">
        <v>723198</v>
      </c>
      <c r="F17" s="2" t="s">
        <v>2768</v>
      </c>
      <c r="G17" s="2" t="s">
        <v>2768</v>
      </c>
      <c r="H17" s="2" t="s">
        <v>2768</v>
      </c>
      <c r="I17" s="2" t="s">
        <v>2768</v>
      </c>
      <c r="J17" s="2" t="s">
        <v>2768</v>
      </c>
      <c r="K17" s="2">
        <v>4</v>
      </c>
      <c r="L17" s="2">
        <v>1</v>
      </c>
      <c r="M17" s="2">
        <v>3</v>
      </c>
    </row>
    <row r="18" spans="2:13" ht="15" customHeight="1" x14ac:dyDescent="0.45">
      <c r="B18" s="41">
        <v>15</v>
      </c>
      <c r="C18" s="237" t="s">
        <v>47</v>
      </c>
      <c r="D18" s="43">
        <v>16</v>
      </c>
      <c r="E18" s="2">
        <v>108249</v>
      </c>
      <c r="F18" s="2" t="s">
        <v>2768</v>
      </c>
      <c r="G18" s="2">
        <v>2</v>
      </c>
      <c r="H18" s="2">
        <v>3</v>
      </c>
      <c r="I18" s="2">
        <v>2</v>
      </c>
      <c r="J18" s="2">
        <v>6</v>
      </c>
      <c r="K18" s="2">
        <v>3</v>
      </c>
      <c r="L18" s="2" t="s">
        <v>2768</v>
      </c>
      <c r="M18" s="2" t="s">
        <v>2768</v>
      </c>
    </row>
    <row r="19" spans="2:13" ht="15" customHeight="1" x14ac:dyDescent="0.45">
      <c r="B19" s="41">
        <v>16</v>
      </c>
      <c r="C19" s="237" t="s">
        <v>48</v>
      </c>
      <c r="D19" s="43">
        <v>8</v>
      </c>
      <c r="E19" s="2">
        <v>1163445</v>
      </c>
      <c r="F19" s="2" t="s">
        <v>2768</v>
      </c>
      <c r="G19" s="2" t="s">
        <v>2768</v>
      </c>
      <c r="H19" s="2" t="s">
        <v>2768</v>
      </c>
      <c r="I19" s="2">
        <v>1</v>
      </c>
      <c r="J19" s="2">
        <v>1</v>
      </c>
      <c r="K19" s="2">
        <v>1</v>
      </c>
      <c r="L19" s="2">
        <v>2</v>
      </c>
      <c r="M19" s="2">
        <v>3</v>
      </c>
    </row>
    <row r="20" spans="2:13" ht="15" customHeight="1" x14ac:dyDescent="0.45">
      <c r="B20" s="41">
        <v>17</v>
      </c>
      <c r="C20" s="237" t="s">
        <v>49</v>
      </c>
      <c r="D20" s="43">
        <v>1</v>
      </c>
      <c r="E20" s="2" t="s">
        <v>2770</v>
      </c>
      <c r="F20" s="2" t="s">
        <v>2768</v>
      </c>
      <c r="G20" s="2" t="s">
        <v>2768</v>
      </c>
      <c r="H20" s="2" t="s">
        <v>2768</v>
      </c>
      <c r="I20" s="2" t="s">
        <v>2768</v>
      </c>
      <c r="J20" s="2" t="s">
        <v>2769</v>
      </c>
      <c r="K20" s="2" t="s">
        <v>2768</v>
      </c>
      <c r="L20" s="2" t="s">
        <v>2768</v>
      </c>
      <c r="M20" s="2" t="s">
        <v>2768</v>
      </c>
    </row>
    <row r="21" spans="2:13" ht="15" customHeight="1" x14ac:dyDescent="0.45">
      <c r="B21" s="44">
        <v>18</v>
      </c>
      <c r="C21" s="238" t="s">
        <v>50</v>
      </c>
      <c r="D21" s="46">
        <v>37</v>
      </c>
      <c r="E21" s="3">
        <v>1009935</v>
      </c>
      <c r="F21" s="3" t="s">
        <v>2768</v>
      </c>
      <c r="G21" s="3" t="s">
        <v>2768</v>
      </c>
      <c r="H21" s="3">
        <v>2</v>
      </c>
      <c r="I21" s="3">
        <v>7</v>
      </c>
      <c r="J21" s="3">
        <v>7</v>
      </c>
      <c r="K21" s="3">
        <v>12</v>
      </c>
      <c r="L21" s="3">
        <v>7</v>
      </c>
      <c r="M21" s="3">
        <v>2</v>
      </c>
    </row>
    <row r="22" spans="2:13" ht="15" customHeight="1" x14ac:dyDescent="0.45">
      <c r="B22" s="41">
        <v>19</v>
      </c>
      <c r="C22" s="237" t="s">
        <v>51</v>
      </c>
      <c r="D22" s="43">
        <v>4</v>
      </c>
      <c r="E22" s="2" t="s">
        <v>2769</v>
      </c>
      <c r="F22" s="2" t="s">
        <v>2768</v>
      </c>
      <c r="G22" s="2" t="s">
        <v>2768</v>
      </c>
      <c r="H22" s="2">
        <v>1</v>
      </c>
      <c r="I22" s="2">
        <v>1</v>
      </c>
      <c r="J22" s="2" t="s">
        <v>2768</v>
      </c>
      <c r="K22" s="2">
        <v>2</v>
      </c>
      <c r="L22" s="2" t="s">
        <v>2768</v>
      </c>
      <c r="M22" s="2" t="s">
        <v>2768</v>
      </c>
    </row>
    <row r="23" spans="2:13" ht="15" customHeight="1" x14ac:dyDescent="0.45">
      <c r="B23" s="41">
        <v>20</v>
      </c>
      <c r="C23" s="237" t="s">
        <v>52</v>
      </c>
      <c r="D23" s="43">
        <v>5</v>
      </c>
      <c r="E23" s="2">
        <v>34387</v>
      </c>
      <c r="F23" s="2" t="s">
        <v>2768</v>
      </c>
      <c r="G23" s="2" t="s">
        <v>2768</v>
      </c>
      <c r="H23" s="2">
        <v>1</v>
      </c>
      <c r="I23" s="2" t="s">
        <v>2768</v>
      </c>
      <c r="J23" s="2">
        <v>4</v>
      </c>
      <c r="K23" s="2" t="s">
        <v>2768</v>
      </c>
      <c r="L23" s="2" t="s">
        <v>2768</v>
      </c>
      <c r="M23" s="2" t="s">
        <v>2768</v>
      </c>
    </row>
    <row r="24" spans="2:13" ht="15" customHeight="1" x14ac:dyDescent="0.45">
      <c r="B24" s="41">
        <v>21</v>
      </c>
      <c r="C24" s="237" t="s">
        <v>53</v>
      </c>
      <c r="D24" s="43">
        <v>18</v>
      </c>
      <c r="E24" s="2">
        <v>1428982</v>
      </c>
      <c r="F24" s="2" t="s">
        <v>2768</v>
      </c>
      <c r="G24" s="2" t="s">
        <v>2768</v>
      </c>
      <c r="H24" s="2">
        <v>1</v>
      </c>
      <c r="I24" s="2">
        <v>4</v>
      </c>
      <c r="J24" s="2">
        <v>2</v>
      </c>
      <c r="K24" s="2">
        <v>1</v>
      </c>
      <c r="L24" s="2">
        <v>7</v>
      </c>
      <c r="M24" s="2">
        <v>3</v>
      </c>
    </row>
    <row r="25" spans="2:13" ht="15" customHeight="1" x14ac:dyDescent="0.45">
      <c r="B25" s="41">
        <v>22</v>
      </c>
      <c r="C25" s="237" t="s">
        <v>54</v>
      </c>
      <c r="D25" s="43">
        <v>18</v>
      </c>
      <c r="E25" s="2">
        <v>1322069</v>
      </c>
      <c r="F25" s="2" t="s">
        <v>2768</v>
      </c>
      <c r="G25" s="2" t="s">
        <v>2768</v>
      </c>
      <c r="H25" s="2">
        <v>1</v>
      </c>
      <c r="I25" s="2">
        <v>1</v>
      </c>
      <c r="J25" s="2" t="s">
        <v>2768</v>
      </c>
      <c r="K25" s="2">
        <v>8</v>
      </c>
      <c r="L25" s="2">
        <v>6</v>
      </c>
      <c r="M25" s="2">
        <v>2</v>
      </c>
    </row>
    <row r="26" spans="2:13" ht="15" customHeight="1" x14ac:dyDescent="0.45">
      <c r="B26" s="44">
        <v>23</v>
      </c>
      <c r="C26" s="238" t="s">
        <v>55</v>
      </c>
      <c r="D26" s="46">
        <v>11</v>
      </c>
      <c r="E26" s="3">
        <v>190276</v>
      </c>
      <c r="F26" s="3" t="s">
        <v>2768</v>
      </c>
      <c r="G26" s="3" t="s">
        <v>2768</v>
      </c>
      <c r="H26" s="3">
        <v>1</v>
      </c>
      <c r="I26" s="3">
        <v>2</v>
      </c>
      <c r="J26" s="3">
        <v>1</v>
      </c>
      <c r="K26" s="3">
        <v>5</v>
      </c>
      <c r="L26" s="3">
        <v>2</v>
      </c>
      <c r="M26" s="3" t="s">
        <v>2768</v>
      </c>
    </row>
    <row r="27" spans="2:13" ht="15" customHeight="1" x14ac:dyDescent="0.45">
      <c r="B27" s="41">
        <v>24</v>
      </c>
      <c r="C27" s="237" t="s">
        <v>56</v>
      </c>
      <c r="D27" s="43">
        <v>42</v>
      </c>
      <c r="E27" s="2">
        <v>1366556</v>
      </c>
      <c r="F27" s="2" t="s">
        <v>2768</v>
      </c>
      <c r="G27" s="2" t="s">
        <v>2768</v>
      </c>
      <c r="H27" s="2">
        <v>2</v>
      </c>
      <c r="I27" s="2">
        <v>5</v>
      </c>
      <c r="J27" s="2">
        <v>8</v>
      </c>
      <c r="K27" s="2">
        <v>15</v>
      </c>
      <c r="L27" s="2">
        <v>10</v>
      </c>
      <c r="M27" s="2">
        <v>2</v>
      </c>
    </row>
    <row r="28" spans="2:13" ht="15" customHeight="1" x14ac:dyDescent="0.45">
      <c r="B28" s="41">
        <v>25</v>
      </c>
      <c r="C28" s="237" t="s">
        <v>57</v>
      </c>
      <c r="D28" s="43">
        <v>15</v>
      </c>
      <c r="E28" s="2">
        <v>760664</v>
      </c>
      <c r="F28" s="2" t="s">
        <v>2768</v>
      </c>
      <c r="G28" s="2" t="s">
        <v>2768</v>
      </c>
      <c r="H28" s="2" t="s">
        <v>2768</v>
      </c>
      <c r="I28" s="2">
        <v>2</v>
      </c>
      <c r="J28" s="2">
        <v>2</v>
      </c>
      <c r="K28" s="2">
        <v>4</v>
      </c>
      <c r="L28" s="2">
        <v>5</v>
      </c>
      <c r="M28" s="2">
        <v>2</v>
      </c>
    </row>
    <row r="29" spans="2:13" ht="15" customHeight="1" x14ac:dyDescent="0.45">
      <c r="B29" s="41">
        <v>26</v>
      </c>
      <c r="C29" s="237" t="s">
        <v>58</v>
      </c>
      <c r="D29" s="43">
        <v>66</v>
      </c>
      <c r="E29" s="2">
        <v>1317727</v>
      </c>
      <c r="F29" s="2" t="s">
        <v>2768</v>
      </c>
      <c r="G29" s="2" t="s">
        <v>2768</v>
      </c>
      <c r="H29" s="2">
        <v>6</v>
      </c>
      <c r="I29" s="2">
        <v>8</v>
      </c>
      <c r="J29" s="2">
        <v>19</v>
      </c>
      <c r="K29" s="2">
        <v>22</v>
      </c>
      <c r="L29" s="2">
        <v>9</v>
      </c>
      <c r="M29" s="2">
        <v>2</v>
      </c>
    </row>
    <row r="30" spans="2:13" ht="15" customHeight="1" x14ac:dyDescent="0.45">
      <c r="B30" s="41">
        <v>27</v>
      </c>
      <c r="C30" s="237" t="s">
        <v>59</v>
      </c>
      <c r="D30" s="43">
        <v>16</v>
      </c>
      <c r="E30" s="2">
        <v>511656</v>
      </c>
      <c r="F30" s="2" t="s">
        <v>2768</v>
      </c>
      <c r="G30" s="2">
        <v>1</v>
      </c>
      <c r="H30" s="2">
        <v>2</v>
      </c>
      <c r="I30" s="2">
        <v>3</v>
      </c>
      <c r="J30" s="2">
        <v>1</v>
      </c>
      <c r="K30" s="2">
        <v>2</v>
      </c>
      <c r="L30" s="2">
        <v>6</v>
      </c>
      <c r="M30" s="2">
        <v>1</v>
      </c>
    </row>
    <row r="31" spans="2:13" ht="15" customHeight="1" x14ac:dyDescent="0.45">
      <c r="B31" s="44">
        <v>28</v>
      </c>
      <c r="C31" s="238" t="s">
        <v>60</v>
      </c>
      <c r="D31" s="46">
        <v>44</v>
      </c>
      <c r="E31" s="3">
        <v>1770983</v>
      </c>
      <c r="F31" s="3">
        <v>3</v>
      </c>
      <c r="G31" s="3" t="s">
        <v>2768</v>
      </c>
      <c r="H31" s="3">
        <v>6</v>
      </c>
      <c r="I31" s="3">
        <v>4</v>
      </c>
      <c r="J31" s="3">
        <v>6</v>
      </c>
      <c r="K31" s="3">
        <v>8</v>
      </c>
      <c r="L31" s="3">
        <v>13</v>
      </c>
      <c r="M31" s="3">
        <v>4</v>
      </c>
    </row>
    <row r="32" spans="2:13" ht="15" customHeight="1" x14ac:dyDescent="0.45">
      <c r="B32" s="41">
        <v>29</v>
      </c>
      <c r="C32" s="237" t="s">
        <v>61</v>
      </c>
      <c r="D32" s="43">
        <v>26</v>
      </c>
      <c r="E32" s="2">
        <v>479639</v>
      </c>
      <c r="F32" s="2" t="s">
        <v>2768</v>
      </c>
      <c r="G32" s="2" t="s">
        <v>2768</v>
      </c>
      <c r="H32" s="2">
        <v>1</v>
      </c>
      <c r="I32" s="2">
        <v>4</v>
      </c>
      <c r="J32" s="2">
        <v>8</v>
      </c>
      <c r="K32" s="2">
        <v>8</v>
      </c>
      <c r="L32" s="2">
        <v>5</v>
      </c>
      <c r="M32" s="2" t="s">
        <v>2768</v>
      </c>
    </row>
    <row r="33" spans="2:13" ht="15" customHeight="1" x14ac:dyDescent="0.45">
      <c r="B33" s="41">
        <v>30</v>
      </c>
      <c r="C33" s="237" t="s">
        <v>62</v>
      </c>
      <c r="D33" s="43">
        <v>11</v>
      </c>
      <c r="E33" s="2">
        <v>231581</v>
      </c>
      <c r="F33" s="2" t="s">
        <v>2768</v>
      </c>
      <c r="G33" s="2" t="s">
        <v>2768</v>
      </c>
      <c r="H33" s="2" t="s">
        <v>2768</v>
      </c>
      <c r="I33" s="2">
        <v>2</v>
      </c>
      <c r="J33" s="2">
        <v>2</v>
      </c>
      <c r="K33" s="2">
        <v>6</v>
      </c>
      <c r="L33" s="2">
        <v>1</v>
      </c>
      <c r="M33" s="2" t="s">
        <v>2768</v>
      </c>
    </row>
    <row r="34" spans="2:13" ht="15" customHeight="1" x14ac:dyDescent="0.45">
      <c r="B34" s="41">
        <v>31</v>
      </c>
      <c r="C34" s="237" t="s">
        <v>63</v>
      </c>
      <c r="D34" s="43">
        <v>32</v>
      </c>
      <c r="E34" s="2">
        <v>1901364</v>
      </c>
      <c r="F34" s="2">
        <v>1</v>
      </c>
      <c r="G34" s="2">
        <v>2</v>
      </c>
      <c r="H34" s="2" t="s">
        <v>2768</v>
      </c>
      <c r="I34" s="2">
        <v>1</v>
      </c>
      <c r="J34" s="2">
        <v>6</v>
      </c>
      <c r="K34" s="2">
        <v>10</v>
      </c>
      <c r="L34" s="2">
        <v>9</v>
      </c>
      <c r="M34" s="2">
        <v>3</v>
      </c>
    </row>
    <row r="35" spans="2:13" ht="15" customHeight="1" thickBot="1" x14ac:dyDescent="0.5">
      <c r="B35" s="47">
        <v>32</v>
      </c>
      <c r="C35" s="239" t="s">
        <v>64</v>
      </c>
      <c r="D35" s="49">
        <v>11</v>
      </c>
      <c r="E35" s="4">
        <v>332658</v>
      </c>
      <c r="F35" s="4" t="s">
        <v>2768</v>
      </c>
      <c r="G35" s="4" t="s">
        <v>2768</v>
      </c>
      <c r="H35" s="4">
        <v>1</v>
      </c>
      <c r="I35" s="4" t="s">
        <v>2768</v>
      </c>
      <c r="J35" s="4">
        <v>1</v>
      </c>
      <c r="K35" s="4">
        <v>5</v>
      </c>
      <c r="L35" s="4">
        <v>3</v>
      </c>
      <c r="M35" s="4">
        <v>1</v>
      </c>
    </row>
  </sheetData>
  <mergeCells count="5">
    <mergeCell ref="B6:C10"/>
    <mergeCell ref="D6:D10"/>
    <mergeCell ref="E6:E9"/>
    <mergeCell ref="F6:M6"/>
    <mergeCell ref="B11:C11"/>
  </mergeCells>
  <phoneticPr fontId="2"/>
  <pageMargins left="0.78740157480314965" right="0.78740157480314965" top="0.78740157480314965" bottom="0.78740157480314965" header="0.39370078740157483" footer="0.59055118110236227"/>
  <pageSetup paperSize="9" scale="94" firstPageNumber="5" orientation="landscape" r:id="rId1"/>
  <ignoredErrors>
    <ignoredError sqref="B12:B3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I34"/>
  <sheetViews>
    <sheetView showGridLines="0" zoomScaleNormal="100" zoomScaleSheetLayoutView="100" workbookViewId="0"/>
  </sheetViews>
  <sheetFormatPr defaultColWidth="8.09765625" defaultRowHeight="15" customHeight="1" x14ac:dyDescent="0.45"/>
  <cols>
    <col min="1" max="1" width="2.59765625" style="180" customWidth="1"/>
    <col min="2" max="2" width="2.5" style="180" customWidth="1"/>
    <col min="3" max="3" width="12.19921875" style="180" customWidth="1"/>
    <col min="4" max="4" width="6" style="180" customWidth="1"/>
    <col min="5" max="9" width="8.09765625" style="180" customWidth="1"/>
    <col min="10" max="16384" width="8.09765625" style="180"/>
  </cols>
  <sheetData>
    <row r="1" spans="2:9" s="178" customFormat="1" ht="15" customHeight="1" x14ac:dyDescent="0.45">
      <c r="B1" s="178" t="s">
        <v>435</v>
      </c>
    </row>
    <row r="2" spans="2:9" ht="6" customHeight="1" x14ac:dyDescent="0.45"/>
    <row r="3" spans="2:9" ht="6" customHeight="1" x14ac:dyDescent="0.45"/>
    <row r="4" spans="2:9" ht="6" customHeight="1" x14ac:dyDescent="0.45"/>
    <row r="5" spans="2:9" s="179" customFormat="1" ht="15" customHeight="1" thickBot="1" x14ac:dyDescent="0.5">
      <c r="B5" s="179" t="s">
        <v>447</v>
      </c>
    </row>
    <row r="6" spans="2:9" ht="18" customHeight="1" x14ac:dyDescent="0.45">
      <c r="B6" s="391" t="s">
        <v>2230</v>
      </c>
      <c r="C6" s="392"/>
      <c r="D6" s="395" t="s">
        <v>2229</v>
      </c>
      <c r="E6" s="438" t="s">
        <v>448</v>
      </c>
      <c r="F6" s="391"/>
      <c r="G6" s="391"/>
      <c r="H6" s="391"/>
      <c r="I6" s="391"/>
    </row>
    <row r="7" spans="2:9" ht="18" customHeight="1" x14ac:dyDescent="0.45">
      <c r="B7" s="393"/>
      <c r="C7" s="394"/>
      <c r="D7" s="425"/>
      <c r="E7" s="414" t="s">
        <v>391</v>
      </c>
      <c r="F7" s="409" t="s">
        <v>449</v>
      </c>
      <c r="G7" s="382"/>
      <c r="H7" s="405" t="s">
        <v>450</v>
      </c>
      <c r="I7" s="401" t="s">
        <v>451</v>
      </c>
    </row>
    <row r="8" spans="2:9" ht="18" customHeight="1" x14ac:dyDescent="0.45">
      <c r="B8" s="393"/>
      <c r="C8" s="394"/>
      <c r="D8" s="425"/>
      <c r="E8" s="414"/>
      <c r="F8" s="240" t="s">
        <v>452</v>
      </c>
      <c r="G8" s="219" t="s">
        <v>453</v>
      </c>
      <c r="H8" s="414"/>
      <c r="I8" s="425"/>
    </row>
    <row r="9" spans="2:9" s="184" customFormat="1" ht="12.6" thickBot="1" x14ac:dyDescent="0.5">
      <c r="B9" s="441"/>
      <c r="C9" s="442"/>
      <c r="D9" s="443"/>
      <c r="E9" s="185" t="s">
        <v>454</v>
      </c>
      <c r="F9" s="241" t="s">
        <v>454</v>
      </c>
      <c r="G9" s="185" t="s">
        <v>454</v>
      </c>
      <c r="H9" s="185" t="s">
        <v>454</v>
      </c>
      <c r="I9" s="186" t="s">
        <v>454</v>
      </c>
    </row>
    <row r="10" spans="2:9" s="179" customFormat="1" ht="15" customHeight="1" x14ac:dyDescent="0.45">
      <c r="B10" s="380" t="s">
        <v>13</v>
      </c>
      <c r="C10" s="381"/>
      <c r="D10" s="55">
        <v>600</v>
      </c>
      <c r="E10" s="56">
        <v>156874</v>
      </c>
      <c r="F10" s="56">
        <v>32158</v>
      </c>
      <c r="G10" s="56">
        <v>24906</v>
      </c>
      <c r="H10" s="56">
        <v>67563</v>
      </c>
      <c r="I10" s="56">
        <v>32247</v>
      </c>
    </row>
    <row r="11" spans="2:9" ht="15" customHeight="1" x14ac:dyDescent="0.45">
      <c r="B11" s="41" t="s">
        <v>40</v>
      </c>
      <c r="C11" s="237" t="s">
        <v>41</v>
      </c>
      <c r="D11" s="43">
        <v>143</v>
      </c>
      <c r="E11" s="2">
        <v>38289</v>
      </c>
      <c r="F11" s="2">
        <v>34</v>
      </c>
      <c r="G11" s="2">
        <v>5898</v>
      </c>
      <c r="H11" s="2">
        <v>29796</v>
      </c>
      <c r="I11" s="2">
        <v>2561</v>
      </c>
    </row>
    <row r="12" spans="2:9" ht="15" customHeight="1" x14ac:dyDescent="0.45">
      <c r="B12" s="41">
        <v>10</v>
      </c>
      <c r="C12" s="237" t="s">
        <v>42</v>
      </c>
      <c r="D12" s="43">
        <v>7</v>
      </c>
      <c r="E12" s="2">
        <v>1670</v>
      </c>
      <c r="F12" s="2" t="s">
        <v>2768</v>
      </c>
      <c r="G12" s="2">
        <v>80</v>
      </c>
      <c r="H12" s="2">
        <v>1590</v>
      </c>
      <c r="I12" s="2" t="s">
        <v>2768</v>
      </c>
    </row>
    <row r="13" spans="2:9" ht="15" customHeight="1" x14ac:dyDescent="0.45">
      <c r="B13" s="41">
        <v>11</v>
      </c>
      <c r="C13" s="237" t="s">
        <v>43</v>
      </c>
      <c r="D13" s="43">
        <v>37</v>
      </c>
      <c r="E13" s="2">
        <v>234</v>
      </c>
      <c r="F13" s="2" t="s">
        <v>2768</v>
      </c>
      <c r="G13" s="2">
        <v>228</v>
      </c>
      <c r="H13" s="2">
        <v>6</v>
      </c>
      <c r="I13" s="2" t="s">
        <v>2768</v>
      </c>
    </row>
    <row r="14" spans="2:9" ht="15" customHeight="1" x14ac:dyDescent="0.45">
      <c r="B14" s="41">
        <v>12</v>
      </c>
      <c r="C14" s="237" t="s">
        <v>44</v>
      </c>
      <c r="D14" s="43">
        <v>20</v>
      </c>
      <c r="E14" s="2">
        <v>818</v>
      </c>
      <c r="F14" s="2" t="s">
        <v>2768</v>
      </c>
      <c r="G14" s="2">
        <v>441</v>
      </c>
      <c r="H14" s="2">
        <v>97</v>
      </c>
      <c r="I14" s="2">
        <v>280</v>
      </c>
    </row>
    <row r="15" spans="2:9" ht="15" customHeight="1" x14ac:dyDescent="0.45">
      <c r="B15" s="44">
        <v>13</v>
      </c>
      <c r="C15" s="238" t="s">
        <v>45</v>
      </c>
      <c r="D15" s="46">
        <v>4</v>
      </c>
      <c r="E15" s="3">
        <v>223</v>
      </c>
      <c r="F15" s="3" t="s">
        <v>2768</v>
      </c>
      <c r="G15" s="3">
        <v>4</v>
      </c>
      <c r="H15" s="3">
        <v>219</v>
      </c>
      <c r="I15" s="3" t="s">
        <v>2768</v>
      </c>
    </row>
    <row r="16" spans="2:9" ht="15" customHeight="1" x14ac:dyDescent="0.45">
      <c r="B16" s="41">
        <v>14</v>
      </c>
      <c r="C16" s="237" t="s">
        <v>46</v>
      </c>
      <c r="D16" s="43">
        <v>8</v>
      </c>
      <c r="E16" s="2">
        <v>16931</v>
      </c>
      <c r="F16" s="2" t="s">
        <v>2768</v>
      </c>
      <c r="G16" s="2">
        <v>119</v>
      </c>
      <c r="H16" s="2">
        <v>19</v>
      </c>
      <c r="I16" s="2">
        <v>16793</v>
      </c>
    </row>
    <row r="17" spans="2:9" ht="15" customHeight="1" x14ac:dyDescent="0.45">
      <c r="B17" s="41">
        <v>15</v>
      </c>
      <c r="C17" s="237" t="s">
        <v>47</v>
      </c>
      <c r="D17" s="43">
        <v>16</v>
      </c>
      <c r="E17" s="2">
        <v>1141</v>
      </c>
      <c r="F17" s="2">
        <v>159</v>
      </c>
      <c r="G17" s="2">
        <v>982</v>
      </c>
      <c r="H17" s="2" t="s">
        <v>2768</v>
      </c>
      <c r="I17" s="2" t="s">
        <v>2768</v>
      </c>
    </row>
    <row r="18" spans="2:9" ht="15" customHeight="1" x14ac:dyDescent="0.45">
      <c r="B18" s="41">
        <v>16</v>
      </c>
      <c r="C18" s="237" t="s">
        <v>48</v>
      </c>
      <c r="D18" s="43">
        <v>8</v>
      </c>
      <c r="E18" s="2">
        <v>16275</v>
      </c>
      <c r="F18" s="2">
        <v>1623</v>
      </c>
      <c r="G18" s="2">
        <v>1393</v>
      </c>
      <c r="H18" s="2">
        <v>2551</v>
      </c>
      <c r="I18" s="2">
        <v>10708</v>
      </c>
    </row>
    <row r="19" spans="2:9" ht="15" customHeight="1" x14ac:dyDescent="0.45">
      <c r="B19" s="41">
        <v>17</v>
      </c>
      <c r="C19" s="237" t="s">
        <v>49</v>
      </c>
      <c r="D19" s="43">
        <v>1</v>
      </c>
      <c r="E19" s="2" t="s">
        <v>2770</v>
      </c>
      <c r="F19" s="2" t="s">
        <v>2768</v>
      </c>
      <c r="G19" s="2" t="s">
        <v>2769</v>
      </c>
      <c r="H19" s="2" t="s">
        <v>2768</v>
      </c>
      <c r="I19" s="2" t="s">
        <v>2768</v>
      </c>
    </row>
    <row r="20" spans="2:9" ht="15" customHeight="1" x14ac:dyDescent="0.45">
      <c r="B20" s="44">
        <v>18</v>
      </c>
      <c r="C20" s="238" t="s">
        <v>50</v>
      </c>
      <c r="D20" s="46">
        <v>37</v>
      </c>
      <c r="E20" s="3">
        <v>2221</v>
      </c>
      <c r="F20" s="3">
        <v>299</v>
      </c>
      <c r="G20" s="3">
        <v>778</v>
      </c>
      <c r="H20" s="3">
        <v>949</v>
      </c>
      <c r="I20" s="3">
        <v>195</v>
      </c>
    </row>
    <row r="21" spans="2:9" ht="15" customHeight="1" x14ac:dyDescent="0.45">
      <c r="B21" s="41">
        <v>19</v>
      </c>
      <c r="C21" s="237" t="s">
        <v>51</v>
      </c>
      <c r="D21" s="43">
        <v>4</v>
      </c>
      <c r="E21" s="2" t="s">
        <v>2769</v>
      </c>
      <c r="F21" s="2" t="s">
        <v>2768</v>
      </c>
      <c r="G21" s="2" t="s">
        <v>2769</v>
      </c>
      <c r="H21" s="2">
        <v>8</v>
      </c>
      <c r="I21" s="2" t="s">
        <v>2768</v>
      </c>
    </row>
    <row r="22" spans="2:9" ht="15" customHeight="1" x14ac:dyDescent="0.45">
      <c r="B22" s="41">
        <v>20</v>
      </c>
      <c r="C22" s="237" t="s">
        <v>52</v>
      </c>
      <c r="D22" s="43">
        <v>5</v>
      </c>
      <c r="E22" s="2">
        <v>25</v>
      </c>
      <c r="F22" s="2" t="s">
        <v>2768</v>
      </c>
      <c r="G22" s="2">
        <v>25</v>
      </c>
      <c r="H22" s="2" t="s">
        <v>2768</v>
      </c>
      <c r="I22" s="2" t="s">
        <v>2768</v>
      </c>
    </row>
    <row r="23" spans="2:9" ht="15" customHeight="1" x14ac:dyDescent="0.45">
      <c r="B23" s="41">
        <v>21</v>
      </c>
      <c r="C23" s="237" t="s">
        <v>53</v>
      </c>
      <c r="D23" s="43">
        <v>18</v>
      </c>
      <c r="E23" s="2">
        <v>7516</v>
      </c>
      <c r="F23" s="2" t="s">
        <v>2768</v>
      </c>
      <c r="G23" s="2">
        <v>225</v>
      </c>
      <c r="H23" s="2">
        <v>5586</v>
      </c>
      <c r="I23" s="2">
        <v>1705</v>
      </c>
    </row>
    <row r="24" spans="2:9" ht="15" customHeight="1" x14ac:dyDescent="0.45">
      <c r="B24" s="41">
        <v>22</v>
      </c>
      <c r="C24" s="237" t="s">
        <v>54</v>
      </c>
      <c r="D24" s="43">
        <v>18</v>
      </c>
      <c r="E24" s="2">
        <v>23629</v>
      </c>
      <c r="F24" s="2" t="s">
        <v>2768</v>
      </c>
      <c r="G24" s="2">
        <v>1413</v>
      </c>
      <c r="H24" s="2">
        <v>22216</v>
      </c>
      <c r="I24" s="2" t="s">
        <v>2768</v>
      </c>
    </row>
    <row r="25" spans="2:9" ht="15" customHeight="1" x14ac:dyDescent="0.45">
      <c r="B25" s="44">
        <v>23</v>
      </c>
      <c r="C25" s="238" t="s">
        <v>55</v>
      </c>
      <c r="D25" s="46">
        <v>11</v>
      </c>
      <c r="E25" s="3">
        <v>659</v>
      </c>
      <c r="F25" s="3" t="s">
        <v>2768</v>
      </c>
      <c r="G25" s="3">
        <v>641</v>
      </c>
      <c r="H25" s="3">
        <v>18</v>
      </c>
      <c r="I25" s="3" t="s">
        <v>2768</v>
      </c>
    </row>
    <row r="26" spans="2:9" ht="15" customHeight="1" x14ac:dyDescent="0.45">
      <c r="B26" s="41">
        <v>24</v>
      </c>
      <c r="C26" s="237" t="s">
        <v>56</v>
      </c>
      <c r="D26" s="43">
        <v>42</v>
      </c>
      <c r="E26" s="2">
        <v>6177</v>
      </c>
      <c r="F26" s="2">
        <v>1597</v>
      </c>
      <c r="G26" s="2">
        <v>1710</v>
      </c>
      <c r="H26" s="2">
        <v>2870</v>
      </c>
      <c r="I26" s="2" t="s">
        <v>2768</v>
      </c>
    </row>
    <row r="27" spans="2:9" ht="15" customHeight="1" x14ac:dyDescent="0.45">
      <c r="B27" s="41">
        <v>25</v>
      </c>
      <c r="C27" s="237" t="s">
        <v>57</v>
      </c>
      <c r="D27" s="43">
        <v>15</v>
      </c>
      <c r="E27" s="2">
        <v>1332</v>
      </c>
      <c r="F27" s="2">
        <v>844</v>
      </c>
      <c r="G27" s="2">
        <v>481</v>
      </c>
      <c r="H27" s="2">
        <v>7</v>
      </c>
      <c r="I27" s="2" t="s">
        <v>2768</v>
      </c>
    </row>
    <row r="28" spans="2:9" ht="15" customHeight="1" x14ac:dyDescent="0.45">
      <c r="B28" s="41">
        <v>26</v>
      </c>
      <c r="C28" s="237" t="s">
        <v>58</v>
      </c>
      <c r="D28" s="43">
        <v>66</v>
      </c>
      <c r="E28" s="2">
        <v>993</v>
      </c>
      <c r="F28" s="2" t="s">
        <v>2768</v>
      </c>
      <c r="G28" s="2">
        <v>868</v>
      </c>
      <c r="H28" s="2">
        <v>123</v>
      </c>
      <c r="I28" s="2">
        <v>2</v>
      </c>
    </row>
    <row r="29" spans="2:9" ht="15" customHeight="1" x14ac:dyDescent="0.45">
      <c r="B29" s="41">
        <v>27</v>
      </c>
      <c r="C29" s="237" t="s">
        <v>59</v>
      </c>
      <c r="D29" s="43">
        <v>16</v>
      </c>
      <c r="E29" s="2">
        <v>409</v>
      </c>
      <c r="F29" s="2" t="s">
        <v>2768</v>
      </c>
      <c r="G29" s="2">
        <v>403</v>
      </c>
      <c r="H29" s="2">
        <v>6</v>
      </c>
      <c r="I29" s="2" t="s">
        <v>2768</v>
      </c>
    </row>
    <row r="30" spans="2:9" ht="15" customHeight="1" x14ac:dyDescent="0.45">
      <c r="B30" s="44">
        <v>28</v>
      </c>
      <c r="C30" s="238" t="s">
        <v>60</v>
      </c>
      <c r="D30" s="46">
        <v>44</v>
      </c>
      <c r="E30" s="3">
        <v>25687</v>
      </c>
      <c r="F30" s="3">
        <v>21315</v>
      </c>
      <c r="G30" s="3">
        <v>3018</v>
      </c>
      <c r="H30" s="3">
        <v>1351</v>
      </c>
      <c r="I30" s="3">
        <v>3</v>
      </c>
    </row>
    <row r="31" spans="2:9" ht="15" customHeight="1" x14ac:dyDescent="0.45">
      <c r="B31" s="41">
        <v>29</v>
      </c>
      <c r="C31" s="237" t="s">
        <v>61</v>
      </c>
      <c r="D31" s="43">
        <v>26</v>
      </c>
      <c r="E31" s="2">
        <v>1565</v>
      </c>
      <c r="F31" s="2">
        <v>1140</v>
      </c>
      <c r="G31" s="2">
        <v>425</v>
      </c>
      <c r="H31" s="2" t="s">
        <v>2768</v>
      </c>
      <c r="I31" s="2" t="s">
        <v>2768</v>
      </c>
    </row>
    <row r="32" spans="2:9" ht="15" customHeight="1" x14ac:dyDescent="0.45">
      <c r="B32" s="41">
        <v>30</v>
      </c>
      <c r="C32" s="237" t="s">
        <v>62</v>
      </c>
      <c r="D32" s="43">
        <v>11</v>
      </c>
      <c r="E32" s="2">
        <v>71</v>
      </c>
      <c r="F32" s="2" t="s">
        <v>2768</v>
      </c>
      <c r="G32" s="2">
        <v>66</v>
      </c>
      <c r="H32" s="2">
        <v>5</v>
      </c>
      <c r="I32" s="2" t="s">
        <v>2768</v>
      </c>
    </row>
    <row r="33" spans="2:9" ht="15" customHeight="1" x14ac:dyDescent="0.45">
      <c r="B33" s="41">
        <v>31</v>
      </c>
      <c r="C33" s="237" t="s">
        <v>63</v>
      </c>
      <c r="D33" s="43">
        <v>32</v>
      </c>
      <c r="E33" s="2">
        <v>9498</v>
      </c>
      <c r="F33" s="2">
        <v>4207</v>
      </c>
      <c r="G33" s="2">
        <v>5145</v>
      </c>
      <c r="H33" s="2">
        <v>146</v>
      </c>
      <c r="I33" s="2" t="s">
        <v>2768</v>
      </c>
    </row>
    <row r="34" spans="2:9" ht="15" customHeight="1" thickBot="1" x14ac:dyDescent="0.5">
      <c r="B34" s="47">
        <v>32</v>
      </c>
      <c r="C34" s="239" t="s">
        <v>64</v>
      </c>
      <c r="D34" s="49">
        <v>11</v>
      </c>
      <c r="E34" s="4">
        <v>1384</v>
      </c>
      <c r="F34" s="4">
        <v>940</v>
      </c>
      <c r="G34" s="4">
        <v>444</v>
      </c>
      <c r="H34" s="4" t="s">
        <v>2768</v>
      </c>
      <c r="I34" s="4" t="s">
        <v>2768</v>
      </c>
    </row>
  </sheetData>
  <mergeCells count="8">
    <mergeCell ref="B10:C10"/>
    <mergeCell ref="B6:C9"/>
    <mergeCell ref="D6:D9"/>
    <mergeCell ref="E6:I6"/>
    <mergeCell ref="E7:E8"/>
    <mergeCell ref="F7:G7"/>
    <mergeCell ref="H7:H8"/>
    <mergeCell ref="I7:I8"/>
  </mergeCells>
  <phoneticPr fontId="2"/>
  <pageMargins left="0.78740157480314965" right="0.78740157480314965" top="0.78740157480314965" bottom="0.78740157480314965" header="0.39370078740157483" footer="0.59055118110236227"/>
  <pageSetup paperSize="9" firstPageNumber="5" orientation="portrait" r:id="rId1"/>
  <ignoredErrors>
    <ignoredError sqref="B11:B34"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K44"/>
  <sheetViews>
    <sheetView showGridLines="0" zoomScaleNormal="100" zoomScaleSheetLayoutView="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2231</v>
      </c>
      <c r="C3" s="26"/>
      <c r="D3" s="26"/>
      <c r="E3" s="26"/>
      <c r="F3" s="26"/>
      <c r="G3" s="26"/>
      <c r="H3" s="26"/>
      <c r="I3" s="26"/>
      <c r="J3" s="26"/>
      <c r="K3" s="26"/>
    </row>
    <row r="4" spans="2:11" s="40" customFormat="1" ht="15" customHeight="1" x14ac:dyDescent="0.45">
      <c r="B4" s="40" t="s">
        <v>2233</v>
      </c>
      <c r="C4" s="26"/>
      <c r="D4" s="26"/>
      <c r="E4" s="26"/>
      <c r="F4" s="26"/>
      <c r="G4" s="26"/>
      <c r="H4" s="26"/>
      <c r="I4" s="26"/>
      <c r="J4" s="26"/>
      <c r="K4" s="26"/>
    </row>
    <row r="5" spans="2:11" s="40" customFormat="1" ht="15" customHeight="1" x14ac:dyDescent="0.45">
      <c r="B5" s="40" t="s">
        <v>2232</v>
      </c>
      <c r="C5" s="26"/>
      <c r="D5" s="26"/>
      <c r="E5" s="26"/>
      <c r="F5" s="26"/>
      <c r="G5" s="26"/>
      <c r="H5" s="26"/>
      <c r="I5" s="26"/>
      <c r="J5" s="26"/>
      <c r="K5" s="26"/>
    </row>
    <row r="6" spans="2:11" ht="15" customHeight="1" x14ac:dyDescent="0.45">
      <c r="B6" s="26" t="s">
        <v>1837</v>
      </c>
    </row>
    <row r="7" spans="2:11" ht="15" customHeight="1" thickBot="1" x14ac:dyDescent="0.5"/>
    <row r="8" spans="2:11" ht="60" x14ac:dyDescent="0.45">
      <c r="B8" s="445" t="s">
        <v>15</v>
      </c>
      <c r="C8" s="445"/>
      <c r="D8" s="446"/>
      <c r="E8" s="449" t="s">
        <v>17</v>
      </c>
      <c r="F8" s="243" t="s">
        <v>455</v>
      </c>
      <c r="G8" s="244" t="s">
        <v>67</v>
      </c>
      <c r="H8" s="243" t="s">
        <v>1852</v>
      </c>
      <c r="I8" s="243" t="s">
        <v>456</v>
      </c>
      <c r="J8" s="245" t="s">
        <v>457</v>
      </c>
      <c r="K8" s="245" t="s">
        <v>1809</v>
      </c>
    </row>
    <row r="9" spans="2:11" s="35" customFormat="1" ht="15" customHeight="1" thickBot="1" x14ac:dyDescent="0.5">
      <c r="B9" s="447"/>
      <c r="C9" s="447"/>
      <c r="D9" s="448"/>
      <c r="E9" s="450"/>
      <c r="F9" s="246" t="s">
        <v>458</v>
      </c>
      <c r="G9" s="246" t="s">
        <v>75</v>
      </c>
      <c r="H9" s="246" t="s">
        <v>75</v>
      </c>
      <c r="I9" s="246" t="s">
        <v>75</v>
      </c>
      <c r="J9" s="247" t="s">
        <v>75</v>
      </c>
      <c r="K9" s="247" t="s">
        <v>75</v>
      </c>
    </row>
    <row r="10" spans="2:11" s="40" customFormat="1" ht="15" customHeight="1" x14ac:dyDescent="0.45">
      <c r="B10" s="451" t="s">
        <v>13</v>
      </c>
      <c r="C10" s="451"/>
      <c r="D10" s="452"/>
      <c r="E10" s="5">
        <v>2114</v>
      </c>
      <c r="F10" s="5">
        <v>86083</v>
      </c>
      <c r="G10" s="5">
        <v>34747622</v>
      </c>
      <c r="H10" s="5">
        <v>208729656</v>
      </c>
      <c r="I10" s="5">
        <v>312468538</v>
      </c>
      <c r="J10" s="5">
        <v>90563147</v>
      </c>
      <c r="K10" s="5">
        <v>97135455</v>
      </c>
    </row>
    <row r="11" spans="2:11" ht="15" customHeight="1" x14ac:dyDescent="0.45">
      <c r="B11" s="41" t="s">
        <v>40</v>
      </c>
      <c r="C11" s="444" t="s">
        <v>41</v>
      </c>
      <c r="D11" s="444"/>
      <c r="E11" s="2">
        <v>455</v>
      </c>
      <c r="F11" s="2">
        <v>18301</v>
      </c>
      <c r="G11" s="2">
        <v>5156337</v>
      </c>
      <c r="H11" s="2">
        <v>28611730</v>
      </c>
      <c r="I11" s="2">
        <v>43629508</v>
      </c>
      <c r="J11" s="2">
        <v>13238168</v>
      </c>
      <c r="K11" s="2">
        <v>14027641</v>
      </c>
    </row>
    <row r="12" spans="2:11" ht="15" customHeight="1" x14ac:dyDescent="0.45">
      <c r="B12" s="41">
        <v>10</v>
      </c>
      <c r="C12" s="444" t="s">
        <v>42</v>
      </c>
      <c r="D12" s="444"/>
      <c r="E12" s="2">
        <v>79</v>
      </c>
      <c r="F12" s="2">
        <v>987</v>
      </c>
      <c r="G12" s="2">
        <v>313503</v>
      </c>
      <c r="H12" s="2">
        <v>2015057</v>
      </c>
      <c r="I12" s="2">
        <v>5073328</v>
      </c>
      <c r="J12" s="2">
        <v>2742981</v>
      </c>
      <c r="K12" s="2">
        <v>2763642</v>
      </c>
    </row>
    <row r="13" spans="2:11" ht="15" customHeight="1" x14ac:dyDescent="0.45">
      <c r="B13" s="41">
        <v>11</v>
      </c>
      <c r="C13" s="444" t="s">
        <v>43</v>
      </c>
      <c r="D13" s="444"/>
      <c r="E13" s="2">
        <v>134</v>
      </c>
      <c r="F13" s="2">
        <v>3425</v>
      </c>
      <c r="G13" s="2">
        <v>784407</v>
      </c>
      <c r="H13" s="2">
        <v>640330</v>
      </c>
      <c r="I13" s="2">
        <v>1831425</v>
      </c>
      <c r="J13" s="2">
        <v>1065813</v>
      </c>
      <c r="K13" s="2">
        <v>1085501</v>
      </c>
    </row>
    <row r="14" spans="2:11" ht="15" customHeight="1" x14ac:dyDescent="0.45">
      <c r="B14" s="41">
        <v>12</v>
      </c>
      <c r="C14" s="444" t="s">
        <v>44</v>
      </c>
      <c r="D14" s="444"/>
      <c r="E14" s="2">
        <v>129</v>
      </c>
      <c r="F14" s="2">
        <v>2228</v>
      </c>
      <c r="G14" s="2">
        <v>739837</v>
      </c>
      <c r="H14" s="2">
        <v>4489652</v>
      </c>
      <c r="I14" s="2">
        <v>7103708</v>
      </c>
      <c r="J14" s="2">
        <v>2201140</v>
      </c>
      <c r="K14" s="2">
        <v>2424371</v>
      </c>
    </row>
    <row r="15" spans="2:11" ht="15" customHeight="1" x14ac:dyDescent="0.45">
      <c r="B15" s="44">
        <v>13</v>
      </c>
      <c r="C15" s="453" t="s">
        <v>45</v>
      </c>
      <c r="D15" s="453"/>
      <c r="E15" s="3">
        <v>29</v>
      </c>
      <c r="F15" s="3">
        <v>429</v>
      </c>
      <c r="G15" s="3">
        <v>133166</v>
      </c>
      <c r="H15" s="3">
        <v>373984</v>
      </c>
      <c r="I15" s="3">
        <v>673032</v>
      </c>
      <c r="J15" s="3">
        <v>243567</v>
      </c>
      <c r="K15" s="3">
        <v>276539</v>
      </c>
    </row>
    <row r="16" spans="2:11" ht="15" customHeight="1" x14ac:dyDescent="0.45">
      <c r="B16" s="41">
        <v>14</v>
      </c>
      <c r="C16" s="444" t="s">
        <v>46</v>
      </c>
      <c r="D16" s="444"/>
      <c r="E16" s="2">
        <v>24</v>
      </c>
      <c r="F16" s="2">
        <v>1030</v>
      </c>
      <c r="G16" s="2">
        <v>420034</v>
      </c>
      <c r="H16" s="2">
        <v>2076210</v>
      </c>
      <c r="I16" s="2">
        <v>3166351</v>
      </c>
      <c r="J16" s="2">
        <v>939705</v>
      </c>
      <c r="K16" s="2">
        <v>1053157</v>
      </c>
    </row>
    <row r="17" spans="2:11" ht="15" customHeight="1" x14ac:dyDescent="0.45">
      <c r="B17" s="41">
        <v>15</v>
      </c>
      <c r="C17" s="444" t="s">
        <v>47</v>
      </c>
      <c r="D17" s="444"/>
      <c r="E17" s="2">
        <v>104</v>
      </c>
      <c r="F17" s="2">
        <v>1906</v>
      </c>
      <c r="G17" s="2">
        <v>639998</v>
      </c>
      <c r="H17" s="2">
        <v>1626373</v>
      </c>
      <c r="I17" s="2">
        <v>3648834</v>
      </c>
      <c r="J17" s="2">
        <v>1650089</v>
      </c>
      <c r="K17" s="2">
        <v>1846501</v>
      </c>
    </row>
    <row r="18" spans="2:11" ht="15" customHeight="1" x14ac:dyDescent="0.45">
      <c r="B18" s="41">
        <v>16</v>
      </c>
      <c r="C18" s="444" t="s">
        <v>48</v>
      </c>
      <c r="D18" s="444"/>
      <c r="E18" s="2">
        <v>23</v>
      </c>
      <c r="F18" s="2">
        <v>1472</v>
      </c>
      <c r="G18" s="2">
        <v>739982</v>
      </c>
      <c r="H18" s="2">
        <v>3777871</v>
      </c>
      <c r="I18" s="2">
        <v>7822270</v>
      </c>
      <c r="J18" s="2">
        <v>3600103</v>
      </c>
      <c r="K18" s="2">
        <v>3757542</v>
      </c>
    </row>
    <row r="19" spans="2:11" ht="15" customHeight="1" x14ac:dyDescent="0.45">
      <c r="B19" s="41">
        <v>17</v>
      </c>
      <c r="C19" s="444" t="s">
        <v>49</v>
      </c>
      <c r="D19" s="444"/>
      <c r="E19" s="2">
        <v>28</v>
      </c>
      <c r="F19" s="2">
        <v>177</v>
      </c>
      <c r="G19" s="2">
        <v>73068</v>
      </c>
      <c r="H19" s="2">
        <v>539001</v>
      </c>
      <c r="I19" s="2">
        <v>864811</v>
      </c>
      <c r="J19" s="2">
        <v>293863</v>
      </c>
      <c r="K19" s="2">
        <v>296281</v>
      </c>
    </row>
    <row r="20" spans="2:11" ht="15" customHeight="1" x14ac:dyDescent="0.45">
      <c r="B20" s="44">
        <v>18</v>
      </c>
      <c r="C20" s="454" t="s">
        <v>50</v>
      </c>
      <c r="D20" s="453"/>
      <c r="E20" s="3">
        <v>98</v>
      </c>
      <c r="F20" s="3">
        <v>4119</v>
      </c>
      <c r="G20" s="3">
        <v>1628907</v>
      </c>
      <c r="H20" s="3">
        <v>4822525</v>
      </c>
      <c r="I20" s="3">
        <v>8818246</v>
      </c>
      <c r="J20" s="3">
        <v>3464998</v>
      </c>
      <c r="K20" s="3">
        <v>3653367</v>
      </c>
    </row>
    <row r="21" spans="2:11" ht="15" customHeight="1" x14ac:dyDescent="0.45">
      <c r="B21" s="41">
        <v>19</v>
      </c>
      <c r="C21" s="444" t="s">
        <v>51</v>
      </c>
      <c r="D21" s="444"/>
      <c r="E21" s="2">
        <v>14</v>
      </c>
      <c r="F21" s="2">
        <v>536</v>
      </c>
      <c r="G21" s="2">
        <v>144728</v>
      </c>
      <c r="H21" s="2">
        <v>275544</v>
      </c>
      <c r="I21" s="2">
        <v>579616</v>
      </c>
      <c r="J21" s="2">
        <v>261384</v>
      </c>
      <c r="K21" s="2">
        <v>278210</v>
      </c>
    </row>
    <row r="22" spans="2:11" ht="15" customHeight="1" x14ac:dyDescent="0.45">
      <c r="B22" s="41">
        <v>20</v>
      </c>
      <c r="C22" s="444" t="s">
        <v>52</v>
      </c>
      <c r="D22" s="444"/>
      <c r="E22" s="2">
        <v>8</v>
      </c>
      <c r="F22" s="2">
        <v>397</v>
      </c>
      <c r="G22" s="2">
        <v>125891</v>
      </c>
      <c r="H22" s="2">
        <v>539029</v>
      </c>
      <c r="I22" s="2">
        <v>733840</v>
      </c>
      <c r="J22" s="2">
        <v>176882</v>
      </c>
      <c r="K22" s="2">
        <v>177757</v>
      </c>
    </row>
    <row r="23" spans="2:11" ht="15" customHeight="1" x14ac:dyDescent="0.45">
      <c r="B23" s="41">
        <v>21</v>
      </c>
      <c r="C23" s="444" t="s">
        <v>53</v>
      </c>
      <c r="D23" s="444"/>
      <c r="E23" s="2">
        <v>148</v>
      </c>
      <c r="F23" s="2">
        <v>2657</v>
      </c>
      <c r="G23" s="2">
        <v>1120487</v>
      </c>
      <c r="H23" s="2">
        <v>5127612</v>
      </c>
      <c r="I23" s="2">
        <v>8247915</v>
      </c>
      <c r="J23" s="2">
        <v>2546936</v>
      </c>
      <c r="K23" s="2">
        <v>2866812</v>
      </c>
    </row>
    <row r="24" spans="2:11" ht="15" customHeight="1" x14ac:dyDescent="0.45">
      <c r="B24" s="41">
        <v>22</v>
      </c>
      <c r="C24" s="444" t="s">
        <v>54</v>
      </c>
      <c r="D24" s="444"/>
      <c r="E24" s="2">
        <v>48</v>
      </c>
      <c r="F24" s="2">
        <v>2160</v>
      </c>
      <c r="G24" s="2">
        <v>1082154</v>
      </c>
      <c r="H24" s="2">
        <v>9648072</v>
      </c>
      <c r="I24" s="2">
        <v>12994294</v>
      </c>
      <c r="J24" s="2">
        <v>2813800</v>
      </c>
      <c r="K24" s="2">
        <v>3103029</v>
      </c>
    </row>
    <row r="25" spans="2:11" ht="15" customHeight="1" x14ac:dyDescent="0.45">
      <c r="B25" s="44">
        <v>23</v>
      </c>
      <c r="C25" s="453" t="s">
        <v>55</v>
      </c>
      <c r="D25" s="453"/>
      <c r="E25" s="3">
        <v>29</v>
      </c>
      <c r="F25" s="3">
        <v>1013</v>
      </c>
      <c r="G25" s="3">
        <v>407514</v>
      </c>
      <c r="H25" s="3">
        <v>2146980</v>
      </c>
      <c r="I25" s="3">
        <v>3660825</v>
      </c>
      <c r="J25" s="3">
        <v>1307068</v>
      </c>
      <c r="K25" s="3">
        <v>1395595</v>
      </c>
    </row>
    <row r="26" spans="2:11" ht="15" customHeight="1" x14ac:dyDescent="0.45">
      <c r="B26" s="41">
        <v>24</v>
      </c>
      <c r="C26" s="444" t="s">
        <v>56</v>
      </c>
      <c r="D26" s="444"/>
      <c r="E26" s="2">
        <v>187</v>
      </c>
      <c r="F26" s="2">
        <v>5126</v>
      </c>
      <c r="G26" s="2">
        <v>2133805</v>
      </c>
      <c r="H26" s="2">
        <v>7581132</v>
      </c>
      <c r="I26" s="2">
        <v>12949362</v>
      </c>
      <c r="J26" s="2">
        <v>4365447</v>
      </c>
      <c r="K26" s="2">
        <v>4920922</v>
      </c>
    </row>
    <row r="27" spans="2:11" ht="15" customHeight="1" x14ac:dyDescent="0.45">
      <c r="B27" s="41">
        <v>25</v>
      </c>
      <c r="C27" s="444" t="s">
        <v>57</v>
      </c>
      <c r="D27" s="444"/>
      <c r="E27" s="2">
        <v>38</v>
      </c>
      <c r="F27" s="2">
        <v>3094</v>
      </c>
      <c r="G27" s="2">
        <v>1476768</v>
      </c>
      <c r="H27" s="2">
        <v>6363676</v>
      </c>
      <c r="I27" s="2">
        <v>13374130</v>
      </c>
      <c r="J27" s="2">
        <v>6603737</v>
      </c>
      <c r="K27" s="2">
        <v>7042947</v>
      </c>
    </row>
    <row r="28" spans="2:11" ht="15" customHeight="1" x14ac:dyDescent="0.45">
      <c r="B28" s="41">
        <v>26</v>
      </c>
      <c r="C28" s="444" t="s">
        <v>58</v>
      </c>
      <c r="D28" s="444"/>
      <c r="E28" s="2">
        <v>190</v>
      </c>
      <c r="F28" s="2">
        <v>8663</v>
      </c>
      <c r="G28" s="2">
        <v>3896932</v>
      </c>
      <c r="H28" s="2">
        <v>19672190</v>
      </c>
      <c r="I28" s="2">
        <v>29917919</v>
      </c>
      <c r="J28" s="2">
        <v>9228522</v>
      </c>
      <c r="K28" s="2">
        <v>9756866</v>
      </c>
    </row>
    <row r="29" spans="2:11" ht="15" customHeight="1" x14ac:dyDescent="0.45">
      <c r="B29" s="41">
        <v>27</v>
      </c>
      <c r="C29" s="444" t="s">
        <v>59</v>
      </c>
      <c r="D29" s="444"/>
      <c r="E29" s="2">
        <v>40</v>
      </c>
      <c r="F29" s="2">
        <v>3227</v>
      </c>
      <c r="G29" s="2">
        <v>1422767</v>
      </c>
      <c r="H29" s="2">
        <v>9329045</v>
      </c>
      <c r="I29" s="2">
        <v>11805308</v>
      </c>
      <c r="J29" s="2">
        <v>2238263</v>
      </c>
      <c r="K29" s="2">
        <v>2366959</v>
      </c>
    </row>
    <row r="30" spans="2:11" ht="15" customHeight="1" x14ac:dyDescent="0.45">
      <c r="B30" s="44">
        <v>28</v>
      </c>
      <c r="C30" s="453" t="s">
        <v>60</v>
      </c>
      <c r="D30" s="453"/>
      <c r="E30" s="3">
        <v>73</v>
      </c>
      <c r="F30" s="3">
        <v>10672</v>
      </c>
      <c r="G30" s="3">
        <v>5017002</v>
      </c>
      <c r="H30" s="3">
        <v>29591487</v>
      </c>
      <c r="I30" s="3">
        <v>44469805</v>
      </c>
      <c r="J30" s="3">
        <v>12868607</v>
      </c>
      <c r="K30" s="3">
        <v>13917428</v>
      </c>
    </row>
    <row r="31" spans="2:11" ht="15" customHeight="1" x14ac:dyDescent="0.45">
      <c r="B31" s="41">
        <v>29</v>
      </c>
      <c r="C31" s="444" t="s">
        <v>61</v>
      </c>
      <c r="D31" s="444"/>
      <c r="E31" s="2">
        <v>64</v>
      </c>
      <c r="F31" s="2">
        <v>3016</v>
      </c>
      <c r="G31" s="2">
        <v>1197783</v>
      </c>
      <c r="H31" s="2">
        <v>3242035</v>
      </c>
      <c r="I31" s="2">
        <v>7032938</v>
      </c>
      <c r="J31" s="2">
        <v>3343235</v>
      </c>
      <c r="K31" s="2">
        <v>3563109</v>
      </c>
    </row>
    <row r="32" spans="2:11" ht="15" customHeight="1" x14ac:dyDescent="0.45">
      <c r="B32" s="41">
        <v>30</v>
      </c>
      <c r="C32" s="444" t="s">
        <v>62</v>
      </c>
      <c r="D32" s="444"/>
      <c r="E32" s="2">
        <v>20</v>
      </c>
      <c r="F32" s="2">
        <v>1148</v>
      </c>
      <c r="G32" s="2">
        <v>428259</v>
      </c>
      <c r="H32" s="2">
        <v>1249921</v>
      </c>
      <c r="I32" s="2">
        <v>2619207</v>
      </c>
      <c r="J32" s="2">
        <v>1231494</v>
      </c>
      <c r="K32" s="2">
        <v>1249194</v>
      </c>
    </row>
    <row r="33" spans="2:11" ht="15" customHeight="1" x14ac:dyDescent="0.45">
      <c r="B33" s="41">
        <v>31</v>
      </c>
      <c r="C33" s="444" t="s">
        <v>63</v>
      </c>
      <c r="D33" s="444"/>
      <c r="E33" s="2">
        <v>59</v>
      </c>
      <c r="F33" s="2">
        <v>7775</v>
      </c>
      <c r="G33" s="2">
        <v>4614941</v>
      </c>
      <c r="H33" s="2">
        <v>60921709</v>
      </c>
      <c r="I33" s="2">
        <v>74559053</v>
      </c>
      <c r="J33" s="2">
        <v>11380932</v>
      </c>
      <c r="K33" s="2">
        <v>12491028</v>
      </c>
    </row>
    <row r="34" spans="2:11" ht="15" customHeight="1" x14ac:dyDescent="0.45">
      <c r="B34" s="250">
        <v>32</v>
      </c>
      <c r="C34" s="457" t="s">
        <v>64</v>
      </c>
      <c r="D34" s="457"/>
      <c r="E34" s="197">
        <v>93</v>
      </c>
      <c r="F34" s="197">
        <v>2525</v>
      </c>
      <c r="G34" s="197">
        <v>1049352</v>
      </c>
      <c r="H34" s="197">
        <v>4068491</v>
      </c>
      <c r="I34" s="197">
        <v>6892813</v>
      </c>
      <c r="J34" s="197">
        <v>2756413</v>
      </c>
      <c r="K34" s="197">
        <v>2821057</v>
      </c>
    </row>
    <row r="35" spans="2:11" ht="15" customHeight="1" x14ac:dyDescent="0.45">
      <c r="B35" s="455" t="s">
        <v>1998</v>
      </c>
      <c r="C35" s="455"/>
      <c r="D35" s="456"/>
      <c r="E35" s="2">
        <v>787</v>
      </c>
      <c r="F35" s="2">
        <v>3792</v>
      </c>
      <c r="G35" s="2">
        <v>1052215</v>
      </c>
      <c r="H35" s="2">
        <v>4237418</v>
      </c>
      <c r="I35" s="2">
        <v>7220328</v>
      </c>
      <c r="J35" s="2">
        <v>2688803</v>
      </c>
      <c r="K35" s="2">
        <v>2688803</v>
      </c>
    </row>
    <row r="36" spans="2:11" ht="15" customHeight="1" x14ac:dyDescent="0.45">
      <c r="B36" s="455" t="s">
        <v>357</v>
      </c>
      <c r="C36" s="455"/>
      <c r="D36" s="456"/>
      <c r="E36" s="2">
        <v>467</v>
      </c>
      <c r="F36" s="2">
        <v>6494</v>
      </c>
      <c r="G36" s="2">
        <v>1881724</v>
      </c>
      <c r="H36" s="2">
        <v>6909181</v>
      </c>
      <c r="I36" s="2">
        <v>12374853</v>
      </c>
      <c r="J36" s="2">
        <v>4992351</v>
      </c>
      <c r="K36" s="2">
        <v>4992351</v>
      </c>
    </row>
    <row r="37" spans="2:11" ht="15" customHeight="1" x14ac:dyDescent="0.45">
      <c r="B37" s="455" t="s">
        <v>358</v>
      </c>
      <c r="C37" s="455"/>
      <c r="D37" s="456"/>
      <c r="E37" s="2">
        <v>260</v>
      </c>
      <c r="F37" s="2">
        <v>6384</v>
      </c>
      <c r="G37" s="2">
        <v>1905613</v>
      </c>
      <c r="H37" s="2">
        <v>6685291</v>
      </c>
      <c r="I37" s="2">
        <v>12125352</v>
      </c>
      <c r="J37" s="2">
        <v>4957378</v>
      </c>
      <c r="K37" s="2">
        <v>4957378</v>
      </c>
    </row>
    <row r="38" spans="2:11" ht="15" customHeight="1" x14ac:dyDescent="0.45">
      <c r="B38" s="455" t="s">
        <v>359</v>
      </c>
      <c r="C38" s="455"/>
      <c r="D38" s="456"/>
      <c r="E38" s="2">
        <v>238</v>
      </c>
      <c r="F38" s="2">
        <v>9354</v>
      </c>
      <c r="G38" s="2">
        <v>3040784</v>
      </c>
      <c r="H38" s="2">
        <v>10951992</v>
      </c>
      <c r="I38" s="2">
        <v>18665805</v>
      </c>
      <c r="J38" s="2">
        <v>6587039</v>
      </c>
      <c r="K38" s="2">
        <v>7150232</v>
      </c>
    </row>
    <row r="39" spans="2:11" ht="15" customHeight="1" x14ac:dyDescent="0.45">
      <c r="B39" s="460" t="s">
        <v>360</v>
      </c>
      <c r="C39" s="460"/>
      <c r="D39" s="461"/>
      <c r="E39" s="3">
        <v>196</v>
      </c>
      <c r="F39" s="3">
        <v>13941</v>
      </c>
      <c r="G39" s="3">
        <v>4712924</v>
      </c>
      <c r="H39" s="3">
        <v>18384022</v>
      </c>
      <c r="I39" s="3">
        <v>30932997</v>
      </c>
      <c r="J39" s="3">
        <v>10578366</v>
      </c>
      <c r="K39" s="3">
        <v>11623129</v>
      </c>
    </row>
    <row r="40" spans="2:11" ht="15" customHeight="1" x14ac:dyDescent="0.45">
      <c r="B40" s="455" t="s">
        <v>361</v>
      </c>
      <c r="C40" s="455"/>
      <c r="D40" s="456"/>
      <c r="E40" s="2">
        <v>95</v>
      </c>
      <c r="F40" s="2">
        <v>13059</v>
      </c>
      <c r="G40" s="2">
        <v>5309612</v>
      </c>
      <c r="H40" s="2">
        <v>24566953</v>
      </c>
      <c r="I40" s="2">
        <v>40937346</v>
      </c>
      <c r="J40" s="2">
        <v>13393618</v>
      </c>
      <c r="K40" s="2">
        <v>15385895</v>
      </c>
    </row>
    <row r="41" spans="2:11" ht="15" customHeight="1" x14ac:dyDescent="0.45">
      <c r="B41" s="455" t="s">
        <v>362</v>
      </c>
      <c r="C41" s="455"/>
      <c r="D41" s="456"/>
      <c r="E41" s="2">
        <v>29</v>
      </c>
      <c r="F41" s="2">
        <v>7169</v>
      </c>
      <c r="G41" s="2">
        <v>3403252</v>
      </c>
      <c r="H41" s="2">
        <v>19367320</v>
      </c>
      <c r="I41" s="2">
        <v>31818200</v>
      </c>
      <c r="J41" s="2">
        <v>10690128</v>
      </c>
      <c r="K41" s="2">
        <v>11488134</v>
      </c>
    </row>
    <row r="42" spans="2:11" ht="15" customHeight="1" x14ac:dyDescent="0.45">
      <c r="B42" s="455" t="s">
        <v>363</v>
      </c>
      <c r="C42" s="455"/>
      <c r="D42" s="456"/>
      <c r="E42" s="2">
        <v>26</v>
      </c>
      <c r="F42" s="2">
        <v>10044</v>
      </c>
      <c r="G42" s="2">
        <v>4422069</v>
      </c>
      <c r="H42" s="2">
        <v>21216703</v>
      </c>
      <c r="I42" s="2">
        <v>35067406</v>
      </c>
      <c r="J42" s="2">
        <v>12493411</v>
      </c>
      <c r="K42" s="2">
        <v>13387553</v>
      </c>
    </row>
    <row r="43" spans="2:11" ht="15" customHeight="1" x14ac:dyDescent="0.45">
      <c r="B43" s="455" t="s">
        <v>364</v>
      </c>
      <c r="C43" s="455"/>
      <c r="D43" s="456"/>
      <c r="E43" s="2">
        <v>12</v>
      </c>
      <c r="F43" s="2">
        <v>7809</v>
      </c>
      <c r="G43" s="2">
        <v>3857680</v>
      </c>
      <c r="H43" s="2">
        <v>16455663</v>
      </c>
      <c r="I43" s="2">
        <v>25779699</v>
      </c>
      <c r="J43" s="2">
        <v>8451173</v>
      </c>
      <c r="K43" s="2">
        <v>9074225</v>
      </c>
    </row>
    <row r="44" spans="2:11" ht="15" customHeight="1" thickBot="1" x14ac:dyDescent="0.5">
      <c r="B44" s="458" t="s">
        <v>365</v>
      </c>
      <c r="C44" s="458"/>
      <c r="D44" s="459"/>
      <c r="E44" s="4">
        <v>4</v>
      </c>
      <c r="F44" s="4">
        <v>8037</v>
      </c>
      <c r="G44" s="4">
        <v>5161749</v>
      </c>
      <c r="H44" s="4">
        <v>79955113</v>
      </c>
      <c r="I44" s="4">
        <v>97546552</v>
      </c>
      <c r="J44" s="4">
        <v>15730880</v>
      </c>
      <c r="K44" s="4">
        <v>16387755</v>
      </c>
    </row>
  </sheetData>
  <mergeCells count="37">
    <mergeCell ref="B44:D44"/>
    <mergeCell ref="B38:D38"/>
    <mergeCell ref="B39:D39"/>
    <mergeCell ref="B40:D40"/>
    <mergeCell ref="B41:D41"/>
    <mergeCell ref="B42:D42"/>
    <mergeCell ref="B43:D43"/>
    <mergeCell ref="B37:D37"/>
    <mergeCell ref="C26:D26"/>
    <mergeCell ref="C27:D27"/>
    <mergeCell ref="C28:D28"/>
    <mergeCell ref="C29:D29"/>
    <mergeCell ref="C30:D30"/>
    <mergeCell ref="C31:D31"/>
    <mergeCell ref="C32:D32"/>
    <mergeCell ref="C33:D33"/>
    <mergeCell ref="C34:D34"/>
    <mergeCell ref="B35:D35"/>
    <mergeCell ref="B36:D36"/>
    <mergeCell ref="C25:D25"/>
    <mergeCell ref="C14:D14"/>
    <mergeCell ref="C15:D15"/>
    <mergeCell ref="C16:D16"/>
    <mergeCell ref="C17:D17"/>
    <mergeCell ref="C18:D18"/>
    <mergeCell ref="C19:D19"/>
    <mergeCell ref="C20:D20"/>
    <mergeCell ref="C21:D21"/>
    <mergeCell ref="C22:D22"/>
    <mergeCell ref="C23:D23"/>
    <mergeCell ref="C24:D24"/>
    <mergeCell ref="C13:D13"/>
    <mergeCell ref="B8:D9"/>
    <mergeCell ref="E8:E9"/>
    <mergeCell ref="B10:D10"/>
    <mergeCell ref="C11:D11"/>
    <mergeCell ref="C12:D12"/>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11:D44"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K42"/>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1834</v>
      </c>
    </row>
    <row r="4" spans="2:11" s="57" customFormat="1" ht="15" customHeight="1" x14ac:dyDescent="0.45">
      <c r="B4" s="57" t="s">
        <v>1832</v>
      </c>
    </row>
    <row r="5" spans="2:11" s="85" customFormat="1" ht="15" customHeight="1" thickBot="1" x14ac:dyDescent="0.5">
      <c r="C5" s="251"/>
      <c r="D5" s="85" t="s">
        <v>460</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40" customFormat="1" ht="15" customHeight="1" x14ac:dyDescent="0.45">
      <c r="B8" s="451" t="s">
        <v>1845</v>
      </c>
      <c r="C8" s="451"/>
      <c r="D8" s="452"/>
      <c r="E8" s="5">
        <v>444</v>
      </c>
      <c r="F8" s="5">
        <v>14280</v>
      </c>
      <c r="G8" s="5">
        <v>5285516</v>
      </c>
      <c r="H8" s="5">
        <v>23062167</v>
      </c>
      <c r="I8" s="5">
        <v>38388070</v>
      </c>
      <c r="J8" s="5">
        <v>13149397</v>
      </c>
      <c r="K8" s="5">
        <v>14320169</v>
      </c>
    </row>
    <row r="9" spans="2:11" ht="15" customHeight="1" x14ac:dyDescent="0.45">
      <c r="B9" s="41" t="s">
        <v>40</v>
      </c>
      <c r="C9" s="444" t="s">
        <v>41</v>
      </c>
      <c r="D9" s="444"/>
      <c r="E9" s="2">
        <v>92</v>
      </c>
      <c r="F9" s="2">
        <v>4869</v>
      </c>
      <c r="G9" s="2">
        <v>1441883</v>
      </c>
      <c r="H9" s="2">
        <v>10152679</v>
      </c>
      <c r="I9" s="2">
        <v>14402915</v>
      </c>
      <c r="J9" s="2">
        <v>3664528</v>
      </c>
      <c r="K9" s="2">
        <v>3962451</v>
      </c>
    </row>
    <row r="10" spans="2:11" ht="15" customHeight="1" x14ac:dyDescent="0.45">
      <c r="B10" s="41">
        <v>10</v>
      </c>
      <c r="C10" s="444" t="s">
        <v>42</v>
      </c>
      <c r="D10" s="444"/>
      <c r="E10" s="2">
        <v>21</v>
      </c>
      <c r="F10" s="2">
        <v>307</v>
      </c>
      <c r="G10" s="2">
        <v>83913</v>
      </c>
      <c r="H10" s="2">
        <v>214516</v>
      </c>
      <c r="I10" s="2">
        <v>494427</v>
      </c>
      <c r="J10" s="2">
        <v>223902</v>
      </c>
      <c r="K10" s="2">
        <v>219700</v>
      </c>
    </row>
    <row r="11" spans="2:11" ht="15" customHeight="1" x14ac:dyDescent="0.45">
      <c r="B11" s="41">
        <v>11</v>
      </c>
      <c r="C11" s="444" t="s">
        <v>43</v>
      </c>
      <c r="D11" s="444"/>
      <c r="E11" s="2">
        <v>35</v>
      </c>
      <c r="F11" s="2">
        <v>596</v>
      </c>
      <c r="G11" s="2">
        <v>135024</v>
      </c>
      <c r="H11" s="2">
        <v>77934</v>
      </c>
      <c r="I11" s="2">
        <v>242359</v>
      </c>
      <c r="J11" s="2">
        <v>146700</v>
      </c>
      <c r="K11" s="2">
        <v>150372</v>
      </c>
    </row>
    <row r="12" spans="2:11" ht="15" customHeight="1" x14ac:dyDescent="0.45">
      <c r="B12" s="41">
        <v>12</v>
      </c>
      <c r="C12" s="444" t="s">
        <v>44</v>
      </c>
      <c r="D12" s="444"/>
      <c r="E12" s="2">
        <v>23</v>
      </c>
      <c r="F12" s="2">
        <v>330</v>
      </c>
      <c r="G12" s="2">
        <v>110277</v>
      </c>
      <c r="H12" s="2">
        <v>689543</v>
      </c>
      <c r="I12" s="2">
        <v>1046843</v>
      </c>
      <c r="J12" s="2">
        <v>348645</v>
      </c>
      <c r="K12" s="2">
        <v>365577</v>
      </c>
    </row>
    <row r="13" spans="2:11" ht="15" customHeight="1" x14ac:dyDescent="0.45">
      <c r="B13" s="44">
        <v>13</v>
      </c>
      <c r="C13" s="453" t="s">
        <v>45</v>
      </c>
      <c r="D13" s="453"/>
      <c r="E13" s="3">
        <v>12</v>
      </c>
      <c r="F13" s="3">
        <v>168</v>
      </c>
      <c r="G13" s="3">
        <v>52535</v>
      </c>
      <c r="H13" s="3">
        <v>111515</v>
      </c>
      <c r="I13" s="3">
        <v>224919</v>
      </c>
      <c r="J13" s="3">
        <v>97537</v>
      </c>
      <c r="K13" s="3">
        <v>103789</v>
      </c>
    </row>
    <row r="14" spans="2:11" ht="15" customHeight="1" x14ac:dyDescent="0.45">
      <c r="B14" s="41">
        <v>14</v>
      </c>
      <c r="C14" s="444" t="s">
        <v>46</v>
      </c>
      <c r="D14" s="444"/>
      <c r="E14" s="2">
        <v>5</v>
      </c>
      <c r="F14" s="2">
        <v>168</v>
      </c>
      <c r="G14" s="2" t="s">
        <v>2770</v>
      </c>
      <c r="H14" s="2" t="s">
        <v>2769</v>
      </c>
      <c r="I14" s="2" t="s">
        <v>2769</v>
      </c>
      <c r="J14" s="2" t="s">
        <v>2769</v>
      </c>
      <c r="K14" s="2" t="s">
        <v>2769</v>
      </c>
    </row>
    <row r="15" spans="2:11" ht="15" customHeight="1" x14ac:dyDescent="0.45">
      <c r="B15" s="41">
        <v>15</v>
      </c>
      <c r="C15" s="444" t="s">
        <v>47</v>
      </c>
      <c r="D15" s="444"/>
      <c r="E15" s="2">
        <v>46</v>
      </c>
      <c r="F15" s="2">
        <v>733</v>
      </c>
      <c r="G15" s="2">
        <v>260356</v>
      </c>
      <c r="H15" s="2">
        <v>506323</v>
      </c>
      <c r="I15" s="2">
        <v>1326826</v>
      </c>
      <c r="J15" s="2">
        <v>728057</v>
      </c>
      <c r="K15" s="2">
        <v>748716</v>
      </c>
    </row>
    <row r="16" spans="2:11" ht="15" customHeight="1" x14ac:dyDescent="0.45">
      <c r="B16" s="41">
        <v>16</v>
      </c>
      <c r="C16" s="444" t="s">
        <v>48</v>
      </c>
      <c r="D16" s="444"/>
      <c r="E16" s="2">
        <v>3</v>
      </c>
      <c r="F16" s="2">
        <v>414</v>
      </c>
      <c r="G16" s="2">
        <v>209388</v>
      </c>
      <c r="H16" s="2">
        <v>654794</v>
      </c>
      <c r="I16" s="2">
        <v>1660071</v>
      </c>
      <c r="J16" s="2">
        <v>785873</v>
      </c>
      <c r="K16" s="2">
        <v>921898</v>
      </c>
    </row>
    <row r="17" spans="2:11" ht="15" customHeight="1" x14ac:dyDescent="0.45">
      <c r="B17" s="41">
        <v>17</v>
      </c>
      <c r="C17" s="444" t="s">
        <v>49</v>
      </c>
      <c r="D17" s="444"/>
      <c r="E17" s="2">
        <v>6</v>
      </c>
      <c r="F17" s="2">
        <v>36</v>
      </c>
      <c r="G17" s="2" t="s">
        <v>2769</v>
      </c>
      <c r="H17" s="2" t="s">
        <v>2769</v>
      </c>
      <c r="I17" s="2" t="s">
        <v>2769</v>
      </c>
      <c r="J17" s="2" t="s">
        <v>2769</v>
      </c>
      <c r="K17" s="2" t="s">
        <v>2769</v>
      </c>
    </row>
    <row r="18" spans="2:11" ht="15" customHeight="1" x14ac:dyDescent="0.45">
      <c r="B18" s="44">
        <v>18</v>
      </c>
      <c r="C18" s="454" t="s">
        <v>50</v>
      </c>
      <c r="D18" s="453"/>
      <c r="E18" s="3">
        <v>19</v>
      </c>
      <c r="F18" s="3">
        <v>437</v>
      </c>
      <c r="G18" s="3">
        <v>142068</v>
      </c>
      <c r="H18" s="3">
        <v>527271</v>
      </c>
      <c r="I18" s="3">
        <v>870387</v>
      </c>
      <c r="J18" s="3">
        <v>304480</v>
      </c>
      <c r="K18" s="3">
        <v>316865</v>
      </c>
    </row>
    <row r="19" spans="2:11" ht="15" customHeight="1" x14ac:dyDescent="0.45">
      <c r="B19" s="41">
        <v>19</v>
      </c>
      <c r="C19" s="444" t="s">
        <v>51</v>
      </c>
      <c r="D19" s="444"/>
      <c r="E19" s="2">
        <v>1</v>
      </c>
      <c r="F19" s="2">
        <v>17</v>
      </c>
      <c r="G19" s="2" t="s">
        <v>2769</v>
      </c>
      <c r="H19" s="2" t="s">
        <v>2769</v>
      </c>
      <c r="I19" s="2" t="s">
        <v>2769</v>
      </c>
      <c r="J19" s="2" t="s">
        <v>2769</v>
      </c>
      <c r="K19" s="2" t="s">
        <v>2769</v>
      </c>
    </row>
    <row r="20" spans="2:11" ht="15" customHeight="1" x14ac:dyDescent="0.45">
      <c r="B20" s="41">
        <v>20</v>
      </c>
      <c r="C20" s="444" t="s">
        <v>52</v>
      </c>
      <c r="D20" s="444"/>
      <c r="E20" s="2">
        <v>2</v>
      </c>
      <c r="F20" s="2">
        <v>102</v>
      </c>
      <c r="G20" s="2" t="s">
        <v>2769</v>
      </c>
      <c r="H20" s="2" t="s">
        <v>2769</v>
      </c>
      <c r="I20" s="2" t="s">
        <v>2769</v>
      </c>
      <c r="J20" s="2" t="s">
        <v>2769</v>
      </c>
      <c r="K20" s="2" t="s">
        <v>2769</v>
      </c>
    </row>
    <row r="21" spans="2:11" ht="15" customHeight="1" x14ac:dyDescent="0.45">
      <c r="B21" s="41">
        <v>21</v>
      </c>
      <c r="C21" s="444" t="s">
        <v>53</v>
      </c>
      <c r="D21" s="444"/>
      <c r="E21" s="2">
        <v>31</v>
      </c>
      <c r="F21" s="2">
        <v>379</v>
      </c>
      <c r="G21" s="2">
        <v>149238</v>
      </c>
      <c r="H21" s="2">
        <v>518924</v>
      </c>
      <c r="I21" s="2">
        <v>956310</v>
      </c>
      <c r="J21" s="2">
        <v>384898</v>
      </c>
      <c r="K21" s="2">
        <v>398802</v>
      </c>
    </row>
    <row r="22" spans="2:11" ht="15" customHeight="1" x14ac:dyDescent="0.45">
      <c r="B22" s="41">
        <v>22</v>
      </c>
      <c r="C22" s="444" t="s">
        <v>54</v>
      </c>
      <c r="D22" s="444"/>
      <c r="E22" s="2">
        <v>7</v>
      </c>
      <c r="F22" s="2">
        <v>146</v>
      </c>
      <c r="G22" s="2" t="s">
        <v>2769</v>
      </c>
      <c r="H22" s="2" t="s">
        <v>2769</v>
      </c>
      <c r="I22" s="2" t="s">
        <v>2769</v>
      </c>
      <c r="J22" s="2" t="s">
        <v>2769</v>
      </c>
      <c r="K22" s="2" t="s">
        <v>2769</v>
      </c>
    </row>
    <row r="23" spans="2:11" ht="15" customHeight="1" x14ac:dyDescent="0.45">
      <c r="B23" s="44">
        <v>23</v>
      </c>
      <c r="C23" s="453" t="s">
        <v>55</v>
      </c>
      <c r="D23" s="453"/>
      <c r="E23" s="3">
        <v>2</v>
      </c>
      <c r="F23" s="3">
        <v>29</v>
      </c>
      <c r="G23" s="3" t="s">
        <v>2769</v>
      </c>
      <c r="H23" s="3" t="s">
        <v>2769</v>
      </c>
      <c r="I23" s="3" t="s">
        <v>2769</v>
      </c>
      <c r="J23" s="3" t="s">
        <v>2769</v>
      </c>
      <c r="K23" s="3" t="s">
        <v>2769</v>
      </c>
    </row>
    <row r="24" spans="2:11" ht="15" customHeight="1" x14ac:dyDescent="0.45">
      <c r="B24" s="41">
        <v>24</v>
      </c>
      <c r="C24" s="444" t="s">
        <v>56</v>
      </c>
      <c r="D24" s="444"/>
      <c r="E24" s="2">
        <v>39</v>
      </c>
      <c r="F24" s="2">
        <v>1286</v>
      </c>
      <c r="G24" s="2">
        <v>607521</v>
      </c>
      <c r="H24" s="2">
        <v>2497709</v>
      </c>
      <c r="I24" s="2">
        <v>4551612</v>
      </c>
      <c r="J24" s="2">
        <v>1518777</v>
      </c>
      <c r="K24" s="2">
        <v>1879591</v>
      </c>
    </row>
    <row r="25" spans="2:11" ht="15" customHeight="1" x14ac:dyDescent="0.45">
      <c r="B25" s="41">
        <v>25</v>
      </c>
      <c r="C25" s="444" t="s">
        <v>57</v>
      </c>
      <c r="D25" s="444"/>
      <c r="E25" s="2">
        <v>7</v>
      </c>
      <c r="F25" s="2">
        <v>142</v>
      </c>
      <c r="G25" s="2">
        <v>63063</v>
      </c>
      <c r="H25" s="2">
        <v>195484</v>
      </c>
      <c r="I25" s="2">
        <v>348311</v>
      </c>
      <c r="J25" s="2">
        <v>122990</v>
      </c>
      <c r="K25" s="2">
        <v>140809</v>
      </c>
    </row>
    <row r="26" spans="2:11" ht="15" customHeight="1" x14ac:dyDescent="0.45">
      <c r="B26" s="41">
        <v>26</v>
      </c>
      <c r="C26" s="444" t="s">
        <v>58</v>
      </c>
      <c r="D26" s="444"/>
      <c r="E26" s="2">
        <v>27</v>
      </c>
      <c r="F26" s="2">
        <v>1134</v>
      </c>
      <c r="G26" s="2">
        <v>470850</v>
      </c>
      <c r="H26" s="2">
        <v>890514</v>
      </c>
      <c r="I26" s="2">
        <v>2866185</v>
      </c>
      <c r="J26" s="2">
        <v>1737185</v>
      </c>
      <c r="K26" s="2">
        <v>1861870</v>
      </c>
    </row>
    <row r="27" spans="2:11" ht="15" customHeight="1" x14ac:dyDescent="0.45">
      <c r="B27" s="41">
        <v>27</v>
      </c>
      <c r="C27" s="444" t="s">
        <v>59</v>
      </c>
      <c r="D27" s="444"/>
      <c r="E27" s="2">
        <v>4</v>
      </c>
      <c r="F27" s="2">
        <v>278</v>
      </c>
      <c r="G27" s="2" t="s">
        <v>2769</v>
      </c>
      <c r="H27" s="2" t="s">
        <v>2769</v>
      </c>
      <c r="I27" s="2" t="s">
        <v>2769</v>
      </c>
      <c r="J27" s="2" t="s">
        <v>2769</v>
      </c>
      <c r="K27" s="2" t="s">
        <v>2769</v>
      </c>
    </row>
    <row r="28" spans="2:11" ht="15" customHeight="1" x14ac:dyDescent="0.45">
      <c r="B28" s="44">
        <v>28</v>
      </c>
      <c r="C28" s="453" t="s">
        <v>60</v>
      </c>
      <c r="D28" s="453"/>
      <c r="E28" s="3">
        <v>8</v>
      </c>
      <c r="F28" s="3">
        <v>711</v>
      </c>
      <c r="G28" s="3" t="s">
        <v>2769</v>
      </c>
      <c r="H28" s="3" t="s">
        <v>2769</v>
      </c>
      <c r="I28" s="3" t="s">
        <v>2769</v>
      </c>
      <c r="J28" s="3" t="s">
        <v>2769</v>
      </c>
      <c r="K28" s="3" t="s">
        <v>2769</v>
      </c>
    </row>
    <row r="29" spans="2:11" ht="15" customHeight="1" x14ac:dyDescent="0.45">
      <c r="B29" s="41">
        <v>29</v>
      </c>
      <c r="C29" s="444" t="s">
        <v>61</v>
      </c>
      <c r="D29" s="444"/>
      <c r="E29" s="2">
        <v>15</v>
      </c>
      <c r="F29" s="2">
        <v>420</v>
      </c>
      <c r="G29" s="2">
        <v>170449</v>
      </c>
      <c r="H29" s="2">
        <v>471969</v>
      </c>
      <c r="I29" s="2">
        <v>883827</v>
      </c>
      <c r="J29" s="2">
        <v>344224</v>
      </c>
      <c r="K29" s="2">
        <v>374370</v>
      </c>
    </row>
    <row r="30" spans="2:11" ht="15" customHeight="1" x14ac:dyDescent="0.45">
      <c r="B30" s="41">
        <v>30</v>
      </c>
      <c r="C30" s="444" t="s">
        <v>62</v>
      </c>
      <c r="D30" s="444"/>
      <c r="E30" s="2">
        <v>1</v>
      </c>
      <c r="F30" s="2">
        <v>7</v>
      </c>
      <c r="G30" s="2" t="s">
        <v>2769</v>
      </c>
      <c r="H30" s="2" t="s">
        <v>2769</v>
      </c>
      <c r="I30" s="2" t="s">
        <v>2769</v>
      </c>
      <c r="J30" s="2" t="s">
        <v>2769</v>
      </c>
      <c r="K30" s="2" t="s">
        <v>2769</v>
      </c>
    </row>
    <row r="31" spans="2:11" ht="15" customHeight="1" x14ac:dyDescent="0.45">
      <c r="B31" s="41">
        <v>31</v>
      </c>
      <c r="C31" s="444" t="s">
        <v>63</v>
      </c>
      <c r="D31" s="444"/>
      <c r="E31" s="2">
        <v>4</v>
      </c>
      <c r="F31" s="2">
        <v>649</v>
      </c>
      <c r="G31" s="2">
        <v>303814</v>
      </c>
      <c r="H31" s="2">
        <v>684056</v>
      </c>
      <c r="I31" s="2">
        <v>993246</v>
      </c>
      <c r="J31" s="2">
        <v>301603</v>
      </c>
      <c r="K31" s="2">
        <v>315055</v>
      </c>
    </row>
    <row r="32" spans="2:11" ht="15" customHeight="1" x14ac:dyDescent="0.45">
      <c r="B32" s="250">
        <v>32</v>
      </c>
      <c r="C32" s="457" t="s">
        <v>64</v>
      </c>
      <c r="D32" s="457"/>
      <c r="E32" s="197">
        <v>34</v>
      </c>
      <c r="F32" s="197">
        <v>922</v>
      </c>
      <c r="G32" s="197">
        <v>416510</v>
      </c>
      <c r="H32" s="197">
        <v>2220390</v>
      </c>
      <c r="I32" s="197">
        <v>3090312</v>
      </c>
      <c r="J32" s="197">
        <v>845689</v>
      </c>
      <c r="K32" s="197">
        <v>896183</v>
      </c>
    </row>
    <row r="33" spans="2:11" ht="15" customHeight="1" x14ac:dyDescent="0.45">
      <c r="B33" s="455" t="s">
        <v>1998</v>
      </c>
      <c r="C33" s="455"/>
      <c r="D33" s="456"/>
      <c r="E33" s="2">
        <v>208</v>
      </c>
      <c r="F33" s="2">
        <v>974</v>
      </c>
      <c r="G33" s="2">
        <v>265458</v>
      </c>
      <c r="H33" s="2">
        <v>761786</v>
      </c>
      <c r="I33" s="2">
        <v>1465719</v>
      </c>
      <c r="J33" s="2">
        <v>634095</v>
      </c>
      <c r="K33" s="2">
        <v>634095</v>
      </c>
    </row>
    <row r="34" spans="2:11" ht="15" customHeight="1" x14ac:dyDescent="0.45">
      <c r="B34" s="455" t="s">
        <v>357</v>
      </c>
      <c r="C34" s="455"/>
      <c r="D34" s="456"/>
      <c r="E34" s="2">
        <v>82</v>
      </c>
      <c r="F34" s="2">
        <v>1174</v>
      </c>
      <c r="G34" s="2">
        <v>322462</v>
      </c>
      <c r="H34" s="2">
        <v>983140</v>
      </c>
      <c r="I34" s="2">
        <v>1878891</v>
      </c>
      <c r="J34" s="2">
        <v>820402</v>
      </c>
      <c r="K34" s="2">
        <v>820402</v>
      </c>
    </row>
    <row r="35" spans="2:11" ht="15" customHeight="1" x14ac:dyDescent="0.45">
      <c r="B35" s="455" t="s">
        <v>358</v>
      </c>
      <c r="C35" s="455"/>
      <c r="D35" s="456"/>
      <c r="E35" s="2">
        <v>46</v>
      </c>
      <c r="F35" s="2">
        <v>1099</v>
      </c>
      <c r="G35" s="2">
        <v>358534</v>
      </c>
      <c r="H35" s="2">
        <v>1843478</v>
      </c>
      <c r="I35" s="2">
        <v>3432870</v>
      </c>
      <c r="J35" s="2">
        <v>1454291</v>
      </c>
      <c r="K35" s="2">
        <v>1454291</v>
      </c>
    </row>
    <row r="36" spans="2:11" ht="15" customHeight="1" x14ac:dyDescent="0.45">
      <c r="B36" s="455" t="s">
        <v>359</v>
      </c>
      <c r="C36" s="455"/>
      <c r="D36" s="456"/>
      <c r="E36" s="2">
        <v>53</v>
      </c>
      <c r="F36" s="2">
        <v>2108</v>
      </c>
      <c r="G36" s="2">
        <v>656929</v>
      </c>
      <c r="H36" s="2">
        <v>2442397</v>
      </c>
      <c r="I36" s="2">
        <v>4221302</v>
      </c>
      <c r="J36" s="2">
        <v>1542136</v>
      </c>
      <c r="K36" s="2">
        <v>1662072</v>
      </c>
    </row>
    <row r="37" spans="2:11" ht="15" customHeight="1" x14ac:dyDescent="0.45">
      <c r="B37" s="460" t="s">
        <v>360</v>
      </c>
      <c r="C37" s="460"/>
      <c r="D37" s="461"/>
      <c r="E37" s="3">
        <v>24</v>
      </c>
      <c r="F37" s="3">
        <v>1761</v>
      </c>
      <c r="G37" s="3">
        <v>656876</v>
      </c>
      <c r="H37" s="3">
        <v>3483130</v>
      </c>
      <c r="I37" s="3">
        <v>5332397</v>
      </c>
      <c r="J37" s="3">
        <v>1596232</v>
      </c>
      <c r="K37" s="3">
        <v>1723855</v>
      </c>
    </row>
    <row r="38" spans="2:11" ht="15" customHeight="1" x14ac:dyDescent="0.45">
      <c r="B38" s="455" t="s">
        <v>361</v>
      </c>
      <c r="C38" s="455"/>
      <c r="D38" s="456"/>
      <c r="E38" s="2">
        <v>20</v>
      </c>
      <c r="F38" s="2">
        <v>2778</v>
      </c>
      <c r="G38" s="2">
        <v>1270665</v>
      </c>
      <c r="H38" s="2">
        <v>4871978</v>
      </c>
      <c r="I38" s="2">
        <v>8607983</v>
      </c>
      <c r="J38" s="2">
        <v>2914824</v>
      </c>
      <c r="K38" s="2">
        <v>3435418</v>
      </c>
    </row>
    <row r="39" spans="2:11" ht="15" customHeight="1" x14ac:dyDescent="0.45">
      <c r="B39" s="455" t="s">
        <v>362</v>
      </c>
      <c r="C39" s="455"/>
      <c r="D39" s="456"/>
      <c r="E39" s="2">
        <v>3</v>
      </c>
      <c r="F39" s="2">
        <v>706</v>
      </c>
      <c r="G39" s="2" t="s">
        <v>2769</v>
      </c>
      <c r="H39" s="2" t="s">
        <v>2769</v>
      </c>
      <c r="I39" s="2" t="s">
        <v>2769</v>
      </c>
      <c r="J39" s="2" t="s">
        <v>2769</v>
      </c>
      <c r="K39" s="2" t="s">
        <v>2769</v>
      </c>
    </row>
    <row r="40" spans="2:11" ht="15" customHeight="1" x14ac:dyDescent="0.45">
      <c r="B40" s="455" t="s">
        <v>363</v>
      </c>
      <c r="C40" s="455"/>
      <c r="D40" s="456"/>
      <c r="E40" s="2">
        <v>6</v>
      </c>
      <c r="F40" s="2">
        <v>2472</v>
      </c>
      <c r="G40" s="2" t="s">
        <v>2769</v>
      </c>
      <c r="H40" s="2" t="s">
        <v>2769</v>
      </c>
      <c r="I40" s="2" t="s">
        <v>2769</v>
      </c>
      <c r="J40" s="2" t="s">
        <v>2769</v>
      </c>
      <c r="K40" s="2" t="s">
        <v>2769</v>
      </c>
    </row>
    <row r="41" spans="2:11" ht="15" customHeight="1" x14ac:dyDescent="0.45">
      <c r="B41" s="455" t="s">
        <v>364</v>
      </c>
      <c r="C41" s="455"/>
      <c r="D41" s="456"/>
      <c r="E41" s="2">
        <v>2</v>
      </c>
      <c r="F41" s="2">
        <v>1208</v>
      </c>
      <c r="G41" s="2" t="s">
        <v>2769</v>
      </c>
      <c r="H41" s="2" t="s">
        <v>2769</v>
      </c>
      <c r="I41" s="2" t="s">
        <v>2769</v>
      </c>
      <c r="J41" s="2" t="s">
        <v>2769</v>
      </c>
      <c r="K41" s="2" t="s">
        <v>2769</v>
      </c>
    </row>
    <row r="42" spans="2:11" ht="15" customHeight="1" thickBot="1" x14ac:dyDescent="0.5">
      <c r="B42" s="458" t="s">
        <v>365</v>
      </c>
      <c r="C42" s="458"/>
      <c r="D42" s="459"/>
      <c r="E42" s="4" t="s">
        <v>2768</v>
      </c>
      <c r="F42" s="4" t="s">
        <v>2768</v>
      </c>
      <c r="G42" s="4" t="s">
        <v>2768</v>
      </c>
      <c r="H42" s="4" t="s">
        <v>2768</v>
      </c>
      <c r="I42" s="4" t="s">
        <v>2768</v>
      </c>
      <c r="J42" s="4" t="s">
        <v>2768</v>
      </c>
      <c r="K42" s="4" t="s">
        <v>2768</v>
      </c>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B32"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1834</v>
      </c>
    </row>
    <row r="4" spans="2:11" s="57" customFormat="1" ht="15" customHeight="1" x14ac:dyDescent="0.45">
      <c r="B4" s="57" t="s">
        <v>1832</v>
      </c>
    </row>
    <row r="5" spans="2:11" s="85" customFormat="1" ht="15" customHeight="1" thickBot="1" x14ac:dyDescent="0.5">
      <c r="C5" s="251"/>
      <c r="D5" s="85" t="s">
        <v>461</v>
      </c>
    </row>
    <row r="6" spans="2:11" s="85" customFormat="1" ht="60" x14ac:dyDescent="0.45">
      <c r="B6" s="445" t="s">
        <v>15</v>
      </c>
      <c r="C6" s="445"/>
      <c r="D6" s="446"/>
      <c r="E6" s="449" t="s">
        <v>17</v>
      </c>
      <c r="F6" s="243" t="s">
        <v>455</v>
      </c>
      <c r="G6" s="244" t="s">
        <v>67</v>
      </c>
      <c r="H6" s="243" t="s">
        <v>1852</v>
      </c>
      <c r="I6" s="243" t="s">
        <v>456</v>
      </c>
      <c r="J6" s="245" t="s">
        <v>457</v>
      </c>
      <c r="K6" s="245" t="s">
        <v>1809</v>
      </c>
    </row>
    <row r="7" spans="2:11" s="252"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1846</v>
      </c>
      <c r="C8" s="463"/>
      <c r="D8" s="464"/>
      <c r="E8" s="5">
        <v>1080</v>
      </c>
      <c r="F8" s="5">
        <v>53980</v>
      </c>
      <c r="G8" s="5">
        <v>23814843</v>
      </c>
      <c r="H8" s="5">
        <v>154291985</v>
      </c>
      <c r="I8" s="5">
        <v>226077160</v>
      </c>
      <c r="J8" s="5">
        <v>63195850</v>
      </c>
      <c r="K8" s="5">
        <v>67186233</v>
      </c>
    </row>
    <row r="9" spans="2:11" s="85" customFormat="1" ht="15" customHeight="1" x14ac:dyDescent="0.45">
      <c r="B9" s="253" t="s">
        <v>40</v>
      </c>
      <c r="C9" s="462" t="s">
        <v>41</v>
      </c>
      <c r="D9" s="462"/>
      <c r="E9" s="2">
        <v>148</v>
      </c>
      <c r="F9" s="2">
        <v>5926</v>
      </c>
      <c r="G9" s="2">
        <v>1716873</v>
      </c>
      <c r="H9" s="2">
        <v>6413708</v>
      </c>
      <c r="I9" s="2">
        <v>11146670</v>
      </c>
      <c r="J9" s="2">
        <v>4252460</v>
      </c>
      <c r="K9" s="2">
        <v>4437249</v>
      </c>
    </row>
    <row r="10" spans="2:11" s="85" customFormat="1" ht="15" customHeight="1" x14ac:dyDescent="0.45">
      <c r="B10" s="253">
        <v>10</v>
      </c>
      <c r="C10" s="462" t="s">
        <v>42</v>
      </c>
      <c r="D10" s="462"/>
      <c r="E10" s="2">
        <v>22</v>
      </c>
      <c r="F10" s="2">
        <v>337</v>
      </c>
      <c r="G10" s="2">
        <v>113223</v>
      </c>
      <c r="H10" s="2">
        <v>1490767</v>
      </c>
      <c r="I10" s="2">
        <v>3896270</v>
      </c>
      <c r="J10" s="2">
        <v>2210392</v>
      </c>
      <c r="K10" s="2">
        <v>2237431</v>
      </c>
    </row>
    <row r="11" spans="2:11" s="85" customFormat="1" ht="15" customHeight="1" x14ac:dyDescent="0.45">
      <c r="B11" s="253">
        <v>11</v>
      </c>
      <c r="C11" s="462" t="s">
        <v>43</v>
      </c>
      <c r="D11" s="462"/>
      <c r="E11" s="2">
        <v>64</v>
      </c>
      <c r="F11" s="2">
        <v>1550</v>
      </c>
      <c r="G11" s="2">
        <v>383079</v>
      </c>
      <c r="H11" s="2">
        <v>372040</v>
      </c>
      <c r="I11" s="2">
        <v>995147</v>
      </c>
      <c r="J11" s="2">
        <v>563419</v>
      </c>
      <c r="K11" s="2">
        <v>567272</v>
      </c>
    </row>
    <row r="12" spans="2:11" s="85" customFormat="1" ht="15" customHeight="1" x14ac:dyDescent="0.45">
      <c r="B12" s="253">
        <v>12</v>
      </c>
      <c r="C12" s="462" t="s">
        <v>44</v>
      </c>
      <c r="D12" s="462"/>
      <c r="E12" s="2">
        <v>46</v>
      </c>
      <c r="F12" s="2">
        <v>701</v>
      </c>
      <c r="G12" s="2">
        <v>241177</v>
      </c>
      <c r="H12" s="2">
        <v>1313674</v>
      </c>
      <c r="I12" s="2">
        <v>2096633</v>
      </c>
      <c r="J12" s="2">
        <v>579015</v>
      </c>
      <c r="K12" s="2">
        <v>718152</v>
      </c>
    </row>
    <row r="13" spans="2:11" s="85" customFormat="1" ht="15" customHeight="1" x14ac:dyDescent="0.45">
      <c r="B13" s="254">
        <v>13</v>
      </c>
      <c r="C13" s="465" t="s">
        <v>45</v>
      </c>
      <c r="D13" s="465"/>
      <c r="E13" s="3">
        <v>12</v>
      </c>
      <c r="F13" s="3">
        <v>93</v>
      </c>
      <c r="G13" s="3">
        <v>23318</v>
      </c>
      <c r="H13" s="3">
        <v>31561</v>
      </c>
      <c r="I13" s="3">
        <v>78778</v>
      </c>
      <c r="J13" s="3">
        <v>42953</v>
      </c>
      <c r="K13" s="3">
        <v>42953</v>
      </c>
    </row>
    <row r="14" spans="2:11" s="85" customFormat="1" ht="15" customHeight="1" x14ac:dyDescent="0.45">
      <c r="B14" s="253">
        <v>14</v>
      </c>
      <c r="C14" s="462" t="s">
        <v>46</v>
      </c>
      <c r="D14" s="462"/>
      <c r="E14" s="2">
        <v>18</v>
      </c>
      <c r="F14" s="2">
        <v>856</v>
      </c>
      <c r="G14" s="2">
        <v>351033</v>
      </c>
      <c r="H14" s="2">
        <v>1758753</v>
      </c>
      <c r="I14" s="2">
        <v>2671797</v>
      </c>
      <c r="J14" s="2">
        <v>789479</v>
      </c>
      <c r="K14" s="2">
        <v>890661</v>
      </c>
    </row>
    <row r="15" spans="2:11" s="85" customFormat="1" ht="15" customHeight="1" x14ac:dyDescent="0.45">
      <c r="B15" s="253">
        <v>15</v>
      </c>
      <c r="C15" s="462" t="s">
        <v>47</v>
      </c>
      <c r="D15" s="462"/>
      <c r="E15" s="2">
        <v>36</v>
      </c>
      <c r="F15" s="2">
        <v>947</v>
      </c>
      <c r="G15" s="2">
        <v>316945</v>
      </c>
      <c r="H15" s="2">
        <v>1046201</v>
      </c>
      <c r="I15" s="2">
        <v>2108058</v>
      </c>
      <c r="J15" s="2">
        <v>796798</v>
      </c>
      <c r="K15" s="2">
        <v>967439</v>
      </c>
    </row>
    <row r="16" spans="2:11" s="85" customFormat="1" ht="15" customHeight="1" x14ac:dyDescent="0.45">
      <c r="B16" s="253">
        <v>16</v>
      </c>
      <c r="C16" s="462" t="s">
        <v>48</v>
      </c>
      <c r="D16" s="462"/>
      <c r="E16" s="2">
        <v>14</v>
      </c>
      <c r="F16" s="2">
        <v>954</v>
      </c>
      <c r="G16" s="2">
        <v>496959</v>
      </c>
      <c r="H16" s="2">
        <v>2923694</v>
      </c>
      <c r="I16" s="2">
        <v>5782886</v>
      </c>
      <c r="J16" s="2">
        <v>2656407</v>
      </c>
      <c r="K16" s="2">
        <v>2671703</v>
      </c>
    </row>
    <row r="17" spans="2:11" s="85" customFormat="1" ht="15" customHeight="1" x14ac:dyDescent="0.45">
      <c r="B17" s="253">
        <v>17</v>
      </c>
      <c r="C17" s="462" t="s">
        <v>49</v>
      </c>
      <c r="D17" s="462"/>
      <c r="E17" s="2">
        <v>14</v>
      </c>
      <c r="F17" s="2">
        <v>108</v>
      </c>
      <c r="G17" s="2">
        <v>43457</v>
      </c>
      <c r="H17" s="2">
        <v>325234</v>
      </c>
      <c r="I17" s="2">
        <v>550728</v>
      </c>
      <c r="J17" s="2">
        <v>202667</v>
      </c>
      <c r="K17" s="2">
        <v>205085</v>
      </c>
    </row>
    <row r="18" spans="2:11" s="85" customFormat="1" ht="15" customHeight="1" x14ac:dyDescent="0.45">
      <c r="B18" s="254">
        <v>18</v>
      </c>
      <c r="C18" s="466" t="s">
        <v>50</v>
      </c>
      <c r="D18" s="465"/>
      <c r="E18" s="3">
        <v>64</v>
      </c>
      <c r="F18" s="3">
        <v>3279</v>
      </c>
      <c r="G18" s="3" t="s">
        <v>2769</v>
      </c>
      <c r="H18" s="3" t="s">
        <v>2769</v>
      </c>
      <c r="I18" s="3" t="s">
        <v>2769</v>
      </c>
      <c r="J18" s="3" t="s">
        <v>2769</v>
      </c>
      <c r="K18" s="3" t="s">
        <v>2769</v>
      </c>
    </row>
    <row r="19" spans="2:11" s="85" customFormat="1" ht="15" customHeight="1" x14ac:dyDescent="0.45">
      <c r="B19" s="253">
        <v>19</v>
      </c>
      <c r="C19" s="462" t="s">
        <v>51</v>
      </c>
      <c r="D19" s="462"/>
      <c r="E19" s="2">
        <v>5</v>
      </c>
      <c r="F19" s="2">
        <v>143</v>
      </c>
      <c r="G19" s="2" t="s">
        <v>2769</v>
      </c>
      <c r="H19" s="2" t="s">
        <v>2769</v>
      </c>
      <c r="I19" s="2" t="s">
        <v>2769</v>
      </c>
      <c r="J19" s="2" t="s">
        <v>2769</v>
      </c>
      <c r="K19" s="2" t="s">
        <v>2769</v>
      </c>
    </row>
    <row r="20" spans="2:11" s="85" customFormat="1" ht="15" customHeight="1" x14ac:dyDescent="0.45">
      <c r="B20" s="253">
        <v>20</v>
      </c>
      <c r="C20" s="462" t="s">
        <v>52</v>
      </c>
      <c r="D20" s="462"/>
      <c r="E20" s="2">
        <v>5</v>
      </c>
      <c r="F20" s="2">
        <v>247</v>
      </c>
      <c r="G20" s="2">
        <v>83774</v>
      </c>
      <c r="H20" s="2">
        <v>386727</v>
      </c>
      <c r="I20" s="2">
        <v>522191</v>
      </c>
      <c r="J20" s="2">
        <v>120871</v>
      </c>
      <c r="K20" s="2">
        <v>123135</v>
      </c>
    </row>
    <row r="21" spans="2:11" s="85" customFormat="1" ht="15" customHeight="1" x14ac:dyDescent="0.45">
      <c r="B21" s="253">
        <v>21</v>
      </c>
      <c r="C21" s="462" t="s">
        <v>53</v>
      </c>
      <c r="D21" s="462"/>
      <c r="E21" s="2">
        <v>74</v>
      </c>
      <c r="F21" s="2">
        <v>1368</v>
      </c>
      <c r="G21" s="2">
        <v>566617</v>
      </c>
      <c r="H21" s="2">
        <v>2129624</v>
      </c>
      <c r="I21" s="2">
        <v>3858305</v>
      </c>
      <c r="J21" s="2">
        <v>1521434</v>
      </c>
      <c r="K21" s="2">
        <v>1577368</v>
      </c>
    </row>
    <row r="22" spans="2:11" s="85" customFormat="1" ht="15" customHeight="1" x14ac:dyDescent="0.45">
      <c r="B22" s="253">
        <v>22</v>
      </c>
      <c r="C22" s="462" t="s">
        <v>54</v>
      </c>
      <c r="D22" s="462"/>
      <c r="E22" s="2">
        <v>33</v>
      </c>
      <c r="F22" s="2">
        <v>1623</v>
      </c>
      <c r="G22" s="2" t="s">
        <v>2769</v>
      </c>
      <c r="H22" s="2" t="s">
        <v>2769</v>
      </c>
      <c r="I22" s="2" t="s">
        <v>2769</v>
      </c>
      <c r="J22" s="2" t="s">
        <v>2769</v>
      </c>
      <c r="K22" s="2" t="s">
        <v>2769</v>
      </c>
    </row>
    <row r="23" spans="2:11" s="85" customFormat="1" ht="15" customHeight="1" x14ac:dyDescent="0.45">
      <c r="B23" s="254">
        <v>23</v>
      </c>
      <c r="C23" s="465" t="s">
        <v>55</v>
      </c>
      <c r="D23" s="465"/>
      <c r="E23" s="3">
        <v>25</v>
      </c>
      <c r="F23" s="3">
        <v>952</v>
      </c>
      <c r="G23" s="3">
        <v>365304</v>
      </c>
      <c r="H23" s="3">
        <v>2089288</v>
      </c>
      <c r="I23" s="3">
        <v>3526714</v>
      </c>
      <c r="J23" s="3">
        <v>1237596</v>
      </c>
      <c r="K23" s="3">
        <v>1326123</v>
      </c>
    </row>
    <row r="24" spans="2:11" s="85" customFormat="1" ht="15" customHeight="1" x14ac:dyDescent="0.45">
      <c r="B24" s="253">
        <v>24</v>
      </c>
      <c r="C24" s="462" t="s">
        <v>56</v>
      </c>
      <c r="D24" s="462"/>
      <c r="E24" s="2">
        <v>119</v>
      </c>
      <c r="F24" s="2">
        <v>3192</v>
      </c>
      <c r="G24" s="2" t="s">
        <v>2769</v>
      </c>
      <c r="H24" s="2" t="s">
        <v>2769</v>
      </c>
      <c r="I24" s="2" t="s">
        <v>2769</v>
      </c>
      <c r="J24" s="2" t="s">
        <v>2769</v>
      </c>
      <c r="K24" s="2" t="s">
        <v>2769</v>
      </c>
    </row>
    <row r="25" spans="2:11" s="85" customFormat="1" ht="15" customHeight="1" x14ac:dyDescent="0.45">
      <c r="B25" s="253">
        <v>25</v>
      </c>
      <c r="C25" s="462" t="s">
        <v>57</v>
      </c>
      <c r="D25" s="462"/>
      <c r="E25" s="2">
        <v>23</v>
      </c>
      <c r="F25" s="2">
        <v>2106</v>
      </c>
      <c r="G25" s="2">
        <v>1015262</v>
      </c>
      <c r="H25" s="2">
        <v>3662563</v>
      </c>
      <c r="I25" s="2">
        <v>8188148</v>
      </c>
      <c r="J25" s="2">
        <v>4139820</v>
      </c>
      <c r="K25" s="2">
        <v>4477232</v>
      </c>
    </row>
    <row r="26" spans="2:11" s="85" customFormat="1" ht="15" customHeight="1" x14ac:dyDescent="0.45">
      <c r="B26" s="253">
        <v>26</v>
      </c>
      <c r="C26" s="462" t="s">
        <v>58</v>
      </c>
      <c r="D26" s="462"/>
      <c r="E26" s="2">
        <v>137</v>
      </c>
      <c r="F26" s="2">
        <v>6938</v>
      </c>
      <c r="G26" s="2">
        <v>3172610</v>
      </c>
      <c r="H26" s="2">
        <v>18544222</v>
      </c>
      <c r="I26" s="2">
        <v>26300722</v>
      </c>
      <c r="J26" s="2">
        <v>7078143</v>
      </c>
      <c r="K26" s="2">
        <v>7425350</v>
      </c>
    </row>
    <row r="27" spans="2:11" s="85" customFormat="1" ht="15" customHeight="1" x14ac:dyDescent="0.45">
      <c r="B27" s="253">
        <v>27</v>
      </c>
      <c r="C27" s="462" t="s">
        <v>59</v>
      </c>
      <c r="D27" s="462"/>
      <c r="E27" s="2">
        <v>35</v>
      </c>
      <c r="F27" s="2">
        <v>2937</v>
      </c>
      <c r="G27" s="2">
        <v>1272574</v>
      </c>
      <c r="H27" s="2">
        <v>8875528</v>
      </c>
      <c r="I27" s="2">
        <v>10862372</v>
      </c>
      <c r="J27" s="2">
        <v>1781101</v>
      </c>
      <c r="K27" s="2">
        <v>1921153</v>
      </c>
    </row>
    <row r="28" spans="2:11" s="85" customFormat="1" ht="15" customHeight="1" x14ac:dyDescent="0.45">
      <c r="B28" s="254">
        <v>28</v>
      </c>
      <c r="C28" s="465" t="s">
        <v>60</v>
      </c>
      <c r="D28" s="465"/>
      <c r="E28" s="3">
        <v>47</v>
      </c>
      <c r="F28" s="3">
        <v>8655</v>
      </c>
      <c r="G28" s="3">
        <v>4255452</v>
      </c>
      <c r="H28" s="3">
        <v>26254263</v>
      </c>
      <c r="I28" s="3">
        <v>39421942</v>
      </c>
      <c r="J28" s="3">
        <v>11684440</v>
      </c>
      <c r="K28" s="3">
        <v>12293123</v>
      </c>
    </row>
    <row r="29" spans="2:11" s="85" customFormat="1" ht="15" customHeight="1" x14ac:dyDescent="0.45">
      <c r="B29" s="253">
        <v>29</v>
      </c>
      <c r="C29" s="462" t="s">
        <v>61</v>
      </c>
      <c r="D29" s="462"/>
      <c r="E29" s="2">
        <v>38</v>
      </c>
      <c r="F29" s="2">
        <v>1943</v>
      </c>
      <c r="G29" s="2" t="s">
        <v>2769</v>
      </c>
      <c r="H29" s="2" t="s">
        <v>2769</v>
      </c>
      <c r="I29" s="2" t="s">
        <v>2769</v>
      </c>
      <c r="J29" s="2" t="s">
        <v>2769</v>
      </c>
      <c r="K29" s="2" t="s">
        <v>2769</v>
      </c>
    </row>
    <row r="30" spans="2:11" s="85" customFormat="1" ht="15" customHeight="1" x14ac:dyDescent="0.45">
      <c r="B30" s="253">
        <v>30</v>
      </c>
      <c r="C30" s="462" t="s">
        <v>62</v>
      </c>
      <c r="D30" s="462"/>
      <c r="E30" s="2">
        <v>16</v>
      </c>
      <c r="F30" s="2">
        <v>950</v>
      </c>
      <c r="G30" s="2" t="s">
        <v>2769</v>
      </c>
      <c r="H30" s="2" t="s">
        <v>2769</v>
      </c>
      <c r="I30" s="2" t="s">
        <v>2769</v>
      </c>
      <c r="J30" s="2" t="s">
        <v>2769</v>
      </c>
      <c r="K30" s="2" t="s">
        <v>2769</v>
      </c>
    </row>
    <row r="31" spans="2:11" s="85" customFormat="1" ht="15" customHeight="1" x14ac:dyDescent="0.45">
      <c r="B31" s="253">
        <v>31</v>
      </c>
      <c r="C31" s="462" t="s">
        <v>63</v>
      </c>
      <c r="D31" s="462"/>
      <c r="E31" s="2">
        <v>39</v>
      </c>
      <c r="F31" s="2">
        <v>6869</v>
      </c>
      <c r="G31" s="2">
        <v>4204407</v>
      </c>
      <c r="H31" s="2">
        <v>59401590</v>
      </c>
      <c r="I31" s="2">
        <v>72610470</v>
      </c>
      <c r="J31" s="2">
        <v>10994745</v>
      </c>
      <c r="K31" s="2">
        <v>12074451</v>
      </c>
    </row>
    <row r="32" spans="2:11" s="85" customFormat="1" ht="15" customHeight="1" x14ac:dyDescent="0.45">
      <c r="B32" s="255">
        <v>32</v>
      </c>
      <c r="C32" s="469" t="s">
        <v>64</v>
      </c>
      <c r="D32" s="469"/>
      <c r="E32" s="197">
        <v>46</v>
      </c>
      <c r="F32" s="197">
        <v>1306</v>
      </c>
      <c r="G32" s="197">
        <v>548294</v>
      </c>
      <c r="H32" s="197">
        <v>1777260</v>
      </c>
      <c r="I32" s="197">
        <v>3492801</v>
      </c>
      <c r="J32" s="197">
        <v>1697712</v>
      </c>
      <c r="K32" s="197">
        <v>1707544</v>
      </c>
    </row>
    <row r="33" spans="2:11" s="85" customFormat="1" ht="15" customHeight="1" x14ac:dyDescent="0.45">
      <c r="B33" s="467" t="s">
        <v>1998</v>
      </c>
      <c r="C33" s="467"/>
      <c r="D33" s="468"/>
      <c r="E33" s="2">
        <v>351</v>
      </c>
      <c r="F33" s="2">
        <v>1692</v>
      </c>
      <c r="G33" s="2">
        <v>479384</v>
      </c>
      <c r="H33" s="2">
        <v>2221081</v>
      </c>
      <c r="I33" s="2">
        <v>3719393</v>
      </c>
      <c r="J33" s="2">
        <v>1363548</v>
      </c>
      <c r="K33" s="2">
        <v>1363548</v>
      </c>
    </row>
    <row r="34" spans="2:11" s="85" customFormat="1" ht="15" customHeight="1" x14ac:dyDescent="0.45">
      <c r="B34" s="467" t="s">
        <v>357</v>
      </c>
      <c r="C34" s="467"/>
      <c r="D34" s="468"/>
      <c r="E34" s="2">
        <v>249</v>
      </c>
      <c r="F34" s="2">
        <v>3423</v>
      </c>
      <c r="G34" s="2">
        <v>1042783</v>
      </c>
      <c r="H34" s="2">
        <v>3930807</v>
      </c>
      <c r="I34" s="2">
        <v>7090702</v>
      </c>
      <c r="J34" s="2">
        <v>2886097</v>
      </c>
      <c r="K34" s="2">
        <v>2886097</v>
      </c>
    </row>
    <row r="35" spans="2:11" s="85" customFormat="1" ht="15" customHeight="1" x14ac:dyDescent="0.45">
      <c r="B35" s="467" t="s">
        <v>358</v>
      </c>
      <c r="C35" s="467"/>
      <c r="D35" s="468"/>
      <c r="E35" s="2">
        <v>135</v>
      </c>
      <c r="F35" s="2">
        <v>3341</v>
      </c>
      <c r="G35" s="2">
        <v>1029631</v>
      </c>
      <c r="H35" s="2">
        <v>2981690</v>
      </c>
      <c r="I35" s="2">
        <v>5470368</v>
      </c>
      <c r="J35" s="2">
        <v>2260699</v>
      </c>
      <c r="K35" s="2">
        <v>2260699</v>
      </c>
    </row>
    <row r="36" spans="2:11" s="85" customFormat="1" ht="15" customHeight="1" x14ac:dyDescent="0.45">
      <c r="B36" s="467" t="s">
        <v>359</v>
      </c>
      <c r="C36" s="467"/>
      <c r="D36" s="468"/>
      <c r="E36" s="2">
        <v>125</v>
      </c>
      <c r="F36" s="2">
        <v>4897</v>
      </c>
      <c r="G36" s="2">
        <v>1750522</v>
      </c>
      <c r="H36" s="2">
        <v>5710528</v>
      </c>
      <c r="I36" s="2">
        <v>10052484</v>
      </c>
      <c r="J36" s="2">
        <v>3671838</v>
      </c>
      <c r="K36" s="2">
        <v>4015878</v>
      </c>
    </row>
    <row r="37" spans="2:11" s="85" customFormat="1" ht="15" customHeight="1" x14ac:dyDescent="0.45">
      <c r="B37" s="472" t="s">
        <v>360</v>
      </c>
      <c r="C37" s="472"/>
      <c r="D37" s="473"/>
      <c r="E37" s="3">
        <v>122</v>
      </c>
      <c r="F37" s="3">
        <v>8765</v>
      </c>
      <c r="G37" s="3">
        <v>3057659</v>
      </c>
      <c r="H37" s="3">
        <v>10321517</v>
      </c>
      <c r="I37" s="3">
        <v>18089564</v>
      </c>
      <c r="J37" s="3">
        <v>6544535</v>
      </c>
      <c r="K37" s="3">
        <v>7192541</v>
      </c>
    </row>
    <row r="38" spans="2:11" s="85" customFormat="1" ht="15" customHeight="1" x14ac:dyDescent="0.45">
      <c r="B38" s="467" t="s">
        <v>361</v>
      </c>
      <c r="C38" s="467"/>
      <c r="D38" s="468"/>
      <c r="E38" s="2">
        <v>48</v>
      </c>
      <c r="F38" s="2">
        <v>6475</v>
      </c>
      <c r="G38" s="2">
        <v>2703229</v>
      </c>
      <c r="H38" s="2">
        <v>12477240</v>
      </c>
      <c r="I38" s="2">
        <v>22134953</v>
      </c>
      <c r="J38" s="2">
        <v>8362837</v>
      </c>
      <c r="K38" s="2">
        <v>9152881</v>
      </c>
    </row>
    <row r="39" spans="2:11" s="85" customFormat="1" ht="15" customHeight="1" x14ac:dyDescent="0.45">
      <c r="B39" s="467" t="s">
        <v>362</v>
      </c>
      <c r="C39" s="467"/>
      <c r="D39" s="468"/>
      <c r="E39" s="2">
        <v>20</v>
      </c>
      <c r="F39" s="2">
        <v>5041</v>
      </c>
      <c r="G39" s="2">
        <v>2537334</v>
      </c>
      <c r="H39" s="2">
        <v>12227497</v>
      </c>
      <c r="I39" s="2">
        <v>21938560</v>
      </c>
      <c r="J39" s="2">
        <v>8354601</v>
      </c>
      <c r="K39" s="2">
        <v>8957172</v>
      </c>
    </row>
    <row r="40" spans="2:11" s="85" customFormat="1" ht="15" customHeight="1" x14ac:dyDescent="0.45">
      <c r="B40" s="467" t="s">
        <v>363</v>
      </c>
      <c r="C40" s="467"/>
      <c r="D40" s="468"/>
      <c r="E40" s="2">
        <v>18</v>
      </c>
      <c r="F40" s="2">
        <v>6964</v>
      </c>
      <c r="G40" s="2">
        <v>3308131</v>
      </c>
      <c r="H40" s="2">
        <v>15323307</v>
      </c>
      <c r="I40" s="2">
        <v>25686513</v>
      </c>
      <c r="J40" s="2">
        <v>9525943</v>
      </c>
      <c r="K40" s="2">
        <v>10097407</v>
      </c>
    </row>
    <row r="41" spans="2:11" s="85" customFormat="1" ht="15" customHeight="1" x14ac:dyDescent="0.45">
      <c r="B41" s="467" t="s">
        <v>364</v>
      </c>
      <c r="C41" s="467"/>
      <c r="D41" s="468"/>
      <c r="E41" s="2">
        <v>8</v>
      </c>
      <c r="F41" s="2">
        <v>5345</v>
      </c>
      <c r="G41" s="2">
        <v>2744421</v>
      </c>
      <c r="H41" s="2">
        <v>9143205</v>
      </c>
      <c r="I41" s="2">
        <v>14348071</v>
      </c>
      <c r="J41" s="2">
        <v>4494872</v>
      </c>
      <c r="K41" s="2">
        <v>4872255</v>
      </c>
    </row>
    <row r="42" spans="2:11" s="85" customFormat="1" ht="15" customHeight="1" thickBot="1" x14ac:dyDescent="0.5">
      <c r="B42" s="470" t="s">
        <v>365</v>
      </c>
      <c r="C42" s="470"/>
      <c r="D42" s="471"/>
      <c r="E42" s="4">
        <v>4</v>
      </c>
      <c r="F42" s="4">
        <v>8037</v>
      </c>
      <c r="G42" s="4">
        <v>5161749</v>
      </c>
      <c r="H42" s="4">
        <v>79955113</v>
      </c>
      <c r="I42" s="4">
        <v>97546552</v>
      </c>
      <c r="J42" s="4">
        <v>15730880</v>
      </c>
      <c r="K42" s="4">
        <v>16387755</v>
      </c>
    </row>
    <row r="43" spans="2:11" s="85" customFormat="1" ht="15" customHeight="1" x14ac:dyDescent="0.45"/>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B3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1832</v>
      </c>
    </row>
    <row r="5" spans="2:11" s="85" customFormat="1" ht="15" customHeight="1" thickBot="1" x14ac:dyDescent="0.5">
      <c r="C5" s="251"/>
      <c r="D5" s="85" t="s">
        <v>462</v>
      </c>
    </row>
    <row r="6" spans="2:11" s="85" customFormat="1" ht="60" x14ac:dyDescent="0.45">
      <c r="B6" s="445" t="s">
        <v>15</v>
      </c>
      <c r="C6" s="445"/>
      <c r="D6" s="446"/>
      <c r="E6" s="449" t="s">
        <v>17</v>
      </c>
      <c r="F6" s="243" t="s">
        <v>455</v>
      </c>
      <c r="G6" s="244" t="s">
        <v>67</v>
      </c>
      <c r="H6" s="243" t="s">
        <v>1852</v>
      </c>
      <c r="I6" s="243" t="s">
        <v>456</v>
      </c>
      <c r="J6" s="245" t="s">
        <v>457</v>
      </c>
      <c r="K6" s="245" t="s">
        <v>1809</v>
      </c>
    </row>
    <row r="7" spans="2:11" s="252"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1847</v>
      </c>
      <c r="C8" s="463"/>
      <c r="D8" s="464"/>
      <c r="E8" s="5">
        <v>403</v>
      </c>
      <c r="F8" s="5">
        <v>11323</v>
      </c>
      <c r="G8" s="5">
        <v>3833826</v>
      </c>
      <c r="H8" s="5">
        <v>22789812</v>
      </c>
      <c r="I8" s="5">
        <v>34661678</v>
      </c>
      <c r="J8" s="5">
        <v>10186593</v>
      </c>
      <c r="K8" s="5">
        <v>11240617</v>
      </c>
    </row>
    <row r="9" spans="2:11" s="85" customFormat="1" ht="15" customHeight="1" x14ac:dyDescent="0.45">
      <c r="B9" s="253" t="s">
        <v>40</v>
      </c>
      <c r="C9" s="462" t="s">
        <v>41</v>
      </c>
      <c r="D9" s="462"/>
      <c r="E9" s="2">
        <v>151</v>
      </c>
      <c r="F9" s="2">
        <v>4176</v>
      </c>
      <c r="G9" s="2">
        <v>1083808</v>
      </c>
      <c r="H9" s="2">
        <v>5795158</v>
      </c>
      <c r="I9" s="2">
        <v>9217620</v>
      </c>
      <c r="J9" s="2">
        <v>3099778</v>
      </c>
      <c r="K9" s="2">
        <v>3192295</v>
      </c>
    </row>
    <row r="10" spans="2:11" s="85" customFormat="1" ht="15" customHeight="1" x14ac:dyDescent="0.45">
      <c r="B10" s="253">
        <v>10</v>
      </c>
      <c r="C10" s="462" t="s">
        <v>42</v>
      </c>
      <c r="D10" s="462"/>
      <c r="E10" s="2">
        <v>20</v>
      </c>
      <c r="F10" s="2">
        <v>187</v>
      </c>
      <c r="G10" s="2">
        <v>70780</v>
      </c>
      <c r="H10" s="2">
        <v>113843</v>
      </c>
      <c r="I10" s="2">
        <v>338746</v>
      </c>
      <c r="J10" s="2">
        <v>170779</v>
      </c>
      <c r="K10" s="2">
        <v>176247</v>
      </c>
    </row>
    <row r="11" spans="2:11" s="85" customFormat="1" ht="15" customHeight="1" x14ac:dyDescent="0.45">
      <c r="B11" s="253">
        <v>11</v>
      </c>
      <c r="C11" s="462" t="s">
        <v>43</v>
      </c>
      <c r="D11" s="462"/>
      <c r="E11" s="2">
        <v>14</v>
      </c>
      <c r="F11" s="2">
        <v>428</v>
      </c>
      <c r="G11" s="2">
        <v>95734</v>
      </c>
      <c r="H11" s="2">
        <v>63343</v>
      </c>
      <c r="I11" s="2">
        <v>182376</v>
      </c>
      <c r="J11" s="2">
        <v>102609</v>
      </c>
      <c r="K11" s="2">
        <v>108678</v>
      </c>
    </row>
    <row r="12" spans="2:11" s="85" customFormat="1" ht="15" customHeight="1" x14ac:dyDescent="0.45">
      <c r="B12" s="253">
        <v>12</v>
      </c>
      <c r="C12" s="462" t="s">
        <v>44</v>
      </c>
      <c r="D12" s="462"/>
      <c r="E12" s="2">
        <v>35</v>
      </c>
      <c r="F12" s="2">
        <v>866</v>
      </c>
      <c r="G12" s="2">
        <v>284479</v>
      </c>
      <c r="H12" s="2">
        <v>2040742</v>
      </c>
      <c r="I12" s="2">
        <v>3225161</v>
      </c>
      <c r="J12" s="2">
        <v>1019906</v>
      </c>
      <c r="K12" s="2">
        <v>1076324</v>
      </c>
    </row>
    <row r="13" spans="2:11" s="85" customFormat="1" ht="15" customHeight="1" x14ac:dyDescent="0.45">
      <c r="B13" s="254">
        <v>13</v>
      </c>
      <c r="C13" s="465" t="s">
        <v>45</v>
      </c>
      <c r="D13" s="465"/>
      <c r="E13" s="3">
        <v>3</v>
      </c>
      <c r="F13" s="3">
        <v>153</v>
      </c>
      <c r="G13" s="3" t="s">
        <v>2769</v>
      </c>
      <c r="H13" s="3" t="s">
        <v>2769</v>
      </c>
      <c r="I13" s="3" t="s">
        <v>2769</v>
      </c>
      <c r="J13" s="3" t="s">
        <v>2769</v>
      </c>
      <c r="K13" s="3" t="s">
        <v>2769</v>
      </c>
    </row>
    <row r="14" spans="2:11" s="85" customFormat="1" ht="15" customHeight="1" x14ac:dyDescent="0.45">
      <c r="B14" s="253">
        <v>14</v>
      </c>
      <c r="C14" s="462" t="s">
        <v>46</v>
      </c>
      <c r="D14" s="462"/>
      <c r="E14" s="2">
        <v>1</v>
      </c>
      <c r="F14" s="2">
        <v>6</v>
      </c>
      <c r="G14" s="2" t="s">
        <v>2769</v>
      </c>
      <c r="H14" s="2" t="s">
        <v>2769</v>
      </c>
      <c r="I14" s="2" t="s">
        <v>2769</v>
      </c>
      <c r="J14" s="2" t="s">
        <v>2769</v>
      </c>
      <c r="K14" s="2" t="s">
        <v>2769</v>
      </c>
    </row>
    <row r="15" spans="2:11" s="85" customFormat="1" ht="15" customHeight="1" x14ac:dyDescent="0.45">
      <c r="B15" s="253">
        <v>15</v>
      </c>
      <c r="C15" s="462" t="s">
        <v>47</v>
      </c>
      <c r="D15" s="462"/>
      <c r="E15" s="2">
        <v>16</v>
      </c>
      <c r="F15" s="2">
        <v>103</v>
      </c>
      <c r="G15" s="2">
        <v>23502</v>
      </c>
      <c r="H15" s="2">
        <v>27329</v>
      </c>
      <c r="I15" s="2">
        <v>80272</v>
      </c>
      <c r="J15" s="2">
        <v>48169</v>
      </c>
      <c r="K15" s="2">
        <v>48169</v>
      </c>
    </row>
    <row r="16" spans="2:11" s="85" customFormat="1" ht="15" customHeight="1" x14ac:dyDescent="0.45">
      <c r="B16" s="253">
        <v>16</v>
      </c>
      <c r="C16" s="462" t="s">
        <v>48</v>
      </c>
      <c r="D16" s="462"/>
      <c r="E16" s="2">
        <v>5</v>
      </c>
      <c r="F16" s="2">
        <v>103</v>
      </c>
      <c r="G16" s="2" t="s">
        <v>2769</v>
      </c>
      <c r="H16" s="2" t="s">
        <v>2769</v>
      </c>
      <c r="I16" s="2" t="s">
        <v>2769</v>
      </c>
      <c r="J16" s="2" t="s">
        <v>2769</v>
      </c>
      <c r="K16" s="2" t="s">
        <v>2769</v>
      </c>
    </row>
    <row r="17" spans="2:11" s="85" customFormat="1" ht="15" customHeight="1" x14ac:dyDescent="0.45">
      <c r="B17" s="253">
        <v>17</v>
      </c>
      <c r="C17" s="462" t="s">
        <v>49</v>
      </c>
      <c r="D17" s="462"/>
      <c r="E17" s="2">
        <v>6</v>
      </c>
      <c r="F17" s="2">
        <v>24</v>
      </c>
      <c r="G17" s="2">
        <v>11308</v>
      </c>
      <c r="H17" s="2">
        <v>67651</v>
      </c>
      <c r="I17" s="2">
        <v>99512</v>
      </c>
      <c r="J17" s="2">
        <v>28964</v>
      </c>
      <c r="K17" s="2">
        <v>28964</v>
      </c>
    </row>
    <row r="18" spans="2:11" s="85" customFormat="1" ht="15" customHeight="1" x14ac:dyDescent="0.45">
      <c r="B18" s="254">
        <v>18</v>
      </c>
      <c r="C18" s="466" t="s">
        <v>50</v>
      </c>
      <c r="D18" s="465"/>
      <c r="E18" s="3">
        <v>14</v>
      </c>
      <c r="F18" s="3">
        <v>400</v>
      </c>
      <c r="G18" s="3">
        <v>119501</v>
      </c>
      <c r="H18" s="3">
        <v>232587</v>
      </c>
      <c r="I18" s="3">
        <v>437860</v>
      </c>
      <c r="J18" s="3">
        <v>195218</v>
      </c>
      <c r="K18" s="3">
        <v>186808</v>
      </c>
    </row>
    <row r="19" spans="2:11" s="85" customFormat="1" ht="15" customHeight="1" x14ac:dyDescent="0.45">
      <c r="B19" s="253">
        <v>19</v>
      </c>
      <c r="C19" s="462" t="s">
        <v>51</v>
      </c>
      <c r="D19" s="462"/>
      <c r="E19" s="2">
        <v>7</v>
      </c>
      <c r="F19" s="2">
        <v>355</v>
      </c>
      <c r="G19" s="2">
        <v>93696</v>
      </c>
      <c r="H19" s="2">
        <v>222840</v>
      </c>
      <c r="I19" s="2">
        <v>416435</v>
      </c>
      <c r="J19" s="2">
        <v>167756</v>
      </c>
      <c r="K19" s="2">
        <v>177320</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29</v>
      </c>
      <c r="F21" s="2">
        <v>695</v>
      </c>
      <c r="G21" s="2">
        <v>332385</v>
      </c>
      <c r="H21" s="2">
        <v>2285465</v>
      </c>
      <c r="I21" s="2">
        <v>2963658</v>
      </c>
      <c r="J21" s="2">
        <v>395207</v>
      </c>
      <c r="K21" s="2">
        <v>638649</v>
      </c>
    </row>
    <row r="22" spans="2:11" s="85" customFormat="1" ht="15" customHeight="1" x14ac:dyDescent="0.45">
      <c r="B22" s="253">
        <v>22</v>
      </c>
      <c r="C22" s="462" t="s">
        <v>54</v>
      </c>
      <c r="D22" s="462"/>
      <c r="E22" s="2">
        <v>8</v>
      </c>
      <c r="F22" s="2">
        <v>391</v>
      </c>
      <c r="G22" s="2">
        <v>271459</v>
      </c>
      <c r="H22" s="2">
        <v>5942752</v>
      </c>
      <c r="I22" s="2">
        <v>7045439</v>
      </c>
      <c r="J22" s="2">
        <v>883278</v>
      </c>
      <c r="K22" s="2">
        <v>1016005</v>
      </c>
    </row>
    <row r="23" spans="2:11" s="85" customFormat="1" ht="15" customHeight="1" x14ac:dyDescent="0.45">
      <c r="B23" s="254">
        <v>23</v>
      </c>
      <c r="C23" s="465" t="s">
        <v>55</v>
      </c>
      <c r="D23" s="465"/>
      <c r="E23" s="3">
        <v>2</v>
      </c>
      <c r="F23" s="3">
        <v>32</v>
      </c>
      <c r="G23" s="3" t="s">
        <v>2769</v>
      </c>
      <c r="H23" s="3" t="s">
        <v>2769</v>
      </c>
      <c r="I23" s="3" t="s">
        <v>2769</v>
      </c>
      <c r="J23" s="3" t="s">
        <v>2769</v>
      </c>
      <c r="K23" s="3" t="s">
        <v>2769</v>
      </c>
    </row>
    <row r="24" spans="2:11" s="85" customFormat="1" ht="15" customHeight="1" x14ac:dyDescent="0.45">
      <c r="B24" s="253">
        <v>24</v>
      </c>
      <c r="C24" s="462" t="s">
        <v>56</v>
      </c>
      <c r="D24" s="462"/>
      <c r="E24" s="2">
        <v>23</v>
      </c>
      <c r="F24" s="2">
        <v>612</v>
      </c>
      <c r="G24" s="2">
        <v>230140</v>
      </c>
      <c r="H24" s="2">
        <v>402827</v>
      </c>
      <c r="I24" s="2">
        <v>767647</v>
      </c>
      <c r="J24" s="2">
        <v>301958</v>
      </c>
      <c r="K24" s="2">
        <v>332042</v>
      </c>
    </row>
    <row r="25" spans="2:11" s="85" customFormat="1" ht="15" customHeight="1" x14ac:dyDescent="0.45">
      <c r="B25" s="253">
        <v>25</v>
      </c>
      <c r="C25" s="462" t="s">
        <v>57</v>
      </c>
      <c r="D25" s="462"/>
      <c r="E25" s="2">
        <v>8</v>
      </c>
      <c r="F25" s="2">
        <v>846</v>
      </c>
      <c r="G25" s="2">
        <v>398443</v>
      </c>
      <c r="H25" s="2">
        <v>2505629</v>
      </c>
      <c r="I25" s="2">
        <v>4837671</v>
      </c>
      <c r="J25" s="2">
        <v>2340927</v>
      </c>
      <c r="K25" s="2">
        <v>2424906</v>
      </c>
    </row>
    <row r="26" spans="2:11" s="85" customFormat="1" ht="15" customHeight="1" x14ac:dyDescent="0.45">
      <c r="B26" s="253">
        <v>26</v>
      </c>
      <c r="C26" s="462" t="s">
        <v>58</v>
      </c>
      <c r="D26" s="462"/>
      <c r="E26" s="2">
        <v>23</v>
      </c>
      <c r="F26" s="2">
        <v>483</v>
      </c>
      <c r="G26" s="2">
        <v>213911</v>
      </c>
      <c r="H26" s="2">
        <v>191499</v>
      </c>
      <c r="I26" s="2">
        <v>634551</v>
      </c>
      <c r="J26" s="2">
        <v>388072</v>
      </c>
      <c r="K26" s="2">
        <v>405330</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16</v>
      </c>
      <c r="F28" s="3">
        <v>1114</v>
      </c>
      <c r="G28" s="3">
        <v>366978</v>
      </c>
      <c r="H28" s="3">
        <v>2073034</v>
      </c>
      <c r="I28" s="3">
        <v>2942078</v>
      </c>
      <c r="J28" s="3">
        <v>498203</v>
      </c>
      <c r="K28" s="3">
        <v>831727</v>
      </c>
    </row>
    <row r="29" spans="2:11" s="85" customFormat="1" ht="15" customHeight="1" x14ac:dyDescent="0.45">
      <c r="B29" s="253">
        <v>29</v>
      </c>
      <c r="C29" s="462" t="s">
        <v>61</v>
      </c>
      <c r="D29" s="462"/>
      <c r="E29" s="2">
        <v>3</v>
      </c>
      <c r="F29" s="2">
        <v>140</v>
      </c>
      <c r="G29" s="2">
        <v>39225</v>
      </c>
      <c r="H29" s="2">
        <v>227134</v>
      </c>
      <c r="I29" s="2">
        <v>381239</v>
      </c>
      <c r="J29" s="2">
        <v>130383</v>
      </c>
      <c r="K29" s="2">
        <v>144215</v>
      </c>
    </row>
    <row r="30" spans="2:11" s="85" customFormat="1" ht="15" customHeight="1" x14ac:dyDescent="0.45">
      <c r="B30" s="253">
        <v>30</v>
      </c>
      <c r="C30" s="462" t="s">
        <v>62</v>
      </c>
      <c r="D30" s="462"/>
      <c r="E30" s="2">
        <v>1</v>
      </c>
      <c r="F30" s="2">
        <v>15</v>
      </c>
      <c r="G30" s="2" t="s">
        <v>2769</v>
      </c>
      <c r="H30" s="2" t="s">
        <v>2769</v>
      </c>
      <c r="I30" s="2" t="s">
        <v>2769</v>
      </c>
      <c r="J30" s="2" t="s">
        <v>2769</v>
      </c>
      <c r="K30" s="2" t="s">
        <v>2769</v>
      </c>
    </row>
    <row r="31" spans="2:11" s="85" customFormat="1" ht="15" customHeight="1" x14ac:dyDescent="0.45">
      <c r="B31" s="253">
        <v>31</v>
      </c>
      <c r="C31" s="462" t="s">
        <v>63</v>
      </c>
      <c r="D31" s="462"/>
      <c r="E31" s="2">
        <v>13</v>
      </c>
      <c r="F31" s="2">
        <v>144</v>
      </c>
      <c r="G31" s="2">
        <v>55561</v>
      </c>
      <c r="H31" s="2">
        <v>98081</v>
      </c>
      <c r="I31" s="2">
        <v>195921</v>
      </c>
      <c r="J31" s="2">
        <v>84269</v>
      </c>
      <c r="K31" s="2">
        <v>88983</v>
      </c>
    </row>
    <row r="32" spans="2:11" s="85" customFormat="1" ht="15" customHeight="1" x14ac:dyDescent="0.45">
      <c r="B32" s="255">
        <v>32</v>
      </c>
      <c r="C32" s="469" t="s">
        <v>64</v>
      </c>
      <c r="D32" s="469"/>
      <c r="E32" s="197">
        <v>5</v>
      </c>
      <c r="F32" s="197">
        <v>50</v>
      </c>
      <c r="G32" s="197">
        <v>12824</v>
      </c>
      <c r="H32" s="197">
        <v>9387</v>
      </c>
      <c r="I32" s="197">
        <v>32369</v>
      </c>
      <c r="J32" s="197">
        <v>20894</v>
      </c>
      <c r="K32" s="197">
        <v>20894</v>
      </c>
    </row>
    <row r="33" spans="2:11" s="85" customFormat="1" ht="15" customHeight="1" x14ac:dyDescent="0.45">
      <c r="B33" s="467" t="s">
        <v>1998</v>
      </c>
      <c r="C33" s="467"/>
      <c r="D33" s="468"/>
      <c r="E33" s="2">
        <v>163</v>
      </c>
      <c r="F33" s="2">
        <v>814</v>
      </c>
      <c r="G33" s="2">
        <v>220867</v>
      </c>
      <c r="H33" s="2">
        <v>698330</v>
      </c>
      <c r="I33" s="2">
        <v>1231828</v>
      </c>
      <c r="J33" s="2">
        <v>466166</v>
      </c>
      <c r="K33" s="2">
        <v>466166</v>
      </c>
    </row>
    <row r="34" spans="2:11" s="85" customFormat="1" ht="15" customHeight="1" x14ac:dyDescent="0.45">
      <c r="B34" s="467" t="s">
        <v>357</v>
      </c>
      <c r="C34" s="467"/>
      <c r="D34" s="468"/>
      <c r="E34" s="2">
        <v>97</v>
      </c>
      <c r="F34" s="2">
        <v>1372</v>
      </c>
      <c r="G34" s="2">
        <v>385752</v>
      </c>
      <c r="H34" s="2">
        <v>1592055</v>
      </c>
      <c r="I34" s="2">
        <v>2648772</v>
      </c>
      <c r="J34" s="2">
        <v>962938</v>
      </c>
      <c r="K34" s="2">
        <v>962938</v>
      </c>
    </row>
    <row r="35" spans="2:11" s="85" customFormat="1" ht="15" customHeight="1" x14ac:dyDescent="0.45">
      <c r="B35" s="467" t="s">
        <v>358</v>
      </c>
      <c r="C35" s="467"/>
      <c r="D35" s="468"/>
      <c r="E35" s="2">
        <v>56</v>
      </c>
      <c r="F35" s="2">
        <v>1346</v>
      </c>
      <c r="G35" s="2">
        <v>385859</v>
      </c>
      <c r="H35" s="2">
        <v>1361071</v>
      </c>
      <c r="I35" s="2">
        <v>2344198</v>
      </c>
      <c r="J35" s="2">
        <v>895738</v>
      </c>
      <c r="K35" s="2">
        <v>895738</v>
      </c>
    </row>
    <row r="36" spans="2:11" s="85" customFormat="1" ht="15" customHeight="1" x14ac:dyDescent="0.45">
      <c r="B36" s="467" t="s">
        <v>359</v>
      </c>
      <c r="C36" s="467"/>
      <c r="D36" s="468"/>
      <c r="E36" s="2">
        <v>36</v>
      </c>
      <c r="F36" s="2">
        <v>1421</v>
      </c>
      <c r="G36" s="2">
        <v>408843</v>
      </c>
      <c r="H36" s="2">
        <v>1861286</v>
      </c>
      <c r="I36" s="2">
        <v>2866800</v>
      </c>
      <c r="J36" s="2">
        <v>853316</v>
      </c>
      <c r="K36" s="2">
        <v>929927</v>
      </c>
    </row>
    <row r="37" spans="2:11" s="85" customFormat="1" ht="15" customHeight="1" x14ac:dyDescent="0.45">
      <c r="B37" s="472" t="s">
        <v>360</v>
      </c>
      <c r="C37" s="472"/>
      <c r="D37" s="473"/>
      <c r="E37" s="3">
        <v>28</v>
      </c>
      <c r="F37" s="3">
        <v>1983</v>
      </c>
      <c r="G37" s="3">
        <v>597198</v>
      </c>
      <c r="H37" s="3">
        <v>2762040</v>
      </c>
      <c r="I37" s="3">
        <v>4649379</v>
      </c>
      <c r="J37" s="3">
        <v>1600568</v>
      </c>
      <c r="K37" s="3">
        <v>1748088</v>
      </c>
    </row>
    <row r="38" spans="2:11" s="85" customFormat="1" ht="15" customHeight="1" x14ac:dyDescent="0.45">
      <c r="B38" s="467" t="s">
        <v>361</v>
      </c>
      <c r="C38" s="467"/>
      <c r="D38" s="468"/>
      <c r="E38" s="2">
        <v>16</v>
      </c>
      <c r="F38" s="2">
        <v>2233</v>
      </c>
      <c r="G38" s="2">
        <v>827601</v>
      </c>
      <c r="H38" s="2">
        <v>5222297</v>
      </c>
      <c r="I38" s="2">
        <v>7301946</v>
      </c>
      <c r="J38" s="2">
        <v>1370142</v>
      </c>
      <c r="K38" s="2">
        <v>1965905</v>
      </c>
    </row>
    <row r="39" spans="2:11" s="85" customFormat="1" ht="15" customHeight="1" x14ac:dyDescent="0.45">
      <c r="B39" s="467" t="s">
        <v>362</v>
      </c>
      <c r="C39" s="467"/>
      <c r="D39" s="468"/>
      <c r="E39" s="2">
        <v>4</v>
      </c>
      <c r="F39" s="2">
        <v>885</v>
      </c>
      <c r="G39" s="2">
        <v>459771</v>
      </c>
      <c r="H39" s="2">
        <v>6035579</v>
      </c>
      <c r="I39" s="2">
        <v>7517431</v>
      </c>
      <c r="J39" s="2">
        <v>1268674</v>
      </c>
      <c r="K39" s="2">
        <v>1368095</v>
      </c>
    </row>
    <row r="40" spans="2:11" s="85" customFormat="1" ht="15" customHeight="1" x14ac:dyDescent="0.45">
      <c r="B40" s="467" t="s">
        <v>363</v>
      </c>
      <c r="C40" s="467"/>
      <c r="D40" s="468"/>
      <c r="E40" s="2">
        <v>2</v>
      </c>
      <c r="F40" s="2">
        <v>608</v>
      </c>
      <c r="G40" s="2" t="s">
        <v>2769</v>
      </c>
      <c r="H40" s="2" t="s">
        <v>2769</v>
      </c>
      <c r="I40" s="2" t="s">
        <v>2769</v>
      </c>
      <c r="J40" s="2" t="s">
        <v>2769</v>
      </c>
      <c r="K40" s="2" t="s">
        <v>2769</v>
      </c>
    </row>
    <row r="41" spans="2:11" s="85" customFormat="1" ht="15" customHeight="1" x14ac:dyDescent="0.45">
      <c r="B41" s="467" t="s">
        <v>364</v>
      </c>
      <c r="C41" s="467"/>
      <c r="D41" s="468"/>
      <c r="E41" s="2">
        <v>1</v>
      </c>
      <c r="F41" s="2">
        <v>661</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B3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1:K42"/>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1832</v>
      </c>
    </row>
    <row r="5" spans="2:11" s="85" customFormat="1" ht="15" customHeight="1" thickBot="1" x14ac:dyDescent="0.5">
      <c r="C5" s="251"/>
      <c r="D5" s="85" t="s">
        <v>463</v>
      </c>
    </row>
    <row r="6" spans="2:11" s="85" customFormat="1" ht="60" x14ac:dyDescent="0.45">
      <c r="B6" s="445" t="s">
        <v>15</v>
      </c>
      <c r="C6" s="445"/>
      <c r="D6" s="446"/>
      <c r="E6" s="449" t="s">
        <v>17</v>
      </c>
      <c r="F6" s="243" t="s">
        <v>455</v>
      </c>
      <c r="G6" s="244" t="s">
        <v>67</v>
      </c>
      <c r="H6" s="243" t="s">
        <v>1852</v>
      </c>
      <c r="I6" s="243" t="s">
        <v>456</v>
      </c>
      <c r="J6" s="245" t="s">
        <v>457</v>
      </c>
      <c r="K6" s="245" t="s">
        <v>1809</v>
      </c>
    </row>
    <row r="7" spans="2:11" s="252"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1848</v>
      </c>
      <c r="C8" s="463"/>
      <c r="D8" s="464"/>
      <c r="E8" s="5">
        <v>187</v>
      </c>
      <c r="F8" s="5">
        <v>6500</v>
      </c>
      <c r="G8" s="5">
        <v>1813437</v>
      </c>
      <c r="H8" s="5">
        <v>8585692</v>
      </c>
      <c r="I8" s="5">
        <v>13341630</v>
      </c>
      <c r="J8" s="5">
        <v>4031307</v>
      </c>
      <c r="K8" s="5">
        <v>4388436</v>
      </c>
    </row>
    <row r="9" spans="2:11" s="85" customFormat="1" ht="15" customHeight="1" x14ac:dyDescent="0.45">
      <c r="B9" s="253" t="s">
        <v>40</v>
      </c>
      <c r="C9" s="462" t="s">
        <v>41</v>
      </c>
      <c r="D9" s="462"/>
      <c r="E9" s="2">
        <v>64</v>
      </c>
      <c r="F9" s="2">
        <v>3330</v>
      </c>
      <c r="G9" s="2">
        <v>913773</v>
      </c>
      <c r="H9" s="2">
        <v>6250185</v>
      </c>
      <c r="I9" s="2">
        <v>8862303</v>
      </c>
      <c r="J9" s="2">
        <v>2221402</v>
      </c>
      <c r="K9" s="2">
        <v>2435646</v>
      </c>
    </row>
    <row r="10" spans="2:11" s="85" customFormat="1" ht="15" customHeight="1" x14ac:dyDescent="0.45">
      <c r="B10" s="253">
        <v>10</v>
      </c>
      <c r="C10" s="462" t="s">
        <v>42</v>
      </c>
      <c r="D10" s="462"/>
      <c r="E10" s="2">
        <v>16</v>
      </c>
      <c r="F10" s="2">
        <v>156</v>
      </c>
      <c r="G10" s="2">
        <v>45587</v>
      </c>
      <c r="H10" s="2">
        <v>195931</v>
      </c>
      <c r="I10" s="2">
        <v>343885</v>
      </c>
      <c r="J10" s="2">
        <v>137908</v>
      </c>
      <c r="K10" s="2">
        <v>130264</v>
      </c>
    </row>
    <row r="11" spans="2:11" s="85" customFormat="1" ht="15" customHeight="1" x14ac:dyDescent="0.45">
      <c r="B11" s="253">
        <v>11</v>
      </c>
      <c r="C11" s="462" t="s">
        <v>43</v>
      </c>
      <c r="D11" s="462"/>
      <c r="E11" s="2">
        <v>21</v>
      </c>
      <c r="F11" s="2">
        <v>851</v>
      </c>
      <c r="G11" s="2">
        <v>170570</v>
      </c>
      <c r="H11" s="2">
        <v>127013</v>
      </c>
      <c r="I11" s="2">
        <v>411543</v>
      </c>
      <c r="J11" s="2">
        <v>253085</v>
      </c>
      <c r="K11" s="2">
        <v>259179</v>
      </c>
    </row>
    <row r="12" spans="2:11" s="85" customFormat="1" ht="15" customHeight="1" x14ac:dyDescent="0.45">
      <c r="B12" s="253">
        <v>12</v>
      </c>
      <c r="C12" s="462" t="s">
        <v>44</v>
      </c>
      <c r="D12" s="462"/>
      <c r="E12" s="2">
        <v>25</v>
      </c>
      <c r="F12" s="2">
        <v>331</v>
      </c>
      <c r="G12" s="2">
        <v>103904</v>
      </c>
      <c r="H12" s="2">
        <v>445693</v>
      </c>
      <c r="I12" s="2">
        <v>735071</v>
      </c>
      <c r="J12" s="2">
        <v>253574</v>
      </c>
      <c r="K12" s="2">
        <v>264318</v>
      </c>
    </row>
    <row r="13" spans="2:11" s="85" customFormat="1" ht="15" customHeight="1" x14ac:dyDescent="0.45">
      <c r="B13" s="254">
        <v>13</v>
      </c>
      <c r="C13" s="465" t="s">
        <v>45</v>
      </c>
      <c r="D13" s="465"/>
      <c r="E13" s="3">
        <v>2</v>
      </c>
      <c r="F13" s="3">
        <v>15</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6</v>
      </c>
      <c r="F15" s="2">
        <v>123</v>
      </c>
      <c r="G15" s="2">
        <v>39195</v>
      </c>
      <c r="H15" s="2">
        <v>46520</v>
      </c>
      <c r="I15" s="2">
        <v>133678</v>
      </c>
      <c r="J15" s="2">
        <v>77065</v>
      </c>
      <c r="K15" s="2">
        <v>82177</v>
      </c>
    </row>
    <row r="16" spans="2:11" s="85" customFormat="1" ht="15" customHeight="1" x14ac:dyDescent="0.45">
      <c r="B16" s="253">
        <v>16</v>
      </c>
      <c r="C16" s="462" t="s">
        <v>48</v>
      </c>
      <c r="D16" s="462"/>
      <c r="E16" s="2">
        <v>1</v>
      </c>
      <c r="F16" s="2">
        <v>1</v>
      </c>
      <c r="G16" s="2" t="s">
        <v>2769</v>
      </c>
      <c r="H16" s="2" t="s">
        <v>2769</v>
      </c>
      <c r="I16" s="2" t="s">
        <v>2769</v>
      </c>
      <c r="J16" s="2" t="s">
        <v>2769</v>
      </c>
      <c r="K16" s="2" t="s">
        <v>2769</v>
      </c>
    </row>
    <row r="17" spans="2:11" s="85" customFormat="1" ht="15" customHeight="1" x14ac:dyDescent="0.45">
      <c r="B17" s="253">
        <v>17</v>
      </c>
      <c r="C17" s="462" t="s">
        <v>49</v>
      </c>
      <c r="D17" s="462"/>
      <c r="E17" s="2">
        <v>2</v>
      </c>
      <c r="F17" s="2">
        <v>9</v>
      </c>
      <c r="G17" s="2" t="s">
        <v>2769</v>
      </c>
      <c r="H17" s="2" t="s">
        <v>2769</v>
      </c>
      <c r="I17" s="2" t="s">
        <v>2769</v>
      </c>
      <c r="J17" s="2" t="s">
        <v>2769</v>
      </c>
      <c r="K17" s="2" t="s">
        <v>2769</v>
      </c>
    </row>
    <row r="18" spans="2:11" s="85" customFormat="1" ht="15" customHeight="1" x14ac:dyDescent="0.45">
      <c r="B18" s="254">
        <v>18</v>
      </c>
      <c r="C18" s="466" t="s">
        <v>50</v>
      </c>
      <c r="D18" s="465"/>
      <c r="E18" s="3">
        <v>1</v>
      </c>
      <c r="F18" s="3">
        <v>3</v>
      </c>
      <c r="G18" s="3" t="s">
        <v>2769</v>
      </c>
      <c r="H18" s="3" t="s">
        <v>2769</v>
      </c>
      <c r="I18" s="3" t="s">
        <v>2769</v>
      </c>
      <c r="J18" s="3" t="s">
        <v>2769</v>
      </c>
      <c r="K18" s="3" t="s">
        <v>2769</v>
      </c>
    </row>
    <row r="19" spans="2:11" s="85" customFormat="1" ht="15" customHeight="1" x14ac:dyDescent="0.45">
      <c r="B19" s="253">
        <v>19</v>
      </c>
      <c r="C19" s="462" t="s">
        <v>51</v>
      </c>
      <c r="D19" s="462"/>
      <c r="E19" s="2">
        <v>1</v>
      </c>
      <c r="F19" s="2">
        <v>21</v>
      </c>
      <c r="G19" s="2" t="s">
        <v>2769</v>
      </c>
      <c r="H19" s="2" t="s">
        <v>2769</v>
      </c>
      <c r="I19" s="2" t="s">
        <v>2769</v>
      </c>
      <c r="J19" s="2" t="s">
        <v>2769</v>
      </c>
      <c r="K19" s="2" t="s">
        <v>2769</v>
      </c>
    </row>
    <row r="20" spans="2:11" s="85" customFormat="1" ht="15" customHeight="1" x14ac:dyDescent="0.45">
      <c r="B20" s="253">
        <v>20</v>
      </c>
      <c r="C20" s="462" t="s">
        <v>52</v>
      </c>
      <c r="D20" s="462"/>
      <c r="E20" s="2">
        <v>1</v>
      </c>
      <c r="F20" s="2">
        <v>48</v>
      </c>
      <c r="G20" s="2" t="s">
        <v>2769</v>
      </c>
      <c r="H20" s="2" t="s">
        <v>2769</v>
      </c>
      <c r="I20" s="2" t="s">
        <v>2769</v>
      </c>
      <c r="J20" s="2" t="s">
        <v>2769</v>
      </c>
      <c r="K20" s="2" t="s">
        <v>2769</v>
      </c>
    </row>
    <row r="21" spans="2:11" s="85" customFormat="1" ht="15" customHeight="1" x14ac:dyDescent="0.45">
      <c r="B21" s="253">
        <v>21</v>
      </c>
      <c r="C21" s="462" t="s">
        <v>53</v>
      </c>
      <c r="D21" s="462"/>
      <c r="E21" s="2">
        <v>14</v>
      </c>
      <c r="F21" s="2">
        <v>215</v>
      </c>
      <c r="G21" s="2">
        <v>72247</v>
      </c>
      <c r="H21" s="2">
        <v>193599</v>
      </c>
      <c r="I21" s="2">
        <v>469642</v>
      </c>
      <c r="J21" s="2">
        <v>245397</v>
      </c>
      <c r="K21" s="2">
        <v>251993</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6</v>
      </c>
      <c r="F24" s="2">
        <v>36</v>
      </c>
      <c r="G24" s="2" t="s">
        <v>2769</v>
      </c>
      <c r="H24" s="2" t="s">
        <v>2769</v>
      </c>
      <c r="I24" s="2" t="s">
        <v>2769</v>
      </c>
      <c r="J24" s="2" t="s">
        <v>2769</v>
      </c>
      <c r="K24" s="2" t="s">
        <v>2769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3</v>
      </c>
      <c r="F26" s="2">
        <v>108</v>
      </c>
      <c r="G26" s="2">
        <v>39561</v>
      </c>
      <c r="H26" s="2">
        <v>45955</v>
      </c>
      <c r="I26" s="2">
        <v>116461</v>
      </c>
      <c r="J26" s="2">
        <v>25122</v>
      </c>
      <c r="K26" s="2">
        <v>64316</v>
      </c>
    </row>
    <row r="27" spans="2:11" s="85" customFormat="1" ht="15" customHeight="1" x14ac:dyDescent="0.45">
      <c r="B27" s="253">
        <v>27</v>
      </c>
      <c r="C27" s="462" t="s">
        <v>59</v>
      </c>
      <c r="D27" s="462"/>
      <c r="E27" s="2">
        <v>1</v>
      </c>
      <c r="F27" s="2">
        <v>12</v>
      </c>
      <c r="G27" s="2" t="s">
        <v>2769</v>
      </c>
      <c r="H27" s="2" t="s">
        <v>2769</v>
      </c>
      <c r="I27" s="2" t="s">
        <v>2769</v>
      </c>
      <c r="J27" s="2" t="s">
        <v>2769</v>
      </c>
      <c r="K27" s="2" t="s">
        <v>2769</v>
      </c>
    </row>
    <row r="28" spans="2:11" s="85" customFormat="1" ht="15" customHeight="1" x14ac:dyDescent="0.45">
      <c r="B28" s="254">
        <v>28</v>
      </c>
      <c r="C28" s="465" t="s">
        <v>60</v>
      </c>
      <c r="D28" s="465"/>
      <c r="E28" s="3">
        <v>2</v>
      </c>
      <c r="F28" s="3">
        <v>192</v>
      </c>
      <c r="G28" s="3" t="s">
        <v>2769</v>
      </c>
      <c r="H28" s="3" t="s">
        <v>2769</v>
      </c>
      <c r="I28" s="3" t="s">
        <v>2769</v>
      </c>
      <c r="J28" s="3" t="s">
        <v>2769</v>
      </c>
      <c r="K28" s="3" t="s">
        <v>2769</v>
      </c>
    </row>
    <row r="29" spans="2:11" s="85" customFormat="1" ht="15" customHeight="1" x14ac:dyDescent="0.45">
      <c r="B29" s="253">
        <v>29</v>
      </c>
      <c r="C29" s="462" t="s">
        <v>61</v>
      </c>
      <c r="D29" s="462"/>
      <c r="E29" s="2">
        <v>8</v>
      </c>
      <c r="F29" s="2">
        <v>513</v>
      </c>
      <c r="G29" s="2">
        <v>162310</v>
      </c>
      <c r="H29" s="2">
        <v>257214</v>
      </c>
      <c r="I29" s="2">
        <v>609206</v>
      </c>
      <c r="J29" s="2">
        <v>308549</v>
      </c>
      <c r="K29" s="2">
        <v>326114</v>
      </c>
    </row>
    <row r="30" spans="2:11" s="85" customFormat="1" ht="15" customHeight="1" x14ac:dyDescent="0.45">
      <c r="B30" s="253">
        <v>30</v>
      </c>
      <c r="C30" s="462" t="s">
        <v>62</v>
      </c>
      <c r="D30" s="462"/>
      <c r="E30" s="2">
        <v>2</v>
      </c>
      <c r="F30" s="2">
        <v>176</v>
      </c>
      <c r="G30" s="2" t="s">
        <v>2769</v>
      </c>
      <c r="H30" s="2" t="s">
        <v>2769</v>
      </c>
      <c r="I30" s="2" t="s">
        <v>2769</v>
      </c>
      <c r="J30" s="2" t="s">
        <v>2769</v>
      </c>
      <c r="K30" s="2" t="s">
        <v>2769</v>
      </c>
    </row>
    <row r="31" spans="2:11" s="85" customFormat="1" ht="15" customHeight="1" x14ac:dyDescent="0.45">
      <c r="B31" s="253">
        <v>31</v>
      </c>
      <c r="C31" s="462" t="s">
        <v>63</v>
      </c>
      <c r="D31" s="462"/>
      <c r="E31" s="2">
        <v>3</v>
      </c>
      <c r="F31" s="2">
        <v>113</v>
      </c>
      <c r="G31" s="2">
        <v>51159</v>
      </c>
      <c r="H31" s="2">
        <v>737982</v>
      </c>
      <c r="I31" s="2">
        <v>759416</v>
      </c>
      <c r="J31" s="2">
        <v>315</v>
      </c>
      <c r="K31" s="2">
        <v>12539</v>
      </c>
    </row>
    <row r="32" spans="2:11" s="85" customFormat="1" ht="15" customHeight="1" x14ac:dyDescent="0.45">
      <c r="B32" s="255">
        <v>32</v>
      </c>
      <c r="C32" s="469" t="s">
        <v>64</v>
      </c>
      <c r="D32" s="469"/>
      <c r="E32" s="197">
        <v>8</v>
      </c>
      <c r="F32" s="197">
        <v>247</v>
      </c>
      <c r="G32" s="197" t="s">
        <v>2769</v>
      </c>
      <c r="H32" s="197" t="s">
        <v>2769</v>
      </c>
      <c r="I32" s="197" t="s">
        <v>2769</v>
      </c>
      <c r="J32" s="197" t="s">
        <v>2769</v>
      </c>
      <c r="K32" s="197" t="s">
        <v>2769</v>
      </c>
    </row>
    <row r="33" spans="2:11" s="85" customFormat="1" ht="15" customHeight="1" x14ac:dyDescent="0.45">
      <c r="B33" s="467" t="s">
        <v>1998</v>
      </c>
      <c r="C33" s="467"/>
      <c r="D33" s="468"/>
      <c r="E33" s="2">
        <v>65</v>
      </c>
      <c r="F33" s="2">
        <v>312</v>
      </c>
      <c r="G33" s="2">
        <v>86506</v>
      </c>
      <c r="H33" s="2">
        <v>556221</v>
      </c>
      <c r="I33" s="2">
        <v>803388</v>
      </c>
      <c r="J33" s="2">
        <v>224994</v>
      </c>
      <c r="K33" s="2">
        <v>224994</v>
      </c>
    </row>
    <row r="34" spans="2:11" s="85" customFormat="1" ht="15" customHeight="1" x14ac:dyDescent="0.45">
      <c r="B34" s="467" t="s">
        <v>357</v>
      </c>
      <c r="C34" s="467"/>
      <c r="D34" s="468"/>
      <c r="E34" s="2">
        <v>39</v>
      </c>
      <c r="F34" s="2">
        <v>525</v>
      </c>
      <c r="G34" s="2">
        <v>130727</v>
      </c>
      <c r="H34" s="2">
        <v>403179</v>
      </c>
      <c r="I34" s="2">
        <v>756488</v>
      </c>
      <c r="J34" s="2">
        <v>322914</v>
      </c>
      <c r="K34" s="2">
        <v>322914</v>
      </c>
    </row>
    <row r="35" spans="2:11" s="85" customFormat="1" ht="15" customHeight="1" x14ac:dyDescent="0.45">
      <c r="B35" s="467" t="s">
        <v>358</v>
      </c>
      <c r="C35" s="467"/>
      <c r="D35" s="468"/>
      <c r="E35" s="2">
        <v>23</v>
      </c>
      <c r="F35" s="2">
        <v>598</v>
      </c>
      <c r="G35" s="2">
        <v>131589</v>
      </c>
      <c r="H35" s="2">
        <v>499052</v>
      </c>
      <c r="I35" s="2">
        <v>877916</v>
      </c>
      <c r="J35" s="2">
        <v>346650</v>
      </c>
      <c r="K35" s="2">
        <v>346650</v>
      </c>
    </row>
    <row r="36" spans="2:11" s="85" customFormat="1" ht="15" customHeight="1" x14ac:dyDescent="0.45">
      <c r="B36" s="467" t="s">
        <v>359</v>
      </c>
      <c r="C36" s="467"/>
      <c r="D36" s="468"/>
      <c r="E36" s="2">
        <v>24</v>
      </c>
      <c r="F36" s="2">
        <v>928</v>
      </c>
      <c r="G36" s="2">
        <v>224490</v>
      </c>
      <c r="H36" s="2">
        <v>937781</v>
      </c>
      <c r="I36" s="2">
        <v>1525219</v>
      </c>
      <c r="J36" s="2">
        <v>519749</v>
      </c>
      <c r="K36" s="2">
        <v>542355</v>
      </c>
    </row>
    <row r="37" spans="2:11" s="85" customFormat="1" ht="15" customHeight="1" x14ac:dyDescent="0.45">
      <c r="B37" s="472" t="s">
        <v>360</v>
      </c>
      <c r="C37" s="472"/>
      <c r="D37" s="473"/>
      <c r="E37" s="3">
        <v>22</v>
      </c>
      <c r="F37" s="3">
        <v>1432</v>
      </c>
      <c r="G37" s="3">
        <v>401191</v>
      </c>
      <c r="H37" s="3">
        <v>1817335</v>
      </c>
      <c r="I37" s="3">
        <v>2861657</v>
      </c>
      <c r="J37" s="3">
        <v>837031</v>
      </c>
      <c r="K37" s="3">
        <v>958645</v>
      </c>
    </row>
    <row r="38" spans="2:11" s="85" customFormat="1" ht="15" customHeight="1" x14ac:dyDescent="0.45">
      <c r="B38" s="467" t="s">
        <v>361</v>
      </c>
      <c r="C38" s="467"/>
      <c r="D38" s="468"/>
      <c r="E38" s="2">
        <v>11</v>
      </c>
      <c r="F38" s="2">
        <v>1573</v>
      </c>
      <c r="G38" s="2">
        <v>508117</v>
      </c>
      <c r="H38" s="2">
        <v>1995438</v>
      </c>
      <c r="I38" s="2">
        <v>2892464</v>
      </c>
      <c r="J38" s="2">
        <v>745815</v>
      </c>
      <c r="K38" s="2">
        <v>831691</v>
      </c>
    </row>
    <row r="39" spans="2:11" s="85" customFormat="1" ht="15" customHeight="1" x14ac:dyDescent="0.45">
      <c r="B39" s="467" t="s">
        <v>362</v>
      </c>
      <c r="C39" s="467"/>
      <c r="D39" s="468"/>
      <c r="E39" s="2">
        <v>2</v>
      </c>
      <c r="F39" s="2">
        <v>537</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v>1</v>
      </c>
      <c r="F41" s="2">
        <v>595</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B3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201</v>
      </c>
      <c r="D5" s="85" t="s">
        <v>465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464</v>
      </c>
      <c r="C8" s="463"/>
      <c r="D8" s="464"/>
      <c r="E8" s="5">
        <v>190</v>
      </c>
      <c r="F8" s="5">
        <v>5471</v>
      </c>
      <c r="G8" s="5">
        <v>2001536</v>
      </c>
      <c r="H8" s="5">
        <v>7767403</v>
      </c>
      <c r="I8" s="5">
        <v>13263548</v>
      </c>
      <c r="J8" s="5">
        <v>4527031</v>
      </c>
      <c r="K8" s="5">
        <v>5043303</v>
      </c>
    </row>
    <row r="9" spans="2:11" s="85" customFormat="1" ht="15" customHeight="1" x14ac:dyDescent="0.45">
      <c r="B9" s="253" t="s">
        <v>40</v>
      </c>
      <c r="C9" s="462" t="s">
        <v>41</v>
      </c>
      <c r="D9" s="462"/>
      <c r="E9" s="2">
        <v>34</v>
      </c>
      <c r="F9" s="2">
        <v>2001</v>
      </c>
      <c r="G9" s="2">
        <v>599060</v>
      </c>
      <c r="H9" s="2">
        <v>3297805</v>
      </c>
      <c r="I9" s="2">
        <v>5012056</v>
      </c>
      <c r="J9" s="2">
        <v>1486622</v>
      </c>
      <c r="K9" s="2">
        <v>1610141</v>
      </c>
    </row>
    <row r="10" spans="2:11" s="85" customFormat="1" ht="15" customHeight="1" x14ac:dyDescent="0.45">
      <c r="B10" s="253">
        <v>10</v>
      </c>
      <c r="C10" s="462" t="s">
        <v>42</v>
      </c>
      <c r="D10" s="462"/>
      <c r="E10" s="2">
        <v>10</v>
      </c>
      <c r="F10" s="2">
        <v>171</v>
      </c>
      <c r="G10" s="2">
        <v>48050</v>
      </c>
      <c r="H10" s="2">
        <v>86359</v>
      </c>
      <c r="I10" s="2">
        <v>240975</v>
      </c>
      <c r="J10" s="2">
        <v>123384</v>
      </c>
      <c r="K10" s="2">
        <v>119126</v>
      </c>
    </row>
    <row r="11" spans="2:11" s="85" customFormat="1" ht="15" customHeight="1" x14ac:dyDescent="0.45">
      <c r="B11" s="253">
        <v>11</v>
      </c>
      <c r="C11" s="462" t="s">
        <v>43</v>
      </c>
      <c r="D11" s="462"/>
      <c r="E11" s="2">
        <v>17</v>
      </c>
      <c r="F11" s="2">
        <v>273</v>
      </c>
      <c r="G11" s="2">
        <v>72729</v>
      </c>
      <c r="H11" s="2">
        <v>33555</v>
      </c>
      <c r="I11" s="2">
        <v>121416</v>
      </c>
      <c r="J11" s="2">
        <v>78765</v>
      </c>
      <c r="K11" s="2">
        <v>80375</v>
      </c>
    </row>
    <row r="12" spans="2:11" s="85" customFormat="1" ht="15" customHeight="1" x14ac:dyDescent="0.45">
      <c r="B12" s="253">
        <v>12</v>
      </c>
      <c r="C12" s="462" t="s">
        <v>44</v>
      </c>
      <c r="D12" s="462"/>
      <c r="E12" s="2">
        <v>4</v>
      </c>
      <c r="F12" s="2">
        <v>46</v>
      </c>
      <c r="G12" s="2">
        <v>14547</v>
      </c>
      <c r="H12" s="2">
        <v>17373</v>
      </c>
      <c r="I12" s="2">
        <v>44465</v>
      </c>
      <c r="J12" s="2">
        <v>24629</v>
      </c>
      <c r="K12" s="2">
        <v>24629</v>
      </c>
    </row>
    <row r="13" spans="2:11" s="85" customFormat="1" ht="15" customHeight="1" x14ac:dyDescent="0.45">
      <c r="B13" s="254">
        <v>13</v>
      </c>
      <c r="C13" s="465" t="s">
        <v>45</v>
      </c>
      <c r="D13" s="465"/>
      <c r="E13" s="3">
        <v>5</v>
      </c>
      <c r="F13" s="3">
        <v>20</v>
      </c>
      <c r="G13" s="3">
        <v>5763</v>
      </c>
      <c r="H13" s="3">
        <v>6321</v>
      </c>
      <c r="I13" s="3">
        <v>17378</v>
      </c>
      <c r="J13" s="3">
        <v>10051</v>
      </c>
      <c r="K13" s="3">
        <v>10051</v>
      </c>
    </row>
    <row r="14" spans="2:11" s="85" customFormat="1" ht="15" customHeight="1" x14ac:dyDescent="0.45">
      <c r="B14" s="253">
        <v>14</v>
      </c>
      <c r="C14" s="462" t="s">
        <v>46</v>
      </c>
      <c r="D14" s="462"/>
      <c r="E14" s="2">
        <v>3</v>
      </c>
      <c r="F14" s="2">
        <v>87</v>
      </c>
      <c r="G14" s="2">
        <v>40010</v>
      </c>
      <c r="H14" s="2">
        <v>182469</v>
      </c>
      <c r="I14" s="2">
        <v>286550</v>
      </c>
      <c r="J14" s="2">
        <v>93463</v>
      </c>
      <c r="K14" s="2">
        <v>94767</v>
      </c>
    </row>
    <row r="15" spans="2:11" s="85" customFormat="1" ht="15" customHeight="1" x14ac:dyDescent="0.45">
      <c r="B15" s="253">
        <v>15</v>
      </c>
      <c r="C15" s="462" t="s">
        <v>47</v>
      </c>
      <c r="D15" s="462"/>
      <c r="E15" s="2">
        <v>36</v>
      </c>
      <c r="F15" s="2">
        <v>598</v>
      </c>
      <c r="G15" s="2">
        <v>211787</v>
      </c>
      <c r="H15" s="2">
        <v>268987</v>
      </c>
      <c r="I15" s="2">
        <v>648700</v>
      </c>
      <c r="J15" s="2">
        <v>328460</v>
      </c>
      <c r="K15" s="2">
        <v>347965</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2</v>
      </c>
      <c r="F17" s="2">
        <v>18</v>
      </c>
      <c r="G17" s="2" t="s">
        <v>2769</v>
      </c>
      <c r="H17" s="2" t="s">
        <v>2769</v>
      </c>
      <c r="I17" s="2" t="s">
        <v>2769</v>
      </c>
      <c r="J17" s="2" t="s">
        <v>2769</v>
      </c>
      <c r="K17" s="2" t="s">
        <v>2769</v>
      </c>
    </row>
    <row r="18" spans="2:11" s="85" customFormat="1" ht="15" customHeight="1" x14ac:dyDescent="0.45">
      <c r="B18" s="254">
        <v>18</v>
      </c>
      <c r="C18" s="466" t="s">
        <v>50</v>
      </c>
      <c r="D18" s="465"/>
      <c r="E18" s="3">
        <v>10</v>
      </c>
      <c r="F18" s="3">
        <v>175</v>
      </c>
      <c r="G18" s="3">
        <v>53145</v>
      </c>
      <c r="H18" s="3">
        <v>334267</v>
      </c>
      <c r="I18" s="3">
        <v>462300</v>
      </c>
      <c r="J18" s="3">
        <v>117424</v>
      </c>
      <c r="K18" s="3">
        <v>116416</v>
      </c>
    </row>
    <row r="19" spans="2:11" s="85" customFormat="1" ht="15" customHeight="1" x14ac:dyDescent="0.45">
      <c r="B19" s="253">
        <v>19</v>
      </c>
      <c r="C19" s="462" t="s">
        <v>51</v>
      </c>
      <c r="D19" s="462"/>
      <c r="E19" s="2">
        <v>1</v>
      </c>
      <c r="F19" s="2">
        <v>17</v>
      </c>
      <c r="G19" s="2" t="s">
        <v>2769</v>
      </c>
      <c r="H19" s="2" t="s">
        <v>2769</v>
      </c>
      <c r="I19" s="2" t="s">
        <v>2769</v>
      </c>
      <c r="J19" s="2" t="s">
        <v>2769</v>
      </c>
      <c r="K19" s="2" t="s">
        <v>2769</v>
      </c>
    </row>
    <row r="20" spans="2:11" s="85" customFormat="1" ht="15" customHeight="1" x14ac:dyDescent="0.45">
      <c r="B20" s="253">
        <v>20</v>
      </c>
      <c r="C20" s="462" t="s">
        <v>52</v>
      </c>
      <c r="D20" s="462"/>
      <c r="E20" s="2">
        <v>1</v>
      </c>
      <c r="F20" s="2">
        <v>81</v>
      </c>
      <c r="G20" s="2" t="s">
        <v>2769</v>
      </c>
      <c r="H20" s="2" t="s">
        <v>2769</v>
      </c>
      <c r="I20" s="2" t="s">
        <v>2769</v>
      </c>
      <c r="J20" s="2" t="s">
        <v>2769</v>
      </c>
      <c r="K20" s="2" t="s">
        <v>2769</v>
      </c>
    </row>
    <row r="21" spans="2:11" s="85" customFormat="1" ht="15" customHeight="1" x14ac:dyDescent="0.45">
      <c r="B21" s="253">
        <v>21</v>
      </c>
      <c r="C21" s="462" t="s">
        <v>53</v>
      </c>
      <c r="D21" s="462"/>
      <c r="E21" s="2">
        <v>9</v>
      </c>
      <c r="F21" s="2">
        <v>142</v>
      </c>
      <c r="G21" s="2">
        <v>56081</v>
      </c>
      <c r="H21" s="2">
        <v>188595</v>
      </c>
      <c r="I21" s="2">
        <v>351505</v>
      </c>
      <c r="J21" s="2">
        <v>135861</v>
      </c>
      <c r="K21" s="2">
        <v>149268</v>
      </c>
    </row>
    <row r="22" spans="2:11" s="85" customFormat="1" ht="15" customHeight="1" x14ac:dyDescent="0.45">
      <c r="B22" s="253">
        <v>22</v>
      </c>
      <c r="C22" s="462" t="s">
        <v>54</v>
      </c>
      <c r="D22" s="462"/>
      <c r="E22" s="2">
        <v>5</v>
      </c>
      <c r="F22" s="2">
        <v>101</v>
      </c>
      <c r="G22" s="2">
        <v>35521</v>
      </c>
      <c r="H22" s="2">
        <v>179021</v>
      </c>
      <c r="I22" s="2">
        <v>290565</v>
      </c>
      <c r="J22" s="2">
        <v>97737</v>
      </c>
      <c r="K22" s="2">
        <v>101418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17</v>
      </c>
      <c r="F24" s="2">
        <v>897</v>
      </c>
      <c r="G24" s="2">
        <v>464447</v>
      </c>
      <c r="H24" s="2">
        <v>2230237</v>
      </c>
      <c r="I24" s="2">
        <v>3987549</v>
      </c>
      <c r="J24" s="2">
        <v>1251625</v>
      </c>
      <c r="K24" s="2">
        <v>1607115</v>
      </c>
    </row>
    <row r="25" spans="2:11" s="85" customFormat="1" ht="15" customHeight="1" x14ac:dyDescent="0.45">
      <c r="B25" s="253">
        <v>25</v>
      </c>
      <c r="C25" s="462" t="s">
        <v>57</v>
      </c>
      <c r="D25" s="462"/>
      <c r="E25" s="2">
        <v>2</v>
      </c>
      <c r="F25" s="2">
        <v>5</v>
      </c>
      <c r="G25" s="2" t="s">
        <v>2769</v>
      </c>
      <c r="H25" s="2" t="s">
        <v>2769</v>
      </c>
      <c r="I25" s="2" t="s">
        <v>2769</v>
      </c>
      <c r="J25" s="2" t="s">
        <v>2769</v>
      </c>
      <c r="K25" s="2" t="s">
        <v>2769</v>
      </c>
    </row>
    <row r="26" spans="2:11" s="85" customFormat="1" ht="15" customHeight="1" x14ac:dyDescent="0.45">
      <c r="B26" s="253">
        <v>26</v>
      </c>
      <c r="C26" s="462" t="s">
        <v>58</v>
      </c>
      <c r="D26" s="462"/>
      <c r="E26" s="2">
        <v>8</v>
      </c>
      <c r="F26" s="2">
        <v>238</v>
      </c>
      <c r="G26" s="2">
        <v>84840</v>
      </c>
      <c r="H26" s="2">
        <v>189897</v>
      </c>
      <c r="I26" s="2">
        <v>338916</v>
      </c>
      <c r="J26" s="2">
        <v>129553</v>
      </c>
      <c r="K26" s="2">
        <v>135662</v>
      </c>
    </row>
    <row r="27" spans="2:11" s="85" customFormat="1" ht="15" customHeight="1" x14ac:dyDescent="0.45">
      <c r="B27" s="253">
        <v>27</v>
      </c>
      <c r="C27" s="462" t="s">
        <v>59</v>
      </c>
      <c r="D27" s="462"/>
      <c r="E27" s="2">
        <v>3</v>
      </c>
      <c r="F27" s="2">
        <v>255</v>
      </c>
      <c r="G27" s="2">
        <v>141540</v>
      </c>
      <c r="H27" s="2">
        <v>427916</v>
      </c>
      <c r="I27" s="2">
        <v>901994</v>
      </c>
      <c r="J27" s="2">
        <v>443216</v>
      </c>
      <c r="K27" s="2">
        <v>431860</v>
      </c>
    </row>
    <row r="28" spans="2:11" s="85" customFormat="1" ht="15" customHeight="1" x14ac:dyDescent="0.45">
      <c r="B28" s="254">
        <v>28</v>
      </c>
      <c r="C28" s="465" t="s">
        <v>60</v>
      </c>
      <c r="D28" s="465"/>
      <c r="E28" s="3">
        <v>3</v>
      </c>
      <c r="F28" s="3">
        <v>153</v>
      </c>
      <c r="G28" s="3">
        <v>73079</v>
      </c>
      <c r="H28" s="3">
        <v>48909</v>
      </c>
      <c r="I28" s="3">
        <v>115806</v>
      </c>
      <c r="J28" s="3">
        <v>51856</v>
      </c>
      <c r="K28" s="3">
        <v>61054</v>
      </c>
    </row>
    <row r="29" spans="2:11" s="85" customFormat="1" ht="15" customHeight="1" x14ac:dyDescent="0.45">
      <c r="B29" s="253">
        <v>29</v>
      </c>
      <c r="C29" s="462" t="s">
        <v>61</v>
      </c>
      <c r="D29" s="462"/>
      <c r="E29" s="2">
        <v>4</v>
      </c>
      <c r="F29" s="2">
        <v>63</v>
      </c>
      <c r="G29" s="2">
        <v>26436</v>
      </c>
      <c r="H29" s="2">
        <v>33907</v>
      </c>
      <c r="I29" s="2">
        <v>76981</v>
      </c>
      <c r="J29" s="2">
        <v>38928</v>
      </c>
      <c r="K29" s="2">
        <v>39172</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2</v>
      </c>
      <c r="F31" s="2">
        <v>37</v>
      </c>
      <c r="G31" s="2" t="s">
        <v>2769</v>
      </c>
      <c r="H31" s="2" t="s">
        <v>2769</v>
      </c>
      <c r="I31" s="2" t="s">
        <v>2769</v>
      </c>
      <c r="J31" s="2" t="s">
        <v>2769</v>
      </c>
      <c r="K31" s="2" t="s">
        <v>2769</v>
      </c>
    </row>
    <row r="32" spans="2:11" s="85" customFormat="1" ht="15" customHeight="1" x14ac:dyDescent="0.45">
      <c r="B32" s="255">
        <v>32</v>
      </c>
      <c r="C32" s="469" t="s">
        <v>64</v>
      </c>
      <c r="D32" s="469"/>
      <c r="E32" s="197">
        <v>14</v>
      </c>
      <c r="F32" s="197">
        <v>93</v>
      </c>
      <c r="G32" s="197">
        <v>25454</v>
      </c>
      <c r="H32" s="197">
        <v>21533</v>
      </c>
      <c r="I32" s="197">
        <v>54524</v>
      </c>
      <c r="J32" s="197">
        <v>30288</v>
      </c>
      <c r="K32" s="197">
        <v>30288</v>
      </c>
    </row>
    <row r="33" spans="2:11" s="85" customFormat="1" ht="15" customHeight="1" x14ac:dyDescent="0.45">
      <c r="B33" s="467" t="s">
        <v>1998</v>
      </c>
      <c r="C33" s="467"/>
      <c r="D33" s="468"/>
      <c r="E33" s="2">
        <v>93</v>
      </c>
      <c r="F33" s="2">
        <v>410</v>
      </c>
      <c r="G33" s="2">
        <v>112136</v>
      </c>
      <c r="H33" s="2">
        <v>245332</v>
      </c>
      <c r="I33" s="2">
        <v>482432</v>
      </c>
      <c r="J33" s="2">
        <v>215789</v>
      </c>
      <c r="K33" s="2">
        <v>215789</v>
      </c>
    </row>
    <row r="34" spans="2:11" s="85" customFormat="1" ht="15" customHeight="1" x14ac:dyDescent="0.45">
      <c r="B34" s="467" t="s">
        <v>357</v>
      </c>
      <c r="C34" s="467"/>
      <c r="D34" s="468"/>
      <c r="E34" s="2">
        <v>33</v>
      </c>
      <c r="F34" s="2">
        <v>481</v>
      </c>
      <c r="G34" s="2">
        <v>127784</v>
      </c>
      <c r="H34" s="2">
        <v>339045</v>
      </c>
      <c r="I34" s="2">
        <v>605769</v>
      </c>
      <c r="J34" s="2">
        <v>239698</v>
      </c>
      <c r="K34" s="2">
        <v>239698</v>
      </c>
    </row>
    <row r="35" spans="2:11" s="85" customFormat="1" ht="15" customHeight="1" x14ac:dyDescent="0.45">
      <c r="B35" s="467" t="s">
        <v>358</v>
      </c>
      <c r="C35" s="467"/>
      <c r="D35" s="468"/>
      <c r="E35" s="2">
        <v>17</v>
      </c>
      <c r="F35" s="2">
        <v>410</v>
      </c>
      <c r="G35" s="2">
        <v>128888</v>
      </c>
      <c r="H35" s="2">
        <v>457735</v>
      </c>
      <c r="I35" s="2">
        <v>743098</v>
      </c>
      <c r="J35" s="2">
        <v>254837</v>
      </c>
      <c r="K35" s="2">
        <v>254837</v>
      </c>
    </row>
    <row r="36" spans="2:11" s="85" customFormat="1" ht="15" customHeight="1" x14ac:dyDescent="0.45">
      <c r="B36" s="467" t="s">
        <v>359</v>
      </c>
      <c r="C36" s="467"/>
      <c r="D36" s="468"/>
      <c r="E36" s="2">
        <v>22</v>
      </c>
      <c r="F36" s="2">
        <v>885</v>
      </c>
      <c r="G36" s="2">
        <v>277890</v>
      </c>
      <c r="H36" s="2">
        <v>972480</v>
      </c>
      <c r="I36" s="2">
        <v>1715099</v>
      </c>
      <c r="J36" s="2">
        <v>611567</v>
      </c>
      <c r="K36" s="2">
        <v>671374</v>
      </c>
    </row>
    <row r="37" spans="2:11" s="85" customFormat="1" ht="15" customHeight="1" x14ac:dyDescent="0.45">
      <c r="B37" s="472" t="s">
        <v>360</v>
      </c>
      <c r="C37" s="472"/>
      <c r="D37" s="473"/>
      <c r="E37" s="3">
        <v>12</v>
      </c>
      <c r="F37" s="3">
        <v>901</v>
      </c>
      <c r="G37" s="3">
        <v>346751</v>
      </c>
      <c r="H37" s="3">
        <v>1812055</v>
      </c>
      <c r="I37" s="3">
        <v>2628501</v>
      </c>
      <c r="J37" s="3">
        <v>685992</v>
      </c>
      <c r="K37" s="3">
        <v>765707</v>
      </c>
    </row>
    <row r="38" spans="2:11" s="85" customFormat="1" ht="15" customHeight="1" x14ac:dyDescent="0.45">
      <c r="B38" s="467" t="s">
        <v>361</v>
      </c>
      <c r="C38" s="467"/>
      <c r="D38" s="468"/>
      <c r="E38" s="2">
        <v>10</v>
      </c>
      <c r="F38" s="2">
        <v>1446</v>
      </c>
      <c r="G38" s="2">
        <v>728726</v>
      </c>
      <c r="H38" s="2">
        <v>2839470</v>
      </c>
      <c r="I38" s="2">
        <v>5209711</v>
      </c>
      <c r="J38" s="2">
        <v>1836687</v>
      </c>
      <c r="K38" s="2">
        <v>2170361</v>
      </c>
    </row>
    <row r="39" spans="2:11" s="85" customFormat="1" ht="15" customHeight="1" x14ac:dyDescent="0.45">
      <c r="B39" s="467" t="s">
        <v>362</v>
      </c>
      <c r="C39" s="467"/>
      <c r="D39" s="468"/>
      <c r="E39" s="2">
        <v>2</v>
      </c>
      <c r="F39" s="2">
        <v>491</v>
      </c>
      <c r="G39" s="2" t="s">
        <v>2769</v>
      </c>
      <c r="H39" s="2" t="s">
        <v>2769</v>
      </c>
      <c r="I39" s="2" t="s">
        <v>2769</v>
      </c>
      <c r="J39" s="2" t="s">
        <v>2769</v>
      </c>
      <c r="K39" s="2" t="s">
        <v>2769</v>
      </c>
    </row>
    <row r="40" spans="2:11" s="85" customFormat="1" ht="15" customHeight="1" x14ac:dyDescent="0.45">
      <c r="B40" s="467" t="s">
        <v>363</v>
      </c>
      <c r="C40" s="467"/>
      <c r="D40" s="468"/>
      <c r="E40" s="2">
        <v>1</v>
      </c>
      <c r="F40" s="2">
        <v>447</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B32"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202</v>
      </c>
      <c r="D5" s="85" t="s">
        <v>466</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6</v>
      </c>
      <c r="C8" s="463"/>
      <c r="D8" s="464"/>
      <c r="E8" s="5">
        <v>100</v>
      </c>
      <c r="F8" s="5">
        <v>2365</v>
      </c>
      <c r="G8" s="5">
        <v>820241</v>
      </c>
      <c r="H8" s="5">
        <v>4076075</v>
      </c>
      <c r="I8" s="5">
        <v>6381980</v>
      </c>
      <c r="J8" s="5">
        <v>1753958</v>
      </c>
      <c r="K8" s="5">
        <v>2146743</v>
      </c>
    </row>
    <row r="9" spans="2:11" s="85" customFormat="1" ht="15" customHeight="1" x14ac:dyDescent="0.45">
      <c r="B9" s="253" t="s">
        <v>40</v>
      </c>
      <c r="C9" s="462" t="s">
        <v>41</v>
      </c>
      <c r="D9" s="462"/>
      <c r="E9" s="2">
        <v>38</v>
      </c>
      <c r="F9" s="2">
        <v>569</v>
      </c>
      <c r="G9" s="2">
        <v>128726</v>
      </c>
      <c r="H9" s="2">
        <v>799723</v>
      </c>
      <c r="I9" s="2">
        <v>1104981</v>
      </c>
      <c r="J9" s="2">
        <v>289131</v>
      </c>
      <c r="K9" s="2">
        <v>285791</v>
      </c>
    </row>
    <row r="10" spans="2:11" s="85" customFormat="1" ht="15" customHeight="1" x14ac:dyDescent="0.45">
      <c r="B10" s="253">
        <v>10</v>
      </c>
      <c r="C10" s="462" t="s">
        <v>42</v>
      </c>
      <c r="D10" s="462"/>
      <c r="E10" s="2">
        <v>3</v>
      </c>
      <c r="F10" s="2">
        <v>15</v>
      </c>
      <c r="G10" s="2">
        <v>4546</v>
      </c>
      <c r="H10" s="2">
        <v>6492</v>
      </c>
      <c r="I10" s="2">
        <v>13880</v>
      </c>
      <c r="J10" s="2">
        <v>6063</v>
      </c>
      <c r="K10" s="2">
        <v>6063</v>
      </c>
    </row>
    <row r="11" spans="2:11" s="85" customFormat="1" ht="15" customHeight="1" x14ac:dyDescent="0.45">
      <c r="B11" s="253">
        <v>11</v>
      </c>
      <c r="C11" s="462" t="s">
        <v>43</v>
      </c>
      <c r="D11" s="462"/>
      <c r="E11" s="2">
        <v>4</v>
      </c>
      <c r="F11" s="2">
        <v>106</v>
      </c>
      <c r="G11" s="2">
        <v>21835</v>
      </c>
      <c r="H11" s="2">
        <v>14373</v>
      </c>
      <c r="I11" s="2">
        <v>45409</v>
      </c>
      <c r="J11" s="2">
        <v>27977</v>
      </c>
      <c r="K11" s="2">
        <v>28254</v>
      </c>
    </row>
    <row r="12" spans="2:11" s="85" customFormat="1" ht="15" customHeight="1" x14ac:dyDescent="0.45">
      <c r="B12" s="253">
        <v>12</v>
      </c>
      <c r="C12" s="462" t="s">
        <v>44</v>
      </c>
      <c r="D12" s="462"/>
      <c r="E12" s="2">
        <v>14</v>
      </c>
      <c r="F12" s="2">
        <v>413</v>
      </c>
      <c r="G12" s="2">
        <v>146388</v>
      </c>
      <c r="H12" s="2">
        <v>1002904</v>
      </c>
      <c r="I12" s="2">
        <v>1746699</v>
      </c>
      <c r="J12" s="2">
        <v>621331</v>
      </c>
      <c r="K12" s="2">
        <v>677944</v>
      </c>
    </row>
    <row r="13" spans="2:11" s="85" customFormat="1" ht="15" customHeight="1" x14ac:dyDescent="0.45">
      <c r="B13" s="254">
        <v>13</v>
      </c>
      <c r="C13" s="465" t="s">
        <v>45</v>
      </c>
      <c r="D13" s="465"/>
      <c r="E13" s="3">
        <v>1</v>
      </c>
      <c r="F13" s="3">
        <v>5</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4</v>
      </c>
      <c r="F15" s="2">
        <v>44</v>
      </c>
      <c r="G15" s="2">
        <v>9633</v>
      </c>
      <c r="H15" s="2">
        <v>10169</v>
      </c>
      <c r="I15" s="2">
        <v>35863</v>
      </c>
      <c r="J15" s="2">
        <v>23358</v>
      </c>
      <c r="K15" s="2">
        <v>23358</v>
      </c>
    </row>
    <row r="16" spans="2:11" s="85" customFormat="1" ht="15" customHeight="1" x14ac:dyDescent="0.45">
      <c r="B16" s="253">
        <v>16</v>
      </c>
      <c r="C16" s="462" t="s">
        <v>48</v>
      </c>
      <c r="D16" s="462"/>
      <c r="E16" s="2">
        <v>2</v>
      </c>
      <c r="F16" s="2">
        <v>25</v>
      </c>
      <c r="G16" s="2" t="s">
        <v>2769</v>
      </c>
      <c r="H16" s="2" t="s">
        <v>2769</v>
      </c>
      <c r="I16" s="2" t="s">
        <v>2769</v>
      </c>
      <c r="J16" s="2" t="s">
        <v>2769</v>
      </c>
      <c r="K16" s="2" t="s">
        <v>2769</v>
      </c>
    </row>
    <row r="17" spans="2:11" s="85" customFormat="1" ht="15" customHeight="1" x14ac:dyDescent="0.45">
      <c r="B17" s="253">
        <v>17</v>
      </c>
      <c r="C17" s="462" t="s">
        <v>49</v>
      </c>
      <c r="D17" s="462"/>
      <c r="E17" s="2">
        <v>1</v>
      </c>
      <c r="F17" s="2">
        <v>5</v>
      </c>
      <c r="G17" s="2" t="s">
        <v>2769</v>
      </c>
      <c r="H17" s="2" t="s">
        <v>2769</v>
      </c>
      <c r="I17" s="2" t="s">
        <v>2769</v>
      </c>
      <c r="J17" s="2" t="s">
        <v>2769</v>
      </c>
      <c r="K17" s="2" t="s">
        <v>2769</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v>2</v>
      </c>
      <c r="F19" s="2">
        <v>52</v>
      </c>
      <c r="G19" s="2" t="s">
        <v>2769</v>
      </c>
      <c r="H19" s="2" t="s">
        <v>2769</v>
      </c>
      <c r="I19" s="2" t="s">
        <v>2769</v>
      </c>
      <c r="J19" s="2" t="s">
        <v>2769</v>
      </c>
      <c r="K19" s="2" t="s">
        <v>2769</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4</v>
      </c>
      <c r="F21" s="2">
        <v>53</v>
      </c>
      <c r="G21" s="2">
        <v>19791</v>
      </c>
      <c r="H21" s="2">
        <v>44763</v>
      </c>
      <c r="I21" s="2">
        <v>66183</v>
      </c>
      <c r="J21" s="2">
        <v>19473</v>
      </c>
      <c r="K21" s="2">
        <v>19473</v>
      </c>
    </row>
    <row r="22" spans="2:11" s="85" customFormat="1" ht="15" customHeight="1" x14ac:dyDescent="0.45">
      <c r="B22" s="253">
        <v>22</v>
      </c>
      <c r="C22" s="462" t="s">
        <v>54</v>
      </c>
      <c r="D22" s="462"/>
      <c r="E22" s="2">
        <v>1</v>
      </c>
      <c r="F22" s="2">
        <v>36</v>
      </c>
      <c r="G22" s="2" t="s">
        <v>2769</v>
      </c>
      <c r="H22" s="2" t="s">
        <v>2769</v>
      </c>
      <c r="I22" s="2" t="s">
        <v>2769</v>
      </c>
      <c r="J22" s="2" t="s">
        <v>2769</v>
      </c>
      <c r="K22" s="2" t="s">
        <v>2769</v>
      </c>
    </row>
    <row r="23" spans="2:11" s="85" customFormat="1" ht="15" customHeight="1" x14ac:dyDescent="0.45">
      <c r="B23" s="254">
        <v>23</v>
      </c>
      <c r="C23" s="465" t="s">
        <v>55</v>
      </c>
      <c r="D23" s="465"/>
      <c r="E23" s="3">
        <v>1</v>
      </c>
      <c r="F23" s="3">
        <v>23</v>
      </c>
      <c r="G23" s="3" t="s">
        <v>2769</v>
      </c>
      <c r="H23" s="3" t="s">
        <v>2769</v>
      </c>
      <c r="I23" s="3" t="s">
        <v>2769</v>
      </c>
      <c r="J23" s="3" t="s">
        <v>2769</v>
      </c>
      <c r="K23" s="3" t="s">
        <v>2769</v>
      </c>
    </row>
    <row r="24" spans="2:11" s="85" customFormat="1" ht="15" customHeight="1" x14ac:dyDescent="0.45">
      <c r="B24" s="253">
        <v>24</v>
      </c>
      <c r="C24" s="462" t="s">
        <v>56</v>
      </c>
      <c r="D24" s="462"/>
      <c r="E24" s="2">
        <v>5</v>
      </c>
      <c r="F24" s="2">
        <v>172</v>
      </c>
      <c r="G24" s="2">
        <v>67509</v>
      </c>
      <c r="H24" s="2">
        <v>126206</v>
      </c>
      <c r="I24" s="2">
        <v>244957</v>
      </c>
      <c r="J24" s="2">
        <v>84082</v>
      </c>
      <c r="K24" s="2">
        <v>108276</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7</v>
      </c>
      <c r="F26" s="2">
        <v>221</v>
      </c>
      <c r="G26" s="2">
        <v>134806</v>
      </c>
      <c r="H26" s="2">
        <v>57663</v>
      </c>
      <c r="I26" s="2">
        <v>314972</v>
      </c>
      <c r="J26" s="2">
        <v>234993</v>
      </c>
      <c r="K26" s="2">
        <v>234852</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8</v>
      </c>
      <c r="F28" s="3">
        <v>556</v>
      </c>
      <c r="G28" s="3">
        <v>198063</v>
      </c>
      <c r="H28" s="3">
        <v>1751599</v>
      </c>
      <c r="I28" s="3">
        <v>2309770</v>
      </c>
      <c r="J28" s="3">
        <v>235317</v>
      </c>
      <c r="K28" s="3">
        <v>547161</v>
      </c>
    </row>
    <row r="29" spans="2:11" s="85" customFormat="1" ht="15" customHeight="1" x14ac:dyDescent="0.45">
      <c r="B29" s="253">
        <v>29</v>
      </c>
      <c r="C29" s="462" t="s">
        <v>61</v>
      </c>
      <c r="D29" s="462"/>
      <c r="E29" s="2">
        <v>2</v>
      </c>
      <c r="F29" s="2">
        <v>54</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1</v>
      </c>
      <c r="F31" s="2">
        <v>9</v>
      </c>
      <c r="G31" s="2" t="s">
        <v>2769</v>
      </c>
      <c r="H31" s="2" t="s">
        <v>2769</v>
      </c>
      <c r="I31" s="2" t="s">
        <v>2769</v>
      </c>
      <c r="J31" s="2" t="s">
        <v>2769</v>
      </c>
      <c r="K31" s="2" t="s">
        <v>2769</v>
      </c>
    </row>
    <row r="32" spans="2:11" s="85" customFormat="1" ht="15" customHeight="1" x14ac:dyDescent="0.45">
      <c r="B32" s="255">
        <v>32</v>
      </c>
      <c r="C32" s="469" t="s">
        <v>64</v>
      </c>
      <c r="D32" s="469"/>
      <c r="E32" s="197">
        <v>2</v>
      </c>
      <c r="F32" s="197">
        <v>7</v>
      </c>
      <c r="G32" s="197" t="s">
        <v>2769</v>
      </c>
      <c r="H32" s="197" t="s">
        <v>2769</v>
      </c>
      <c r="I32" s="197" t="s">
        <v>2769</v>
      </c>
      <c r="J32" s="197" t="s">
        <v>2769</v>
      </c>
      <c r="K32" s="197" t="s">
        <v>2769</v>
      </c>
    </row>
    <row r="33" spans="2:11" s="85" customFormat="1" ht="15" customHeight="1" x14ac:dyDescent="0.45">
      <c r="B33" s="467" t="s">
        <v>1998</v>
      </c>
      <c r="C33" s="467"/>
      <c r="D33" s="468"/>
      <c r="E33" s="2">
        <v>40</v>
      </c>
      <c r="F33" s="2">
        <v>213</v>
      </c>
      <c r="G33" s="2">
        <v>53591</v>
      </c>
      <c r="H33" s="2">
        <v>215393</v>
      </c>
      <c r="I33" s="2">
        <v>360569</v>
      </c>
      <c r="J33" s="2">
        <v>132586</v>
      </c>
      <c r="K33" s="2">
        <v>132586</v>
      </c>
    </row>
    <row r="34" spans="2:11" s="85" customFormat="1" ht="15" customHeight="1" x14ac:dyDescent="0.45">
      <c r="B34" s="467" t="s">
        <v>357</v>
      </c>
      <c r="C34" s="467"/>
      <c r="D34" s="468"/>
      <c r="E34" s="2">
        <v>24</v>
      </c>
      <c r="F34" s="2">
        <v>365</v>
      </c>
      <c r="G34" s="2">
        <v>101012</v>
      </c>
      <c r="H34" s="2">
        <v>556252</v>
      </c>
      <c r="I34" s="2">
        <v>989918</v>
      </c>
      <c r="J34" s="2">
        <v>395637</v>
      </c>
      <c r="K34" s="2">
        <v>395637</v>
      </c>
    </row>
    <row r="35" spans="2:11" s="85" customFormat="1" ht="15" customHeight="1" x14ac:dyDescent="0.45">
      <c r="B35" s="467" t="s">
        <v>358</v>
      </c>
      <c r="C35" s="467"/>
      <c r="D35" s="468"/>
      <c r="E35" s="2">
        <v>15</v>
      </c>
      <c r="F35" s="2">
        <v>370</v>
      </c>
      <c r="G35" s="2">
        <v>124321</v>
      </c>
      <c r="H35" s="2">
        <v>463763</v>
      </c>
      <c r="I35" s="2">
        <v>767476</v>
      </c>
      <c r="J35" s="2">
        <v>276893</v>
      </c>
      <c r="K35" s="2">
        <v>276893</v>
      </c>
    </row>
    <row r="36" spans="2:11" s="85" customFormat="1" ht="15" customHeight="1" x14ac:dyDescent="0.45">
      <c r="B36" s="467" t="s">
        <v>359</v>
      </c>
      <c r="C36" s="467"/>
      <c r="D36" s="468"/>
      <c r="E36" s="2">
        <v>11</v>
      </c>
      <c r="F36" s="2">
        <v>458</v>
      </c>
      <c r="G36" s="2">
        <v>142387</v>
      </c>
      <c r="H36" s="2">
        <v>589037</v>
      </c>
      <c r="I36" s="2">
        <v>951098</v>
      </c>
      <c r="J36" s="2">
        <v>285584</v>
      </c>
      <c r="K36" s="2">
        <v>336081</v>
      </c>
    </row>
    <row r="37" spans="2:11" s="85" customFormat="1" ht="15" customHeight="1" x14ac:dyDescent="0.45">
      <c r="B37" s="472" t="s">
        <v>360</v>
      </c>
      <c r="C37" s="472"/>
      <c r="D37" s="473"/>
      <c r="E37" s="3">
        <v>7</v>
      </c>
      <c r="F37" s="3">
        <v>511</v>
      </c>
      <c r="G37" s="3">
        <v>164995</v>
      </c>
      <c r="H37" s="3">
        <v>619660</v>
      </c>
      <c r="I37" s="3">
        <v>1005570</v>
      </c>
      <c r="J37" s="3">
        <v>320947</v>
      </c>
      <c r="K37" s="3">
        <v>352141</v>
      </c>
    </row>
    <row r="38" spans="2:11" s="85" customFormat="1" ht="15" customHeight="1" x14ac:dyDescent="0.45">
      <c r="B38" s="467" t="s">
        <v>361</v>
      </c>
      <c r="C38" s="467"/>
      <c r="D38" s="468"/>
      <c r="E38" s="2">
        <v>3</v>
      </c>
      <c r="F38" s="2">
        <v>448</v>
      </c>
      <c r="G38" s="2">
        <v>233935</v>
      </c>
      <c r="H38" s="2">
        <v>1631970</v>
      </c>
      <c r="I38" s="2">
        <v>2307349</v>
      </c>
      <c r="J38" s="2">
        <v>342311</v>
      </c>
      <c r="K38" s="2">
        <v>653405</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203</v>
      </c>
      <c r="D5" s="85" t="s">
        <v>467</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7</v>
      </c>
      <c r="C8" s="463"/>
      <c r="D8" s="464"/>
      <c r="E8" s="5">
        <v>96</v>
      </c>
      <c r="F8" s="5">
        <v>2402</v>
      </c>
      <c r="G8" s="5">
        <v>789199</v>
      </c>
      <c r="H8" s="5">
        <v>4066913</v>
      </c>
      <c r="I8" s="5">
        <v>5968505</v>
      </c>
      <c r="J8" s="5">
        <v>1536137</v>
      </c>
      <c r="K8" s="5">
        <v>1768191</v>
      </c>
    </row>
    <row r="9" spans="2:11" s="85" customFormat="1" ht="15" customHeight="1" x14ac:dyDescent="0.45">
      <c r="B9" s="253" t="s">
        <v>40</v>
      </c>
      <c r="C9" s="462" t="s">
        <v>41</v>
      </c>
      <c r="D9" s="462"/>
      <c r="E9" s="2">
        <v>39</v>
      </c>
      <c r="F9" s="2">
        <v>1249</v>
      </c>
      <c r="G9" s="2">
        <v>352826</v>
      </c>
      <c r="H9" s="2">
        <v>1632812</v>
      </c>
      <c r="I9" s="2">
        <v>2641167</v>
      </c>
      <c r="J9" s="2">
        <v>950106</v>
      </c>
      <c r="K9" s="2">
        <v>937755</v>
      </c>
    </row>
    <row r="10" spans="2:11" s="85" customFormat="1" ht="15" customHeight="1" x14ac:dyDescent="0.45">
      <c r="B10" s="253">
        <v>10</v>
      </c>
      <c r="C10" s="462" t="s">
        <v>42</v>
      </c>
      <c r="D10" s="462"/>
      <c r="E10" s="2">
        <v>3</v>
      </c>
      <c r="F10" s="2">
        <v>30</v>
      </c>
      <c r="G10" s="2">
        <v>9472</v>
      </c>
      <c r="H10" s="2">
        <v>19094</v>
      </c>
      <c r="I10" s="2">
        <v>52013</v>
      </c>
      <c r="J10" s="2">
        <v>26193</v>
      </c>
      <c r="K10" s="2">
        <v>26193</v>
      </c>
    </row>
    <row r="11" spans="2:11" s="85" customFormat="1" ht="15" customHeight="1" x14ac:dyDescent="0.45">
      <c r="B11" s="253">
        <v>11</v>
      </c>
      <c r="C11" s="462" t="s">
        <v>43</v>
      </c>
      <c r="D11" s="462"/>
      <c r="E11" s="2">
        <v>3</v>
      </c>
      <c r="F11" s="2">
        <v>61</v>
      </c>
      <c r="G11" s="2">
        <v>14626</v>
      </c>
      <c r="H11" s="2">
        <v>9533</v>
      </c>
      <c r="I11" s="2">
        <v>26616</v>
      </c>
      <c r="J11" s="2">
        <v>15149</v>
      </c>
      <c r="K11" s="2">
        <v>15530</v>
      </c>
    </row>
    <row r="12" spans="2:11" s="85" customFormat="1" ht="15" customHeight="1" x14ac:dyDescent="0.45">
      <c r="B12" s="253">
        <v>12</v>
      </c>
      <c r="C12" s="462" t="s">
        <v>44</v>
      </c>
      <c r="D12" s="462"/>
      <c r="E12" s="2">
        <v>3</v>
      </c>
      <c r="F12" s="2">
        <v>30</v>
      </c>
      <c r="G12" s="2">
        <v>7933</v>
      </c>
      <c r="H12" s="2">
        <v>15923</v>
      </c>
      <c r="I12" s="2">
        <v>34130</v>
      </c>
      <c r="J12" s="2">
        <v>16552</v>
      </c>
      <c r="K12" s="2">
        <v>16552</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v>1</v>
      </c>
      <c r="F14" s="2">
        <v>6</v>
      </c>
      <c r="G14" s="2" t="s">
        <v>2769</v>
      </c>
      <c r="H14" s="2" t="s">
        <v>2769</v>
      </c>
      <c r="I14" s="2" t="s">
        <v>2769</v>
      </c>
      <c r="J14" s="2" t="s">
        <v>2769</v>
      </c>
      <c r="K14" s="2" t="s">
        <v>2769</v>
      </c>
    </row>
    <row r="15" spans="2:11" s="85" customFormat="1" ht="15" customHeight="1" x14ac:dyDescent="0.45">
      <c r="B15" s="253">
        <v>15</v>
      </c>
      <c r="C15" s="462" t="s">
        <v>47</v>
      </c>
      <c r="D15" s="462"/>
      <c r="E15" s="2">
        <v>5</v>
      </c>
      <c r="F15" s="2">
        <v>26</v>
      </c>
      <c r="G15" s="2">
        <v>4529</v>
      </c>
      <c r="H15" s="2">
        <v>7536</v>
      </c>
      <c r="I15" s="2">
        <v>17769</v>
      </c>
      <c r="J15" s="2">
        <v>9321</v>
      </c>
      <c r="K15" s="2">
        <v>9321</v>
      </c>
    </row>
    <row r="16" spans="2:11" s="85" customFormat="1" ht="15" customHeight="1" x14ac:dyDescent="0.45">
      <c r="B16" s="253">
        <v>16</v>
      </c>
      <c r="C16" s="462" t="s">
        <v>48</v>
      </c>
      <c r="D16" s="462"/>
      <c r="E16" s="2">
        <v>1</v>
      </c>
      <c r="F16" s="2">
        <v>23</v>
      </c>
      <c r="G16" s="2" t="s">
        <v>2769</v>
      </c>
      <c r="H16" s="2" t="s">
        <v>2769</v>
      </c>
      <c r="I16" s="2" t="s">
        <v>2769</v>
      </c>
      <c r="J16" s="2" t="s">
        <v>2769</v>
      </c>
      <c r="K16" s="2" t="s">
        <v>2769</v>
      </c>
    </row>
    <row r="17" spans="2:11" s="85" customFormat="1" ht="15" customHeight="1" x14ac:dyDescent="0.45">
      <c r="B17" s="253">
        <v>17</v>
      </c>
      <c r="C17" s="462" t="s">
        <v>49</v>
      </c>
      <c r="D17" s="462"/>
      <c r="E17" s="2">
        <v>1</v>
      </c>
      <c r="F17" s="2">
        <v>3</v>
      </c>
      <c r="G17" s="2" t="s">
        <v>2769</v>
      </c>
      <c r="H17" s="2" t="s">
        <v>2769</v>
      </c>
      <c r="I17" s="2" t="s">
        <v>2769</v>
      </c>
      <c r="J17" s="2" t="s">
        <v>2769</v>
      </c>
      <c r="K17" s="2" t="s">
        <v>2769</v>
      </c>
    </row>
    <row r="18" spans="2:11" s="85" customFormat="1" ht="15" customHeight="1" x14ac:dyDescent="0.45">
      <c r="B18" s="254">
        <v>18</v>
      </c>
      <c r="C18" s="466" t="s">
        <v>50</v>
      </c>
      <c r="D18" s="465"/>
      <c r="E18" s="3">
        <v>4</v>
      </c>
      <c r="F18" s="3">
        <v>159</v>
      </c>
      <c r="G18" s="3">
        <v>54195</v>
      </c>
      <c r="H18" s="3">
        <v>126261</v>
      </c>
      <c r="I18" s="3">
        <v>210871</v>
      </c>
      <c r="J18" s="3">
        <v>85787</v>
      </c>
      <c r="K18" s="3">
        <v>76657</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7</v>
      </c>
      <c r="F21" s="2">
        <v>389</v>
      </c>
      <c r="G21" s="2">
        <v>216919</v>
      </c>
      <c r="H21" s="2">
        <v>2042319</v>
      </c>
      <c r="I21" s="2">
        <v>2531954</v>
      </c>
      <c r="J21" s="256">
        <v>225816</v>
      </c>
      <c r="K21" s="2">
        <v>467157</v>
      </c>
    </row>
    <row r="22" spans="2:11" s="85" customFormat="1" ht="15" customHeight="1" x14ac:dyDescent="0.45">
      <c r="B22" s="253">
        <v>22</v>
      </c>
      <c r="C22" s="462" t="s">
        <v>54</v>
      </c>
      <c r="D22" s="462"/>
      <c r="E22" s="2">
        <v>2</v>
      </c>
      <c r="F22" s="2">
        <v>26</v>
      </c>
      <c r="G22" s="2" t="s">
        <v>2769</v>
      </c>
      <c r="H22" s="2" t="s">
        <v>2769</v>
      </c>
      <c r="I22" s="2" t="s">
        <v>2769</v>
      </c>
      <c r="J22" s="2" t="s">
        <v>2769</v>
      </c>
      <c r="K22" s="2" t="s">
        <v>2769</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9</v>
      </c>
      <c r="F24" s="2">
        <v>76</v>
      </c>
      <c r="G24" s="2">
        <v>24626</v>
      </c>
      <c r="H24" s="2">
        <v>28605</v>
      </c>
      <c r="I24" s="2">
        <v>84386</v>
      </c>
      <c r="J24" s="2">
        <v>50753</v>
      </c>
      <c r="K24" s="2">
        <v>50753</v>
      </c>
    </row>
    <row r="25" spans="2:11" s="85" customFormat="1" ht="15" customHeight="1" x14ac:dyDescent="0.45">
      <c r="B25" s="253">
        <v>25</v>
      </c>
      <c r="C25" s="462" t="s">
        <v>57</v>
      </c>
      <c r="D25" s="462"/>
      <c r="E25" s="2">
        <v>3</v>
      </c>
      <c r="F25" s="2">
        <v>107</v>
      </c>
      <c r="G25" s="2">
        <v>21191</v>
      </c>
      <c r="H25" s="2">
        <v>20889</v>
      </c>
      <c r="I25" s="2">
        <v>67966</v>
      </c>
      <c r="J25" s="2">
        <v>38904</v>
      </c>
      <c r="K25" s="2">
        <v>42798</v>
      </c>
    </row>
    <row r="26" spans="2:11" s="85" customFormat="1" ht="15" customHeight="1" x14ac:dyDescent="0.45">
      <c r="B26" s="253">
        <v>26</v>
      </c>
      <c r="C26" s="462" t="s">
        <v>58</v>
      </c>
      <c r="D26" s="462"/>
      <c r="E26" s="2">
        <v>4</v>
      </c>
      <c r="F26" s="2">
        <v>82</v>
      </c>
      <c r="G26" s="2">
        <v>15698</v>
      </c>
      <c r="H26" s="2">
        <v>28751</v>
      </c>
      <c r="I26" s="2">
        <v>41789</v>
      </c>
      <c r="J26" s="2">
        <v>8980</v>
      </c>
      <c r="K26" s="2">
        <v>12153</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4</v>
      </c>
      <c r="F28" s="3">
        <v>65</v>
      </c>
      <c r="G28" s="3">
        <v>15043</v>
      </c>
      <c r="H28" s="3">
        <v>16642</v>
      </c>
      <c r="I28" s="3">
        <v>32080</v>
      </c>
      <c r="J28" s="3">
        <v>13965</v>
      </c>
      <c r="K28" s="3">
        <v>13997</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7</v>
      </c>
      <c r="F31" s="2">
        <v>70</v>
      </c>
      <c r="G31" s="2">
        <v>29728</v>
      </c>
      <c r="H31" s="2">
        <v>57096</v>
      </c>
      <c r="I31" s="2">
        <v>108708</v>
      </c>
      <c r="J31" s="2">
        <v>42243</v>
      </c>
      <c r="K31" s="2">
        <v>46957</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47</v>
      </c>
      <c r="F33" s="2">
        <v>249</v>
      </c>
      <c r="G33" s="2">
        <v>67291</v>
      </c>
      <c r="H33" s="2">
        <v>178819</v>
      </c>
      <c r="I33" s="2">
        <v>324130</v>
      </c>
      <c r="J33" s="2">
        <v>133770</v>
      </c>
      <c r="K33" s="2">
        <v>133770</v>
      </c>
    </row>
    <row r="34" spans="2:11" s="85" customFormat="1" ht="15" customHeight="1" x14ac:dyDescent="0.45">
      <c r="B34" s="467" t="s">
        <v>357</v>
      </c>
      <c r="C34" s="467"/>
      <c r="D34" s="468"/>
      <c r="E34" s="2">
        <v>21</v>
      </c>
      <c r="F34" s="2">
        <v>283</v>
      </c>
      <c r="G34" s="2">
        <v>85582</v>
      </c>
      <c r="H34" s="2">
        <v>222330</v>
      </c>
      <c r="I34" s="2">
        <v>397398</v>
      </c>
      <c r="J34" s="2">
        <v>160602</v>
      </c>
      <c r="K34" s="2">
        <v>160602</v>
      </c>
    </row>
    <row r="35" spans="2:11" s="85" customFormat="1" ht="15" customHeight="1" x14ac:dyDescent="0.45">
      <c r="B35" s="467" t="s">
        <v>358</v>
      </c>
      <c r="C35" s="467"/>
      <c r="D35" s="468"/>
      <c r="E35" s="2">
        <v>9</v>
      </c>
      <c r="F35" s="2">
        <v>207</v>
      </c>
      <c r="G35" s="2">
        <v>62697</v>
      </c>
      <c r="H35" s="2">
        <v>154148</v>
      </c>
      <c r="I35" s="2">
        <v>282933</v>
      </c>
      <c r="J35" s="2">
        <v>113822</v>
      </c>
      <c r="K35" s="2">
        <v>113822</v>
      </c>
    </row>
    <row r="36" spans="2:11" s="85" customFormat="1" ht="15" customHeight="1" x14ac:dyDescent="0.45">
      <c r="B36" s="467" t="s">
        <v>359</v>
      </c>
      <c r="C36" s="467"/>
      <c r="D36" s="468"/>
      <c r="E36" s="2">
        <v>9</v>
      </c>
      <c r="F36" s="2">
        <v>346</v>
      </c>
      <c r="G36" s="2">
        <v>94904</v>
      </c>
      <c r="H36" s="2">
        <v>457532</v>
      </c>
      <c r="I36" s="2">
        <v>637757</v>
      </c>
      <c r="J36" s="2">
        <v>163609</v>
      </c>
      <c r="K36" s="2">
        <v>167572</v>
      </c>
    </row>
    <row r="37" spans="2:11" s="85" customFormat="1" ht="15" customHeight="1" x14ac:dyDescent="0.45">
      <c r="B37" s="472" t="s">
        <v>360</v>
      </c>
      <c r="C37" s="472"/>
      <c r="D37" s="473"/>
      <c r="E37" s="3">
        <v>3</v>
      </c>
      <c r="F37" s="3">
        <v>254</v>
      </c>
      <c r="G37" s="3" t="s">
        <v>2769</v>
      </c>
      <c r="H37" s="3" t="s">
        <v>2769</v>
      </c>
      <c r="I37" s="3" t="s">
        <v>2769</v>
      </c>
      <c r="J37" s="3" t="s">
        <v>2769</v>
      </c>
      <c r="K37" s="3" t="s">
        <v>2769</v>
      </c>
    </row>
    <row r="38" spans="2:11" s="85" customFormat="1" ht="15" customHeight="1" x14ac:dyDescent="0.45">
      <c r="B38" s="467" t="s">
        <v>361</v>
      </c>
      <c r="C38" s="467"/>
      <c r="D38" s="468"/>
      <c r="E38" s="2">
        <v>6</v>
      </c>
      <c r="F38" s="2">
        <v>860</v>
      </c>
      <c r="G38" s="2">
        <v>329688</v>
      </c>
      <c r="H38" s="2">
        <v>2584298</v>
      </c>
      <c r="I38" s="2">
        <v>3394158</v>
      </c>
      <c r="J38" s="256">
        <v>517892</v>
      </c>
      <c r="K38" s="2">
        <v>763882</v>
      </c>
    </row>
    <row r="39" spans="2:11" s="85" customFormat="1" ht="15" customHeight="1" x14ac:dyDescent="0.45">
      <c r="B39" s="467" t="s">
        <v>362</v>
      </c>
      <c r="C39" s="467"/>
      <c r="D39" s="468"/>
      <c r="E39" s="2">
        <v>1</v>
      </c>
      <c r="F39" s="2">
        <v>203</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FADBD-F6F9-46EB-98AA-A2A048B01B00}">
  <sheetPr>
    <pageSetUpPr fitToPage="1"/>
  </sheetPr>
  <dimension ref="A3:B8"/>
  <sheetViews>
    <sheetView showGridLines="0" zoomScaleNormal="100" workbookViewId="0"/>
  </sheetViews>
  <sheetFormatPr defaultColWidth="8.69921875" defaultRowHeight="15" customHeight="1" x14ac:dyDescent="0.45"/>
  <cols>
    <col min="1" max="1" width="4.69921875" style="1" customWidth="1"/>
    <col min="2" max="2" width="78.09765625" style="1" customWidth="1"/>
    <col min="3" max="16384" width="8.69921875" style="1"/>
  </cols>
  <sheetData>
    <row r="3" spans="1:2" ht="13.2" x14ac:dyDescent="0.45">
      <c r="A3" s="11"/>
      <c r="B3" s="18"/>
    </row>
    <row r="4" spans="1:2" ht="13.2" x14ac:dyDescent="0.45">
      <c r="A4" s="11"/>
      <c r="B4" s="12"/>
    </row>
    <row r="5" spans="1:2" ht="15" customHeight="1" x14ac:dyDescent="0.45">
      <c r="A5" s="11"/>
      <c r="B5" s="12"/>
    </row>
    <row r="6" spans="1:2" ht="15" customHeight="1" x14ac:dyDescent="0.45">
      <c r="A6" s="11"/>
      <c r="B6" s="12"/>
    </row>
    <row r="7" spans="1:2" ht="15" customHeight="1" x14ac:dyDescent="0.45">
      <c r="A7" s="11"/>
      <c r="B7" s="12"/>
    </row>
    <row r="8" spans="1:2" ht="15" customHeight="1" x14ac:dyDescent="0.45">
      <c r="A8" s="11"/>
      <c r="B8" s="12"/>
    </row>
  </sheetData>
  <phoneticPr fontId="2"/>
  <pageMargins left="0.78740157480314965" right="0.78740157480314965" top="0.78740157480314965" bottom="0.78740157480314965" header="0.39370078740157483" footer="0.59055118110236227"/>
  <pageSetup paperSize="9" scale="95" fitToHeight="0" orientation="portrait" r:id="rId1"/>
  <rowBreaks count="4" manualBreakCount="4">
    <brk id="48" max="1" man="1"/>
    <brk id="96" max="1" man="1"/>
    <brk id="144" max="1" man="1"/>
    <brk id="192" max="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205</v>
      </c>
      <c r="D5" s="85" t="s">
        <v>468</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2</v>
      </c>
      <c r="C8" s="463"/>
      <c r="D8" s="464"/>
      <c r="E8" s="5">
        <v>215</v>
      </c>
      <c r="F8" s="5">
        <v>7998</v>
      </c>
      <c r="G8" s="5">
        <v>3163414</v>
      </c>
      <c r="H8" s="5">
        <v>15531067</v>
      </c>
      <c r="I8" s="5">
        <v>24949409</v>
      </c>
      <c r="J8" s="5">
        <v>8403158</v>
      </c>
      <c r="K8" s="5">
        <v>8859682</v>
      </c>
    </row>
    <row r="9" spans="2:11" s="85" customFormat="1" ht="15" customHeight="1" x14ac:dyDescent="0.45">
      <c r="B9" s="253" t="s">
        <v>40</v>
      </c>
      <c r="C9" s="462" t="s">
        <v>41</v>
      </c>
      <c r="D9" s="462"/>
      <c r="E9" s="2">
        <v>37</v>
      </c>
      <c r="F9" s="2">
        <v>1174</v>
      </c>
      <c r="G9" s="2">
        <v>308043</v>
      </c>
      <c r="H9" s="2">
        <v>1638223</v>
      </c>
      <c r="I9" s="2">
        <v>2558071</v>
      </c>
      <c r="J9" s="2">
        <v>797732</v>
      </c>
      <c r="K9" s="2">
        <v>853145</v>
      </c>
    </row>
    <row r="10" spans="2:11" s="85" customFormat="1" ht="15" customHeight="1" x14ac:dyDescent="0.45">
      <c r="B10" s="253">
        <v>10</v>
      </c>
      <c r="C10" s="462" t="s">
        <v>42</v>
      </c>
      <c r="D10" s="462"/>
      <c r="E10" s="2">
        <v>7</v>
      </c>
      <c r="F10" s="2">
        <v>160</v>
      </c>
      <c r="G10" s="2">
        <v>70043</v>
      </c>
      <c r="H10" s="2">
        <v>1378311</v>
      </c>
      <c r="I10" s="2">
        <v>3564604</v>
      </c>
      <c r="J10" s="2">
        <v>2024308</v>
      </c>
      <c r="K10" s="2">
        <v>2044650</v>
      </c>
    </row>
    <row r="11" spans="2:11" s="85" customFormat="1" ht="15" customHeight="1" x14ac:dyDescent="0.45">
      <c r="B11" s="253">
        <v>11</v>
      </c>
      <c r="C11" s="462" t="s">
        <v>43</v>
      </c>
      <c r="D11" s="462"/>
      <c r="E11" s="2">
        <v>9</v>
      </c>
      <c r="F11" s="2">
        <v>174</v>
      </c>
      <c r="G11" s="2">
        <v>41114</v>
      </c>
      <c r="H11" s="2">
        <v>35022</v>
      </c>
      <c r="I11" s="2">
        <v>84644</v>
      </c>
      <c r="J11" s="2">
        <v>45904</v>
      </c>
      <c r="K11" s="2">
        <v>45236</v>
      </c>
    </row>
    <row r="12" spans="2:11" s="85" customFormat="1" ht="15" customHeight="1" x14ac:dyDescent="0.45">
      <c r="B12" s="253">
        <v>12</v>
      </c>
      <c r="C12" s="462" t="s">
        <v>44</v>
      </c>
      <c r="D12" s="462"/>
      <c r="E12" s="2">
        <v>7</v>
      </c>
      <c r="F12" s="2">
        <v>76</v>
      </c>
      <c r="G12" s="2">
        <v>24046</v>
      </c>
      <c r="H12" s="2">
        <v>97568</v>
      </c>
      <c r="I12" s="2">
        <v>178254</v>
      </c>
      <c r="J12" s="2">
        <v>70098</v>
      </c>
      <c r="K12" s="2">
        <v>75277</v>
      </c>
    </row>
    <row r="13" spans="2:11" s="85" customFormat="1" ht="15" customHeight="1" x14ac:dyDescent="0.45">
      <c r="B13" s="254">
        <v>13</v>
      </c>
      <c r="C13" s="465" t="s">
        <v>45</v>
      </c>
      <c r="D13" s="465"/>
      <c r="E13" s="3">
        <v>4</v>
      </c>
      <c r="F13" s="3">
        <v>45</v>
      </c>
      <c r="G13" s="3">
        <v>10403</v>
      </c>
      <c r="H13" s="3">
        <v>10555</v>
      </c>
      <c r="I13" s="3">
        <v>31634</v>
      </c>
      <c r="J13" s="3">
        <v>19191</v>
      </c>
      <c r="K13" s="3">
        <v>19191</v>
      </c>
    </row>
    <row r="14" spans="2:11" s="85" customFormat="1" ht="15" customHeight="1" x14ac:dyDescent="0.45">
      <c r="B14" s="253">
        <v>14</v>
      </c>
      <c r="C14" s="462" t="s">
        <v>46</v>
      </c>
      <c r="D14" s="462"/>
      <c r="E14" s="2">
        <v>4</v>
      </c>
      <c r="F14" s="2">
        <v>24</v>
      </c>
      <c r="G14" s="2">
        <v>6745</v>
      </c>
      <c r="H14" s="2">
        <v>37198</v>
      </c>
      <c r="I14" s="2">
        <v>59371</v>
      </c>
      <c r="J14" s="2">
        <v>20157</v>
      </c>
      <c r="K14" s="2">
        <v>20157</v>
      </c>
    </row>
    <row r="15" spans="2:11" s="85" customFormat="1" ht="15" customHeight="1" x14ac:dyDescent="0.45">
      <c r="B15" s="253">
        <v>15</v>
      </c>
      <c r="C15" s="462" t="s">
        <v>47</v>
      </c>
      <c r="D15" s="462"/>
      <c r="E15" s="2">
        <v>8</v>
      </c>
      <c r="F15" s="2">
        <v>228</v>
      </c>
      <c r="G15" s="2">
        <v>67907</v>
      </c>
      <c r="H15" s="2">
        <v>405508</v>
      </c>
      <c r="I15" s="2">
        <v>525722</v>
      </c>
      <c r="J15" s="2">
        <v>111377</v>
      </c>
      <c r="K15" s="2">
        <v>109467</v>
      </c>
    </row>
    <row r="16" spans="2:11" s="85" customFormat="1" ht="15" customHeight="1" x14ac:dyDescent="0.45">
      <c r="B16" s="253">
        <v>16</v>
      </c>
      <c r="C16" s="462" t="s">
        <v>48</v>
      </c>
      <c r="D16" s="462"/>
      <c r="E16" s="2">
        <v>3</v>
      </c>
      <c r="F16" s="2">
        <v>387</v>
      </c>
      <c r="G16" s="2">
        <v>174783</v>
      </c>
      <c r="H16" s="2">
        <v>1378098</v>
      </c>
      <c r="I16" s="2">
        <v>2519058</v>
      </c>
      <c r="J16" s="2">
        <v>959267</v>
      </c>
      <c r="K16" s="2">
        <v>1093634</v>
      </c>
    </row>
    <row r="17" spans="2:11" s="85" customFormat="1" ht="15" customHeight="1" x14ac:dyDescent="0.45">
      <c r="B17" s="253">
        <v>17</v>
      </c>
      <c r="C17" s="462" t="s">
        <v>49</v>
      </c>
      <c r="D17" s="462"/>
      <c r="E17" s="2">
        <v>2</v>
      </c>
      <c r="F17" s="2">
        <v>6</v>
      </c>
      <c r="G17" s="2" t="s">
        <v>2769</v>
      </c>
      <c r="H17" s="2" t="s">
        <v>2769</v>
      </c>
      <c r="I17" s="2" t="s">
        <v>2769</v>
      </c>
      <c r="J17" s="2" t="s">
        <v>2769</v>
      </c>
      <c r="K17" s="2" t="s">
        <v>2769</v>
      </c>
    </row>
    <row r="18" spans="2:11" s="85" customFormat="1" ht="15" customHeight="1" x14ac:dyDescent="0.45">
      <c r="B18" s="254">
        <v>18</v>
      </c>
      <c r="C18" s="466" t="s">
        <v>50</v>
      </c>
      <c r="D18" s="465"/>
      <c r="E18" s="3">
        <v>9</v>
      </c>
      <c r="F18" s="3">
        <v>382</v>
      </c>
      <c r="G18" s="3">
        <v>129200</v>
      </c>
      <c r="H18" s="3">
        <v>472407</v>
      </c>
      <c r="I18" s="3">
        <v>847131</v>
      </c>
      <c r="J18" s="3">
        <v>321268</v>
      </c>
      <c r="K18" s="3">
        <v>341268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12</v>
      </c>
      <c r="F21" s="2">
        <v>156</v>
      </c>
      <c r="G21" s="2">
        <v>66060</v>
      </c>
      <c r="H21" s="2">
        <v>257734</v>
      </c>
      <c r="I21" s="2">
        <v>474431</v>
      </c>
      <c r="J21" s="2">
        <v>195291</v>
      </c>
      <c r="K21" s="2">
        <v>197051</v>
      </c>
    </row>
    <row r="22" spans="2:11" s="85" customFormat="1" ht="15" customHeight="1" x14ac:dyDescent="0.45">
      <c r="B22" s="253">
        <v>22</v>
      </c>
      <c r="C22" s="462" t="s">
        <v>54</v>
      </c>
      <c r="D22" s="462"/>
      <c r="E22" s="2">
        <v>4</v>
      </c>
      <c r="F22" s="2">
        <v>142</v>
      </c>
      <c r="G22" s="2">
        <v>48498</v>
      </c>
      <c r="H22" s="2">
        <v>616030</v>
      </c>
      <c r="I22" s="2">
        <v>720505</v>
      </c>
      <c r="J22" s="2">
        <v>87294</v>
      </c>
      <c r="K22" s="2">
        <v>95693</v>
      </c>
    </row>
    <row r="23" spans="2:11" s="85" customFormat="1" ht="15" customHeight="1" x14ac:dyDescent="0.45">
      <c r="B23" s="254">
        <v>23</v>
      </c>
      <c r="C23" s="465" t="s">
        <v>55</v>
      </c>
      <c r="D23" s="465"/>
      <c r="E23" s="3">
        <v>1</v>
      </c>
      <c r="F23" s="3">
        <v>6</v>
      </c>
      <c r="G23" s="3" t="s">
        <v>2769</v>
      </c>
      <c r="H23" s="3" t="s">
        <v>2769</v>
      </c>
      <c r="I23" s="3" t="s">
        <v>2769</v>
      </c>
      <c r="J23" s="3" t="s">
        <v>2769</v>
      </c>
      <c r="K23" s="3" t="s">
        <v>2769</v>
      </c>
    </row>
    <row r="24" spans="2:11" s="85" customFormat="1" ht="15" customHeight="1" x14ac:dyDescent="0.45">
      <c r="B24" s="253">
        <v>24</v>
      </c>
      <c r="C24" s="462" t="s">
        <v>56</v>
      </c>
      <c r="D24" s="462"/>
      <c r="E24" s="2">
        <v>22</v>
      </c>
      <c r="F24" s="2">
        <v>668</v>
      </c>
      <c r="G24" s="2">
        <v>271676</v>
      </c>
      <c r="H24" s="2">
        <v>949668</v>
      </c>
      <c r="I24" s="2">
        <v>1403701</v>
      </c>
      <c r="J24" s="2">
        <v>383697</v>
      </c>
      <c r="K24" s="2">
        <v>414020</v>
      </c>
    </row>
    <row r="25" spans="2:11" s="85" customFormat="1" ht="15" customHeight="1" x14ac:dyDescent="0.45">
      <c r="B25" s="253">
        <v>25</v>
      </c>
      <c r="C25" s="462" t="s">
        <v>57</v>
      </c>
      <c r="D25" s="462"/>
      <c r="E25" s="2">
        <v>8</v>
      </c>
      <c r="F25" s="2">
        <v>570</v>
      </c>
      <c r="G25" s="2">
        <v>255511</v>
      </c>
      <c r="H25" s="2">
        <v>247660</v>
      </c>
      <c r="I25" s="2">
        <v>779965</v>
      </c>
      <c r="J25" s="2">
        <v>451321</v>
      </c>
      <c r="K25" s="2">
        <v>487547</v>
      </c>
    </row>
    <row r="26" spans="2:11" s="85" customFormat="1" ht="15" customHeight="1" x14ac:dyDescent="0.45">
      <c r="B26" s="253">
        <v>26</v>
      </c>
      <c r="C26" s="462" t="s">
        <v>58</v>
      </c>
      <c r="D26" s="462"/>
      <c r="E26" s="2">
        <v>31</v>
      </c>
      <c r="F26" s="2">
        <v>1188</v>
      </c>
      <c r="G26" s="2">
        <v>467263</v>
      </c>
      <c r="H26" s="2">
        <v>1308058</v>
      </c>
      <c r="I26" s="2">
        <v>2161864</v>
      </c>
      <c r="J26" s="2">
        <v>754754</v>
      </c>
      <c r="K26" s="2">
        <v>790870</v>
      </c>
    </row>
    <row r="27" spans="2:11" s="85" customFormat="1" ht="15" customHeight="1" x14ac:dyDescent="0.45">
      <c r="B27" s="253">
        <v>27</v>
      </c>
      <c r="C27" s="462" t="s">
        <v>59</v>
      </c>
      <c r="D27" s="462"/>
      <c r="E27" s="2">
        <v>17</v>
      </c>
      <c r="F27" s="2">
        <v>1679</v>
      </c>
      <c r="G27" s="2">
        <v>865723</v>
      </c>
      <c r="H27" s="2">
        <v>5751401</v>
      </c>
      <c r="I27" s="2">
        <v>6988175</v>
      </c>
      <c r="J27" s="2">
        <v>1149159</v>
      </c>
      <c r="K27" s="2">
        <v>1216787</v>
      </c>
    </row>
    <row r="28" spans="2:11" s="85" customFormat="1" ht="15" customHeight="1" x14ac:dyDescent="0.45">
      <c r="B28" s="254">
        <v>28</v>
      </c>
      <c r="C28" s="465" t="s">
        <v>60</v>
      </c>
      <c r="D28" s="465"/>
      <c r="E28" s="3">
        <v>2</v>
      </c>
      <c r="F28" s="3">
        <v>110</v>
      </c>
      <c r="G28" s="3" t="s">
        <v>2769</v>
      </c>
      <c r="H28" s="3" t="s">
        <v>2769</v>
      </c>
      <c r="I28" s="3" t="s">
        <v>2769</v>
      </c>
      <c r="J28" s="3" t="s">
        <v>2769</v>
      </c>
      <c r="K28" s="3" t="s">
        <v>2769</v>
      </c>
    </row>
    <row r="29" spans="2:11" s="85" customFormat="1" ht="15" customHeight="1" x14ac:dyDescent="0.45">
      <c r="B29" s="253">
        <v>29</v>
      </c>
      <c r="C29" s="462" t="s">
        <v>61</v>
      </c>
      <c r="D29" s="462"/>
      <c r="E29" s="2">
        <v>10</v>
      </c>
      <c r="F29" s="2">
        <v>379</v>
      </c>
      <c r="G29" s="2">
        <v>165507</v>
      </c>
      <c r="H29" s="2">
        <v>511161</v>
      </c>
      <c r="I29" s="2">
        <v>1258463</v>
      </c>
      <c r="J29" s="2">
        <v>708184</v>
      </c>
      <c r="K29" s="2">
        <v>728920</v>
      </c>
    </row>
    <row r="30" spans="2:11" s="85" customFormat="1" ht="15" customHeight="1" x14ac:dyDescent="0.45">
      <c r="B30" s="253">
        <v>30</v>
      </c>
      <c r="C30" s="462" t="s">
        <v>62</v>
      </c>
      <c r="D30" s="462"/>
      <c r="E30" s="2">
        <v>7</v>
      </c>
      <c r="F30" s="2">
        <v>237</v>
      </c>
      <c r="G30" s="2">
        <v>66519</v>
      </c>
      <c r="H30" s="2">
        <v>141191</v>
      </c>
      <c r="I30" s="2">
        <v>242159</v>
      </c>
      <c r="J30" s="2">
        <v>88608</v>
      </c>
      <c r="K30" s="2">
        <v>91900</v>
      </c>
    </row>
    <row r="31" spans="2:11" s="85" customFormat="1" ht="15" customHeight="1" x14ac:dyDescent="0.45">
      <c r="B31" s="253">
        <v>31</v>
      </c>
      <c r="C31" s="462" t="s">
        <v>63</v>
      </c>
      <c r="D31" s="462"/>
      <c r="E31" s="2">
        <v>4</v>
      </c>
      <c r="F31" s="2">
        <v>166</v>
      </c>
      <c r="G31" s="2">
        <v>57791</v>
      </c>
      <c r="H31" s="2">
        <v>144950</v>
      </c>
      <c r="I31" s="2">
        <v>255488</v>
      </c>
      <c r="J31" s="2">
        <v>93049</v>
      </c>
      <c r="K31" s="2">
        <v>100485</v>
      </c>
    </row>
    <row r="32" spans="2:11" s="85" customFormat="1" ht="15" customHeight="1" x14ac:dyDescent="0.45">
      <c r="B32" s="255">
        <v>32</v>
      </c>
      <c r="C32" s="469" t="s">
        <v>64</v>
      </c>
      <c r="D32" s="469"/>
      <c r="E32" s="197">
        <v>7</v>
      </c>
      <c r="F32" s="197">
        <v>41</v>
      </c>
      <c r="G32" s="197">
        <v>11259</v>
      </c>
      <c r="H32" s="197">
        <v>21839</v>
      </c>
      <c r="I32" s="197">
        <v>46473</v>
      </c>
      <c r="J32" s="197">
        <v>22396</v>
      </c>
      <c r="K32" s="197">
        <v>22396</v>
      </c>
    </row>
    <row r="33" spans="2:11" s="85" customFormat="1" ht="15" customHeight="1" x14ac:dyDescent="0.45">
      <c r="B33" s="467" t="s">
        <v>1998</v>
      </c>
      <c r="C33" s="467"/>
      <c r="D33" s="468"/>
      <c r="E33" s="2">
        <v>74</v>
      </c>
      <c r="F33" s="2">
        <v>322</v>
      </c>
      <c r="G33" s="2">
        <v>85039</v>
      </c>
      <c r="H33" s="2">
        <v>286202</v>
      </c>
      <c r="I33" s="2">
        <v>558880</v>
      </c>
      <c r="J33" s="2">
        <v>248335</v>
      </c>
      <c r="K33" s="2">
        <v>248335</v>
      </c>
    </row>
    <row r="34" spans="2:11" s="85" customFormat="1" ht="15" customHeight="1" x14ac:dyDescent="0.45">
      <c r="B34" s="467" t="s">
        <v>357</v>
      </c>
      <c r="C34" s="467"/>
      <c r="D34" s="468"/>
      <c r="E34" s="2">
        <v>46</v>
      </c>
      <c r="F34" s="2">
        <v>658</v>
      </c>
      <c r="G34" s="2">
        <v>196948</v>
      </c>
      <c r="H34" s="2">
        <v>422167</v>
      </c>
      <c r="I34" s="2">
        <v>879898</v>
      </c>
      <c r="J34" s="2">
        <v>416943</v>
      </c>
      <c r="K34" s="2">
        <v>416943</v>
      </c>
    </row>
    <row r="35" spans="2:11" s="85" customFormat="1" ht="15" customHeight="1" x14ac:dyDescent="0.45">
      <c r="B35" s="467" t="s">
        <v>358</v>
      </c>
      <c r="C35" s="467"/>
      <c r="D35" s="468"/>
      <c r="E35" s="2">
        <v>29</v>
      </c>
      <c r="F35" s="2">
        <v>736</v>
      </c>
      <c r="G35" s="2">
        <v>249507</v>
      </c>
      <c r="H35" s="2">
        <v>730307</v>
      </c>
      <c r="I35" s="2">
        <v>1365588</v>
      </c>
      <c r="J35" s="2">
        <v>578076</v>
      </c>
      <c r="K35" s="2">
        <v>578076</v>
      </c>
    </row>
    <row r="36" spans="2:11" s="85" customFormat="1" ht="15" customHeight="1" x14ac:dyDescent="0.45">
      <c r="B36" s="467" t="s">
        <v>359</v>
      </c>
      <c r="C36" s="467"/>
      <c r="D36" s="468"/>
      <c r="E36" s="2">
        <v>30</v>
      </c>
      <c r="F36" s="2">
        <v>1128</v>
      </c>
      <c r="G36" s="2">
        <v>391834</v>
      </c>
      <c r="H36" s="2">
        <v>2048285</v>
      </c>
      <c r="I36" s="2">
        <v>2939919</v>
      </c>
      <c r="J36" s="2">
        <v>713068</v>
      </c>
      <c r="K36" s="2">
        <v>817010</v>
      </c>
    </row>
    <row r="37" spans="2:11" s="85" customFormat="1" ht="15" customHeight="1" x14ac:dyDescent="0.45">
      <c r="B37" s="472" t="s">
        <v>360</v>
      </c>
      <c r="C37" s="472"/>
      <c r="D37" s="473"/>
      <c r="E37" s="3">
        <v>19</v>
      </c>
      <c r="F37" s="3">
        <v>1378</v>
      </c>
      <c r="G37" s="3">
        <v>450482</v>
      </c>
      <c r="H37" s="3">
        <v>987877</v>
      </c>
      <c r="I37" s="3">
        <v>1955630</v>
      </c>
      <c r="J37" s="3">
        <v>813373</v>
      </c>
      <c r="K37" s="3">
        <v>894023</v>
      </c>
    </row>
    <row r="38" spans="2:11" s="85" customFormat="1" ht="15" customHeight="1" x14ac:dyDescent="0.45">
      <c r="B38" s="467" t="s">
        <v>361</v>
      </c>
      <c r="C38" s="467"/>
      <c r="D38" s="468"/>
      <c r="E38" s="2">
        <v>11</v>
      </c>
      <c r="F38" s="2">
        <v>1574</v>
      </c>
      <c r="G38" s="2">
        <v>649309</v>
      </c>
      <c r="H38" s="2">
        <v>3930810</v>
      </c>
      <c r="I38" s="2">
        <v>7510968</v>
      </c>
      <c r="J38" s="2">
        <v>3292130</v>
      </c>
      <c r="K38" s="2">
        <v>3382262</v>
      </c>
    </row>
    <row r="39" spans="2:11" s="85" customFormat="1" ht="15" customHeight="1" x14ac:dyDescent="0.45">
      <c r="B39" s="467" t="s">
        <v>362</v>
      </c>
      <c r="C39" s="467"/>
      <c r="D39" s="468"/>
      <c r="E39" s="2">
        <v>1</v>
      </c>
      <c r="F39" s="2">
        <v>285</v>
      </c>
      <c r="G39" s="2" t="s">
        <v>2769</v>
      </c>
      <c r="H39" s="2" t="s">
        <v>2769</v>
      </c>
      <c r="I39" s="2" t="s">
        <v>2769</v>
      </c>
      <c r="J39" s="2" t="s">
        <v>2769</v>
      </c>
      <c r="K39" s="2" t="s">
        <v>2769</v>
      </c>
    </row>
    <row r="40" spans="2:11" s="85" customFormat="1" ht="15" customHeight="1" x14ac:dyDescent="0.45">
      <c r="B40" s="467" t="s">
        <v>363</v>
      </c>
      <c r="C40" s="467"/>
      <c r="D40" s="468"/>
      <c r="E40" s="2">
        <v>4</v>
      </c>
      <c r="F40" s="2">
        <v>1407</v>
      </c>
      <c r="G40" s="2" t="s">
        <v>2769</v>
      </c>
      <c r="H40" s="2" t="s">
        <v>2769</v>
      </c>
      <c r="I40" s="2" t="s">
        <v>2769</v>
      </c>
      <c r="J40" s="2" t="s">
        <v>2769</v>
      </c>
      <c r="K40" s="2" t="s">
        <v>2769</v>
      </c>
    </row>
    <row r="41" spans="2:11" s="85" customFormat="1" ht="15" customHeight="1" x14ac:dyDescent="0.45">
      <c r="B41" s="467" t="s">
        <v>364</v>
      </c>
      <c r="C41" s="467"/>
      <c r="D41" s="468"/>
      <c r="E41" s="2">
        <v>1</v>
      </c>
      <c r="F41" s="2">
        <v>510</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206</v>
      </c>
      <c r="D5" s="85" t="s">
        <v>470</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469</v>
      </c>
      <c r="C8" s="463"/>
      <c r="D8" s="464"/>
      <c r="E8" s="5">
        <v>237</v>
      </c>
      <c r="F8" s="5">
        <v>15963</v>
      </c>
      <c r="G8" s="5">
        <v>7374381</v>
      </c>
      <c r="H8" s="5">
        <v>36288222</v>
      </c>
      <c r="I8" s="5">
        <v>56734174</v>
      </c>
      <c r="J8" s="5">
        <v>18313169</v>
      </c>
      <c r="K8" s="5">
        <v>18907497</v>
      </c>
    </row>
    <row r="9" spans="2:11" s="85" customFormat="1" ht="15" customHeight="1" x14ac:dyDescent="0.45">
      <c r="B9" s="253" t="s">
        <v>40</v>
      </c>
      <c r="C9" s="462" t="s">
        <v>41</v>
      </c>
      <c r="D9" s="462"/>
      <c r="E9" s="2">
        <v>20</v>
      </c>
      <c r="F9" s="2">
        <v>1698</v>
      </c>
      <c r="G9" s="2">
        <v>538651</v>
      </c>
      <c r="H9" s="2">
        <v>1458880</v>
      </c>
      <c r="I9" s="2">
        <v>2848257</v>
      </c>
      <c r="J9" s="2">
        <v>1260673</v>
      </c>
      <c r="K9" s="2">
        <v>1291209</v>
      </c>
    </row>
    <row r="10" spans="2:11" s="85" customFormat="1" ht="15" customHeight="1" x14ac:dyDescent="0.45">
      <c r="B10" s="253">
        <v>10</v>
      </c>
      <c r="C10" s="462" t="s">
        <v>42</v>
      </c>
      <c r="D10" s="462"/>
      <c r="E10" s="2">
        <v>1</v>
      </c>
      <c r="F10" s="2">
        <v>32</v>
      </c>
      <c r="G10" s="2" t="s">
        <v>2769</v>
      </c>
      <c r="H10" s="2" t="s">
        <v>2769</v>
      </c>
      <c r="I10" s="2" t="s">
        <v>2769</v>
      </c>
      <c r="J10" s="2" t="s">
        <v>2769</v>
      </c>
      <c r="K10" s="2" t="s">
        <v>2769</v>
      </c>
    </row>
    <row r="11" spans="2:11" s="85" customFormat="1" ht="15" customHeight="1" x14ac:dyDescent="0.45">
      <c r="B11" s="253">
        <v>11</v>
      </c>
      <c r="C11" s="462" t="s">
        <v>43</v>
      </c>
      <c r="D11" s="462"/>
      <c r="E11" s="2">
        <v>7</v>
      </c>
      <c r="F11" s="2">
        <v>73</v>
      </c>
      <c r="G11" s="2">
        <v>15485</v>
      </c>
      <c r="H11" s="2">
        <v>10896</v>
      </c>
      <c r="I11" s="2">
        <v>40090</v>
      </c>
      <c r="J11" s="2">
        <v>26560</v>
      </c>
      <c r="K11" s="2">
        <v>26560</v>
      </c>
    </row>
    <row r="12" spans="2:11" s="85" customFormat="1" ht="15" customHeight="1" x14ac:dyDescent="0.45">
      <c r="B12" s="253">
        <v>12</v>
      </c>
      <c r="C12" s="462" t="s">
        <v>44</v>
      </c>
      <c r="D12" s="462"/>
      <c r="E12" s="2">
        <v>9</v>
      </c>
      <c r="F12" s="2">
        <v>201</v>
      </c>
      <c r="G12" s="2">
        <v>73442</v>
      </c>
      <c r="H12" s="2">
        <v>469447</v>
      </c>
      <c r="I12" s="2">
        <v>760349</v>
      </c>
      <c r="J12" s="2">
        <v>170687</v>
      </c>
      <c r="K12" s="2">
        <v>266111</v>
      </c>
    </row>
    <row r="13" spans="2:11" s="85" customFormat="1" ht="15" customHeight="1" x14ac:dyDescent="0.45">
      <c r="B13" s="254">
        <v>13</v>
      </c>
      <c r="C13" s="465" t="s">
        <v>45</v>
      </c>
      <c r="D13" s="465"/>
      <c r="E13" s="3">
        <v>4</v>
      </c>
      <c r="F13" s="3">
        <v>18</v>
      </c>
      <c r="G13" s="3">
        <v>5117</v>
      </c>
      <c r="H13" s="3">
        <v>11702</v>
      </c>
      <c r="I13" s="3">
        <v>21861</v>
      </c>
      <c r="J13" s="3">
        <v>9235</v>
      </c>
      <c r="K13" s="3">
        <v>9235</v>
      </c>
    </row>
    <row r="14" spans="2:11" s="85" customFormat="1" ht="15" customHeight="1" x14ac:dyDescent="0.45">
      <c r="B14" s="253">
        <v>14</v>
      </c>
      <c r="C14" s="462" t="s">
        <v>46</v>
      </c>
      <c r="D14" s="462"/>
      <c r="E14" s="2">
        <v>8</v>
      </c>
      <c r="F14" s="2">
        <v>574</v>
      </c>
      <c r="G14" s="2">
        <v>260104</v>
      </c>
      <c r="H14" s="2">
        <v>1311631</v>
      </c>
      <c r="I14" s="2">
        <v>2006979</v>
      </c>
      <c r="J14" s="2">
        <v>595888</v>
      </c>
      <c r="K14" s="2">
        <v>688582</v>
      </c>
    </row>
    <row r="15" spans="2:11" s="85" customFormat="1" ht="15" customHeight="1" x14ac:dyDescent="0.45">
      <c r="B15" s="253">
        <v>15</v>
      </c>
      <c r="C15" s="462" t="s">
        <v>47</v>
      </c>
      <c r="D15" s="462"/>
      <c r="E15" s="2">
        <v>9</v>
      </c>
      <c r="F15" s="2">
        <v>346</v>
      </c>
      <c r="G15" s="2">
        <v>129805</v>
      </c>
      <c r="H15" s="2">
        <v>434326</v>
      </c>
      <c r="I15" s="2">
        <v>1133999</v>
      </c>
      <c r="J15" s="2">
        <v>489940</v>
      </c>
      <c r="K15" s="2">
        <v>636467</v>
      </c>
    </row>
    <row r="16" spans="2:11" s="85" customFormat="1" ht="15" customHeight="1" x14ac:dyDescent="0.45">
      <c r="B16" s="253">
        <v>16</v>
      </c>
      <c r="C16" s="462" t="s">
        <v>48</v>
      </c>
      <c r="D16" s="462"/>
      <c r="E16" s="2">
        <v>5</v>
      </c>
      <c r="F16" s="2">
        <v>84</v>
      </c>
      <c r="G16" s="2">
        <v>32927</v>
      </c>
      <c r="H16" s="2">
        <v>236630</v>
      </c>
      <c r="I16" s="2">
        <v>582032</v>
      </c>
      <c r="J16" s="2">
        <v>308703</v>
      </c>
      <c r="K16" s="2">
        <v>314773</v>
      </c>
    </row>
    <row r="17" spans="2:11" s="85" customFormat="1" ht="15" customHeight="1" x14ac:dyDescent="0.45">
      <c r="B17" s="253">
        <v>17</v>
      </c>
      <c r="C17" s="462" t="s">
        <v>49</v>
      </c>
      <c r="D17" s="462"/>
      <c r="E17" s="2">
        <v>2</v>
      </c>
      <c r="F17" s="2">
        <v>44</v>
      </c>
      <c r="G17" s="2" t="s">
        <v>2769</v>
      </c>
      <c r="H17" s="2" t="s">
        <v>2769</v>
      </c>
      <c r="I17" s="2" t="s">
        <v>2769</v>
      </c>
      <c r="J17" s="2" t="s">
        <v>2769</v>
      </c>
      <c r="K17" s="2" t="s">
        <v>2769</v>
      </c>
    </row>
    <row r="18" spans="2:11" s="85" customFormat="1" ht="15" customHeight="1" x14ac:dyDescent="0.45">
      <c r="B18" s="254">
        <v>18</v>
      </c>
      <c r="C18" s="466" t="s">
        <v>50</v>
      </c>
      <c r="D18" s="465"/>
      <c r="E18" s="3">
        <v>20</v>
      </c>
      <c r="F18" s="3">
        <v>930</v>
      </c>
      <c r="G18" s="3">
        <v>473520</v>
      </c>
      <c r="H18" s="3">
        <v>2521709</v>
      </c>
      <c r="I18" s="3">
        <v>4291564</v>
      </c>
      <c r="J18" s="3">
        <v>1502095</v>
      </c>
      <c r="K18" s="3">
        <v>1620281</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11</v>
      </c>
      <c r="F21" s="2">
        <v>326</v>
      </c>
      <c r="G21" s="2">
        <v>151091</v>
      </c>
      <c r="H21" s="2">
        <v>515447</v>
      </c>
      <c r="I21" s="2">
        <v>938244</v>
      </c>
      <c r="J21" s="2">
        <v>363281</v>
      </c>
      <c r="K21" s="2">
        <v>387857</v>
      </c>
    </row>
    <row r="22" spans="2:11" s="85" customFormat="1" ht="15" customHeight="1" x14ac:dyDescent="0.45">
      <c r="B22" s="253">
        <v>22</v>
      </c>
      <c r="C22" s="462" t="s">
        <v>54</v>
      </c>
      <c r="D22" s="462"/>
      <c r="E22" s="2">
        <v>8</v>
      </c>
      <c r="F22" s="2">
        <v>910</v>
      </c>
      <c r="G22" s="2">
        <v>485975</v>
      </c>
      <c r="H22" s="2">
        <v>1906291</v>
      </c>
      <c r="I22" s="2">
        <v>3081929</v>
      </c>
      <c r="J22" s="2">
        <v>982702</v>
      </c>
      <c r="K22" s="2">
        <v>1095867</v>
      </c>
    </row>
    <row r="23" spans="2:11" s="85" customFormat="1" ht="15" customHeight="1" x14ac:dyDescent="0.45">
      <c r="B23" s="254">
        <v>23</v>
      </c>
      <c r="C23" s="465" t="s">
        <v>55</v>
      </c>
      <c r="D23" s="465"/>
      <c r="E23" s="3">
        <v>2</v>
      </c>
      <c r="F23" s="3">
        <v>70</v>
      </c>
      <c r="G23" s="3" t="s">
        <v>2769</v>
      </c>
      <c r="H23" s="3" t="s">
        <v>2769</v>
      </c>
      <c r="I23" s="3" t="s">
        <v>2769</v>
      </c>
      <c r="J23" s="3" t="s">
        <v>2769</v>
      </c>
      <c r="K23" s="3" t="s">
        <v>2769</v>
      </c>
    </row>
    <row r="24" spans="2:11" s="85" customFormat="1" ht="15" customHeight="1" x14ac:dyDescent="0.45">
      <c r="B24" s="253">
        <v>24</v>
      </c>
      <c r="C24" s="462" t="s">
        <v>56</v>
      </c>
      <c r="D24" s="462"/>
      <c r="E24" s="2">
        <v>38</v>
      </c>
      <c r="F24" s="2">
        <v>967</v>
      </c>
      <c r="G24" s="2">
        <v>424747</v>
      </c>
      <c r="H24" s="2">
        <v>2218312</v>
      </c>
      <c r="I24" s="2">
        <v>3125044</v>
      </c>
      <c r="J24" s="2">
        <v>776244</v>
      </c>
      <c r="K24" s="2">
        <v>839385</v>
      </c>
    </row>
    <row r="25" spans="2:11" s="85" customFormat="1" ht="15" customHeight="1" x14ac:dyDescent="0.45">
      <c r="B25" s="253">
        <v>25</v>
      </c>
      <c r="C25" s="462" t="s">
        <v>57</v>
      </c>
      <c r="D25" s="462"/>
      <c r="E25" s="2">
        <v>2</v>
      </c>
      <c r="F25" s="2">
        <v>8</v>
      </c>
      <c r="G25" s="2" t="s">
        <v>2769</v>
      </c>
      <c r="H25" s="2" t="s">
        <v>2769</v>
      </c>
      <c r="I25" s="2" t="s">
        <v>2769</v>
      </c>
      <c r="J25" s="2" t="s">
        <v>2769</v>
      </c>
      <c r="K25" s="2" t="s">
        <v>2769</v>
      </c>
    </row>
    <row r="26" spans="2:11" s="85" customFormat="1" ht="15" customHeight="1" x14ac:dyDescent="0.45">
      <c r="B26" s="253">
        <v>26</v>
      </c>
      <c r="C26" s="462" t="s">
        <v>58</v>
      </c>
      <c r="D26" s="462"/>
      <c r="E26" s="2">
        <v>47</v>
      </c>
      <c r="F26" s="2">
        <v>1978</v>
      </c>
      <c r="G26" s="2">
        <v>823178</v>
      </c>
      <c r="H26" s="2">
        <v>2856686</v>
      </c>
      <c r="I26" s="2">
        <v>4715948</v>
      </c>
      <c r="J26" s="2">
        <v>1551465</v>
      </c>
      <c r="K26" s="2">
        <v>1778266</v>
      </c>
    </row>
    <row r="27" spans="2:11" s="85" customFormat="1" ht="15" customHeight="1" x14ac:dyDescent="0.45">
      <c r="B27" s="253">
        <v>27</v>
      </c>
      <c r="C27" s="462" t="s">
        <v>59</v>
      </c>
      <c r="D27" s="462"/>
      <c r="E27" s="2">
        <v>2</v>
      </c>
      <c r="F27" s="2">
        <v>332</v>
      </c>
      <c r="G27" s="2" t="s">
        <v>2769</v>
      </c>
      <c r="H27" s="2" t="s">
        <v>2769</v>
      </c>
      <c r="I27" s="2" t="s">
        <v>2769</v>
      </c>
      <c r="J27" s="2" t="s">
        <v>2769</v>
      </c>
      <c r="K27" s="2" t="s">
        <v>2769</v>
      </c>
    </row>
    <row r="28" spans="2:11" s="85" customFormat="1" ht="15" customHeight="1" x14ac:dyDescent="0.45">
      <c r="B28" s="254">
        <v>28</v>
      </c>
      <c r="C28" s="465" t="s">
        <v>60</v>
      </c>
      <c r="D28" s="465"/>
      <c r="E28" s="3">
        <v>14</v>
      </c>
      <c r="F28" s="3">
        <v>4859</v>
      </c>
      <c r="G28" s="3">
        <v>2453436</v>
      </c>
      <c r="H28" s="3">
        <v>15131646</v>
      </c>
      <c r="I28" s="3">
        <v>22609922</v>
      </c>
      <c r="J28" s="3">
        <v>7461949</v>
      </c>
      <c r="K28" s="3">
        <v>6814165</v>
      </c>
    </row>
    <row r="29" spans="2:11" s="85" customFormat="1" ht="15" customHeight="1" x14ac:dyDescent="0.45">
      <c r="B29" s="253">
        <v>29</v>
      </c>
      <c r="C29" s="462" t="s">
        <v>61</v>
      </c>
      <c r="D29" s="462"/>
      <c r="E29" s="2">
        <v>4</v>
      </c>
      <c r="F29" s="2">
        <v>265</v>
      </c>
      <c r="G29" s="2">
        <v>141836</v>
      </c>
      <c r="H29" s="2">
        <v>336479</v>
      </c>
      <c r="I29" s="2">
        <v>650765</v>
      </c>
      <c r="J29" s="2">
        <v>280815</v>
      </c>
      <c r="K29" s="2">
        <v>326795</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12</v>
      </c>
      <c r="F31" s="2">
        <v>1679</v>
      </c>
      <c r="G31" s="2">
        <v>920312</v>
      </c>
      <c r="H31" s="2">
        <v>5120888</v>
      </c>
      <c r="I31" s="2">
        <v>7162259</v>
      </c>
      <c r="J31" s="2">
        <v>1669719</v>
      </c>
      <c r="K31" s="2">
        <v>1873170</v>
      </c>
    </row>
    <row r="32" spans="2:11" s="85" customFormat="1" ht="15" customHeight="1" x14ac:dyDescent="0.45">
      <c r="B32" s="255">
        <v>32</v>
      </c>
      <c r="C32" s="469" t="s">
        <v>64</v>
      </c>
      <c r="D32" s="469"/>
      <c r="E32" s="197">
        <v>12</v>
      </c>
      <c r="F32" s="197">
        <v>569</v>
      </c>
      <c r="G32" s="197">
        <v>259290</v>
      </c>
      <c r="H32" s="197">
        <v>558823</v>
      </c>
      <c r="I32" s="197">
        <v>1027208</v>
      </c>
      <c r="J32" s="197">
        <v>413812</v>
      </c>
      <c r="K32" s="197">
        <v>430088</v>
      </c>
    </row>
    <row r="33" spans="2:11" s="85" customFormat="1" ht="15" customHeight="1" x14ac:dyDescent="0.45">
      <c r="B33" s="467" t="s">
        <v>1998</v>
      </c>
      <c r="C33" s="467"/>
      <c r="D33" s="468"/>
      <c r="E33" s="2">
        <v>63</v>
      </c>
      <c r="F33" s="2">
        <v>283</v>
      </c>
      <c r="G33" s="2">
        <v>93113</v>
      </c>
      <c r="H33" s="2">
        <v>784467</v>
      </c>
      <c r="I33" s="2">
        <v>1070989</v>
      </c>
      <c r="J33" s="2">
        <v>260854</v>
      </c>
      <c r="K33" s="2">
        <v>260854</v>
      </c>
    </row>
    <row r="34" spans="2:11" s="85" customFormat="1" ht="15" customHeight="1" x14ac:dyDescent="0.45">
      <c r="B34" s="467" t="s">
        <v>357</v>
      </c>
      <c r="C34" s="467"/>
      <c r="D34" s="468"/>
      <c r="E34" s="2">
        <v>58</v>
      </c>
      <c r="F34" s="2">
        <v>807</v>
      </c>
      <c r="G34" s="2">
        <v>275917</v>
      </c>
      <c r="H34" s="2">
        <v>1665114</v>
      </c>
      <c r="I34" s="2">
        <v>2637981</v>
      </c>
      <c r="J34" s="2">
        <v>897341</v>
      </c>
      <c r="K34" s="2">
        <v>897341</v>
      </c>
    </row>
    <row r="35" spans="2:11" s="85" customFormat="1" ht="15" customHeight="1" x14ac:dyDescent="0.45">
      <c r="B35" s="467" t="s">
        <v>358</v>
      </c>
      <c r="C35" s="467"/>
      <c r="D35" s="468"/>
      <c r="E35" s="2">
        <v>29</v>
      </c>
      <c r="F35" s="2">
        <v>717</v>
      </c>
      <c r="G35" s="2">
        <v>244138</v>
      </c>
      <c r="H35" s="2">
        <v>819526</v>
      </c>
      <c r="I35" s="2">
        <v>1419292</v>
      </c>
      <c r="J35" s="2">
        <v>545799</v>
      </c>
      <c r="K35" s="2">
        <v>545799</v>
      </c>
    </row>
    <row r="36" spans="2:11" s="85" customFormat="1" ht="15" customHeight="1" x14ac:dyDescent="0.45">
      <c r="B36" s="467" t="s">
        <v>359</v>
      </c>
      <c r="C36" s="467"/>
      <c r="D36" s="468"/>
      <c r="E36" s="2">
        <v>30</v>
      </c>
      <c r="F36" s="2">
        <v>1150</v>
      </c>
      <c r="G36" s="2">
        <v>475211</v>
      </c>
      <c r="H36" s="2">
        <v>1575110</v>
      </c>
      <c r="I36" s="2">
        <v>3031796</v>
      </c>
      <c r="J36" s="2">
        <v>1236715</v>
      </c>
      <c r="K36" s="2">
        <v>1336971</v>
      </c>
    </row>
    <row r="37" spans="2:11" s="85" customFormat="1" ht="15" customHeight="1" x14ac:dyDescent="0.45">
      <c r="B37" s="472" t="s">
        <v>360</v>
      </c>
      <c r="C37" s="472"/>
      <c r="D37" s="473"/>
      <c r="E37" s="3">
        <v>26</v>
      </c>
      <c r="F37" s="3">
        <v>1877</v>
      </c>
      <c r="G37" s="3">
        <v>671013</v>
      </c>
      <c r="H37" s="3">
        <v>2847103</v>
      </c>
      <c r="I37" s="3">
        <v>4599007</v>
      </c>
      <c r="J37" s="3">
        <v>1402153</v>
      </c>
      <c r="K37" s="3">
        <v>1609873</v>
      </c>
    </row>
    <row r="38" spans="2:11" s="85" customFormat="1" ht="15" customHeight="1" x14ac:dyDescent="0.45">
      <c r="B38" s="467" t="s">
        <v>361</v>
      </c>
      <c r="C38" s="467"/>
      <c r="D38" s="468"/>
      <c r="E38" s="2">
        <v>10</v>
      </c>
      <c r="F38" s="2">
        <v>1447</v>
      </c>
      <c r="G38" s="2">
        <v>740291</v>
      </c>
      <c r="H38" s="2">
        <v>3355324</v>
      </c>
      <c r="I38" s="2">
        <v>5483824</v>
      </c>
      <c r="J38" s="2">
        <v>1677929</v>
      </c>
      <c r="K38" s="2">
        <v>2065538</v>
      </c>
    </row>
    <row r="39" spans="2:11" s="85" customFormat="1" ht="15" customHeight="1" x14ac:dyDescent="0.45">
      <c r="B39" s="467" t="s">
        <v>362</v>
      </c>
      <c r="C39" s="467"/>
      <c r="D39" s="468"/>
      <c r="E39" s="2">
        <v>10</v>
      </c>
      <c r="F39" s="2">
        <v>2467</v>
      </c>
      <c r="G39" s="2">
        <v>1286880</v>
      </c>
      <c r="H39" s="2">
        <v>5249399</v>
      </c>
      <c r="I39" s="2">
        <v>8992353</v>
      </c>
      <c r="J39" s="2">
        <v>3200425</v>
      </c>
      <c r="K39" s="2">
        <v>3479015</v>
      </c>
    </row>
    <row r="40" spans="2:11" s="85" customFormat="1" ht="15" customHeight="1" x14ac:dyDescent="0.45">
      <c r="B40" s="467" t="s">
        <v>363</v>
      </c>
      <c r="C40" s="467"/>
      <c r="D40" s="468"/>
      <c r="E40" s="2">
        <v>7</v>
      </c>
      <c r="F40" s="2">
        <v>2713</v>
      </c>
      <c r="G40" s="2">
        <v>1221442</v>
      </c>
      <c r="H40" s="2">
        <v>4704811</v>
      </c>
      <c r="I40" s="2">
        <v>6643550</v>
      </c>
      <c r="J40" s="2">
        <v>1619464</v>
      </c>
      <c r="K40" s="2">
        <v>1792949</v>
      </c>
    </row>
    <row r="41" spans="2:11" s="85" customFormat="1" ht="15" customHeight="1" x14ac:dyDescent="0.45">
      <c r="B41" s="467" t="s">
        <v>364</v>
      </c>
      <c r="C41" s="467"/>
      <c r="D41" s="468"/>
      <c r="E41" s="2">
        <v>3</v>
      </c>
      <c r="F41" s="2">
        <v>2384</v>
      </c>
      <c r="G41" s="2" t="s">
        <v>2769</v>
      </c>
      <c r="H41" s="2" t="s">
        <v>2769</v>
      </c>
      <c r="I41" s="2" t="s">
        <v>2769</v>
      </c>
      <c r="J41" s="2" t="s">
        <v>2769</v>
      </c>
      <c r="K41" s="2" t="s">
        <v>2769</v>
      </c>
    </row>
    <row r="42" spans="2:11" s="85" customFormat="1" ht="15" customHeight="1" thickBot="1" x14ac:dyDescent="0.5">
      <c r="B42" s="470" t="s">
        <v>365</v>
      </c>
      <c r="C42" s="470"/>
      <c r="D42" s="471"/>
      <c r="E42" s="4">
        <v>1</v>
      </c>
      <c r="F42" s="4">
        <v>2118</v>
      </c>
      <c r="G42" s="4" t="s">
        <v>2769</v>
      </c>
      <c r="H42" s="4" t="s">
        <v>2769</v>
      </c>
      <c r="I42" s="4" t="s">
        <v>2769</v>
      </c>
      <c r="J42" s="4" t="s">
        <v>2769</v>
      </c>
      <c r="K42" s="4" t="s">
        <v>2769</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207</v>
      </c>
      <c r="D5" s="85" t="s">
        <v>471</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10</v>
      </c>
      <c r="C8" s="463"/>
      <c r="D8" s="464"/>
      <c r="E8" s="5">
        <v>72</v>
      </c>
      <c r="F8" s="5">
        <v>2367</v>
      </c>
      <c r="G8" s="5">
        <v>619057</v>
      </c>
      <c r="H8" s="5">
        <v>4034374</v>
      </c>
      <c r="I8" s="5">
        <v>6048856</v>
      </c>
      <c r="J8" s="5">
        <v>1656224</v>
      </c>
      <c r="K8" s="5">
        <v>1852177</v>
      </c>
    </row>
    <row r="9" spans="2:11" s="85" customFormat="1" ht="15" customHeight="1" x14ac:dyDescent="0.45">
      <c r="B9" s="253" t="s">
        <v>40</v>
      </c>
      <c r="C9" s="462" t="s">
        <v>41</v>
      </c>
      <c r="D9" s="462"/>
      <c r="E9" s="2">
        <v>19</v>
      </c>
      <c r="F9" s="2">
        <v>1115</v>
      </c>
      <c r="G9" s="2">
        <v>288047</v>
      </c>
      <c r="H9" s="2">
        <v>2729108</v>
      </c>
      <c r="I9" s="2">
        <v>3877061</v>
      </c>
      <c r="J9" s="2">
        <v>937257</v>
      </c>
      <c r="K9" s="2">
        <v>1067356</v>
      </c>
    </row>
    <row r="10" spans="2:11" s="85" customFormat="1" ht="15" customHeight="1" x14ac:dyDescent="0.45">
      <c r="B10" s="253">
        <v>10</v>
      </c>
      <c r="C10" s="462" t="s">
        <v>42</v>
      </c>
      <c r="D10" s="462"/>
      <c r="E10" s="2">
        <v>5</v>
      </c>
      <c r="F10" s="2">
        <v>50</v>
      </c>
      <c r="G10" s="2">
        <v>11743</v>
      </c>
      <c r="H10" s="2">
        <v>43473</v>
      </c>
      <c r="I10" s="2">
        <v>66601</v>
      </c>
      <c r="J10" s="2">
        <v>20817</v>
      </c>
      <c r="K10" s="2">
        <v>20817</v>
      </c>
    </row>
    <row r="11" spans="2:11" s="85" customFormat="1" ht="15" customHeight="1" x14ac:dyDescent="0.45">
      <c r="B11" s="253">
        <v>11</v>
      </c>
      <c r="C11" s="462" t="s">
        <v>43</v>
      </c>
      <c r="D11" s="462"/>
      <c r="E11" s="2">
        <v>11</v>
      </c>
      <c r="F11" s="2">
        <v>395</v>
      </c>
      <c r="G11" s="2">
        <v>70918</v>
      </c>
      <c r="H11" s="2">
        <v>50968</v>
      </c>
      <c r="I11" s="2">
        <v>164151</v>
      </c>
      <c r="J11" s="2">
        <v>100169</v>
      </c>
      <c r="K11" s="2">
        <v>102992</v>
      </c>
    </row>
    <row r="12" spans="2:11" s="85" customFormat="1" ht="15" customHeight="1" x14ac:dyDescent="0.45">
      <c r="B12" s="253">
        <v>12</v>
      </c>
      <c r="C12" s="462" t="s">
        <v>44</v>
      </c>
      <c r="D12" s="462"/>
      <c r="E12" s="2">
        <v>12</v>
      </c>
      <c r="F12" s="2">
        <v>151</v>
      </c>
      <c r="G12" s="2">
        <v>42793</v>
      </c>
      <c r="H12" s="2">
        <v>198074</v>
      </c>
      <c r="I12" s="2">
        <v>317286</v>
      </c>
      <c r="J12" s="2">
        <v>108821</v>
      </c>
      <c r="K12" s="2">
        <v>108821</v>
      </c>
    </row>
    <row r="13" spans="2:11" s="85" customFormat="1" ht="15" customHeight="1" x14ac:dyDescent="0.45">
      <c r="B13" s="254">
        <v>13</v>
      </c>
      <c r="C13" s="465" t="s">
        <v>45</v>
      </c>
      <c r="D13" s="465"/>
      <c r="E13" s="3">
        <v>1</v>
      </c>
      <c r="F13" s="3">
        <v>5</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3</v>
      </c>
      <c r="F15" s="2">
        <v>29</v>
      </c>
      <c r="G15" s="2">
        <v>7331</v>
      </c>
      <c r="H15" s="2">
        <v>8536</v>
      </c>
      <c r="I15" s="2">
        <v>24412</v>
      </c>
      <c r="J15" s="2">
        <v>14432</v>
      </c>
      <c r="K15" s="2">
        <v>14432</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2</v>
      </c>
      <c r="G17" s="2" t="s">
        <v>2769</v>
      </c>
      <c r="H17" s="2" t="s">
        <v>2769</v>
      </c>
      <c r="I17" s="2" t="s">
        <v>2769</v>
      </c>
      <c r="J17" s="2" t="s">
        <v>2769</v>
      </c>
      <c r="K17" s="2" t="s">
        <v>2769</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6</v>
      </c>
      <c r="F21" s="2">
        <v>123</v>
      </c>
      <c r="G21" s="2">
        <v>42342</v>
      </c>
      <c r="H21" s="2">
        <v>124011</v>
      </c>
      <c r="I21" s="2">
        <v>310400</v>
      </c>
      <c r="J21" s="2">
        <v>163888</v>
      </c>
      <c r="K21" s="2">
        <v>170484</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5</v>
      </c>
      <c r="F24" s="2">
        <v>31</v>
      </c>
      <c r="G24" s="2">
        <v>11745</v>
      </c>
      <c r="H24" s="2">
        <v>6866</v>
      </c>
      <c r="I24" s="2">
        <v>30240</v>
      </c>
      <c r="J24" s="2">
        <v>21249</v>
      </c>
      <c r="K24" s="2">
        <v>21249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v>
      </c>
      <c r="F28" s="3">
        <v>153</v>
      </c>
      <c r="G28" s="3" t="s">
        <v>2769</v>
      </c>
      <c r="H28" s="3" t="s">
        <v>2769</v>
      </c>
      <c r="I28" s="3" t="s">
        <v>2769</v>
      </c>
      <c r="J28" s="3" t="s">
        <v>2769</v>
      </c>
      <c r="K28" s="3" t="s">
        <v>2769</v>
      </c>
    </row>
    <row r="29" spans="2:11" s="85" customFormat="1" ht="15" customHeight="1" x14ac:dyDescent="0.45">
      <c r="B29" s="253">
        <v>29</v>
      </c>
      <c r="C29" s="462" t="s">
        <v>61</v>
      </c>
      <c r="D29" s="462"/>
      <c r="E29" s="2">
        <v>1</v>
      </c>
      <c r="F29" s="2">
        <v>39</v>
      </c>
      <c r="G29" s="2" t="s">
        <v>2769</v>
      </c>
      <c r="H29" s="2" t="s">
        <v>2769</v>
      </c>
      <c r="I29" s="2" t="s">
        <v>2769</v>
      </c>
      <c r="J29" s="2" t="s">
        <v>2769</v>
      </c>
      <c r="K29" s="2" t="s">
        <v>2769</v>
      </c>
    </row>
    <row r="30" spans="2:11" s="85" customFormat="1" ht="15" customHeight="1" x14ac:dyDescent="0.45">
      <c r="B30" s="253">
        <v>30</v>
      </c>
      <c r="C30" s="462" t="s">
        <v>62</v>
      </c>
      <c r="D30" s="462"/>
      <c r="E30" s="2">
        <v>1</v>
      </c>
      <c r="F30" s="2">
        <v>66</v>
      </c>
      <c r="G30" s="2" t="s">
        <v>2769</v>
      </c>
      <c r="H30" s="2" t="s">
        <v>2769</v>
      </c>
      <c r="I30" s="2" t="s">
        <v>2769</v>
      </c>
      <c r="J30" s="2" t="s">
        <v>2769</v>
      </c>
      <c r="K30" s="2" t="s">
        <v>2769</v>
      </c>
    </row>
    <row r="31" spans="2:11" s="85" customFormat="1" ht="15" customHeight="1" x14ac:dyDescent="0.45">
      <c r="B31" s="253">
        <v>31</v>
      </c>
      <c r="C31" s="462" t="s">
        <v>63</v>
      </c>
      <c r="D31" s="462"/>
      <c r="E31" s="2">
        <v>2</v>
      </c>
      <c r="F31" s="2">
        <v>108</v>
      </c>
      <c r="G31" s="2" t="s">
        <v>2769</v>
      </c>
      <c r="H31" s="2" t="s">
        <v>2769</v>
      </c>
      <c r="I31" s="2" t="s">
        <v>2769</v>
      </c>
      <c r="J31" s="2" t="s">
        <v>2769</v>
      </c>
      <c r="K31" s="2" t="s">
        <v>2769</v>
      </c>
    </row>
    <row r="32" spans="2:11" s="85" customFormat="1" ht="15" customHeight="1" x14ac:dyDescent="0.45">
      <c r="B32" s="255">
        <v>32</v>
      </c>
      <c r="C32" s="469" t="s">
        <v>64</v>
      </c>
      <c r="D32" s="469"/>
      <c r="E32" s="197">
        <v>4</v>
      </c>
      <c r="F32" s="197">
        <v>100</v>
      </c>
      <c r="G32" s="197">
        <v>22450</v>
      </c>
      <c r="H32" s="197">
        <v>27814</v>
      </c>
      <c r="I32" s="197">
        <v>163943</v>
      </c>
      <c r="J32" s="197">
        <v>120911</v>
      </c>
      <c r="K32" s="197">
        <v>123787</v>
      </c>
    </row>
    <row r="33" spans="2:11" s="85" customFormat="1" ht="15" customHeight="1" x14ac:dyDescent="0.45">
      <c r="B33" s="467" t="s">
        <v>1998</v>
      </c>
      <c r="C33" s="467"/>
      <c r="D33" s="468"/>
      <c r="E33" s="2">
        <v>27</v>
      </c>
      <c r="F33" s="2">
        <v>152</v>
      </c>
      <c r="G33" s="2">
        <v>44329</v>
      </c>
      <c r="H33" s="2">
        <v>346284</v>
      </c>
      <c r="I33" s="2">
        <v>458385</v>
      </c>
      <c r="J33" s="2">
        <v>101939</v>
      </c>
      <c r="K33" s="2">
        <v>101939</v>
      </c>
    </row>
    <row r="34" spans="2:11" s="85" customFormat="1" ht="15" customHeight="1" x14ac:dyDescent="0.45">
      <c r="B34" s="467" t="s">
        <v>357</v>
      </c>
      <c r="C34" s="467"/>
      <c r="D34" s="468"/>
      <c r="E34" s="2">
        <v>15</v>
      </c>
      <c r="F34" s="2">
        <v>201</v>
      </c>
      <c r="G34" s="2">
        <v>55564</v>
      </c>
      <c r="H34" s="2">
        <v>165322</v>
      </c>
      <c r="I34" s="2">
        <v>349809</v>
      </c>
      <c r="J34" s="2">
        <v>168393</v>
      </c>
      <c r="K34" s="2">
        <v>168393</v>
      </c>
    </row>
    <row r="35" spans="2:11" s="85" customFormat="1" ht="15" customHeight="1" x14ac:dyDescent="0.45">
      <c r="B35" s="467" t="s">
        <v>358</v>
      </c>
      <c r="C35" s="467"/>
      <c r="D35" s="468"/>
      <c r="E35" s="2">
        <v>10</v>
      </c>
      <c r="F35" s="2">
        <v>262</v>
      </c>
      <c r="G35" s="2">
        <v>55887</v>
      </c>
      <c r="H35" s="2">
        <v>134866</v>
      </c>
      <c r="I35" s="2">
        <v>319993</v>
      </c>
      <c r="J35" s="2">
        <v>168795</v>
      </c>
      <c r="K35" s="2">
        <v>168795</v>
      </c>
    </row>
    <row r="36" spans="2:11" s="85" customFormat="1" ht="15" customHeight="1" x14ac:dyDescent="0.45">
      <c r="B36" s="467" t="s">
        <v>359</v>
      </c>
      <c r="C36" s="467"/>
      <c r="D36" s="468"/>
      <c r="E36" s="2">
        <v>8</v>
      </c>
      <c r="F36" s="2">
        <v>292</v>
      </c>
      <c r="G36" s="2">
        <v>46977</v>
      </c>
      <c r="H36" s="2">
        <v>85032</v>
      </c>
      <c r="I36" s="2">
        <v>175241</v>
      </c>
      <c r="J36" s="2">
        <v>79516</v>
      </c>
      <c r="K36" s="2">
        <v>82349</v>
      </c>
    </row>
    <row r="37" spans="2:11" s="85" customFormat="1" ht="15" customHeight="1" x14ac:dyDescent="0.45">
      <c r="B37" s="472" t="s">
        <v>360</v>
      </c>
      <c r="C37" s="472"/>
      <c r="D37" s="473"/>
      <c r="E37" s="3">
        <v>9</v>
      </c>
      <c r="F37" s="3">
        <v>607</v>
      </c>
      <c r="G37" s="3">
        <v>170656</v>
      </c>
      <c r="H37" s="3">
        <v>1009183</v>
      </c>
      <c r="I37" s="3">
        <v>1334249</v>
      </c>
      <c r="J37" s="3">
        <v>244563</v>
      </c>
      <c r="K37" s="3">
        <v>292514</v>
      </c>
    </row>
    <row r="38" spans="2:11" s="85" customFormat="1" ht="15" customHeight="1" x14ac:dyDescent="0.45">
      <c r="B38" s="467" t="s">
        <v>361</v>
      </c>
      <c r="C38" s="467"/>
      <c r="D38" s="468"/>
      <c r="E38" s="2">
        <v>2</v>
      </c>
      <c r="F38" s="2">
        <v>258</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v>1</v>
      </c>
      <c r="F41" s="2">
        <v>595</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208</v>
      </c>
      <c r="D5" s="85" t="s">
        <v>472</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3</v>
      </c>
      <c r="C8" s="463"/>
      <c r="D8" s="464"/>
      <c r="E8" s="5">
        <v>55</v>
      </c>
      <c r="F8" s="5">
        <v>2254</v>
      </c>
      <c r="G8" s="5">
        <v>869819</v>
      </c>
      <c r="H8" s="5">
        <v>3841094</v>
      </c>
      <c r="I8" s="5">
        <v>7753399</v>
      </c>
      <c r="J8" s="5">
        <v>3623185</v>
      </c>
      <c r="K8" s="5">
        <v>3914522</v>
      </c>
    </row>
    <row r="9" spans="2:11" s="85" customFormat="1" ht="15" customHeight="1" x14ac:dyDescent="0.45">
      <c r="B9" s="253" t="s">
        <v>40</v>
      </c>
      <c r="C9" s="462" t="s">
        <v>41</v>
      </c>
      <c r="D9" s="462"/>
      <c r="E9" s="2">
        <v>6</v>
      </c>
      <c r="F9" s="2">
        <v>46</v>
      </c>
      <c r="G9" s="2">
        <v>10850</v>
      </c>
      <c r="H9" s="2">
        <v>23666</v>
      </c>
      <c r="I9" s="2">
        <v>52379</v>
      </c>
      <c r="J9" s="2">
        <v>26596</v>
      </c>
      <c r="K9" s="2">
        <v>26596</v>
      </c>
    </row>
    <row r="10" spans="2:11" s="85" customFormat="1" ht="15" customHeight="1" x14ac:dyDescent="0.45">
      <c r="B10" s="253">
        <v>10</v>
      </c>
      <c r="C10" s="462" t="s">
        <v>42</v>
      </c>
      <c r="D10" s="462"/>
      <c r="E10" s="2">
        <v>2</v>
      </c>
      <c r="F10" s="2">
        <v>17</v>
      </c>
      <c r="G10" s="2" t="s">
        <v>2769</v>
      </c>
      <c r="H10" s="2" t="s">
        <v>2769</v>
      </c>
      <c r="I10" s="2" t="s">
        <v>2769</v>
      </c>
      <c r="J10" s="2" t="s">
        <v>2769</v>
      </c>
      <c r="K10" s="2" t="s">
        <v>2769</v>
      </c>
    </row>
    <row r="11" spans="2:11" s="85" customFormat="1" ht="15" customHeight="1" x14ac:dyDescent="0.45">
      <c r="B11" s="253">
        <v>11</v>
      </c>
      <c r="C11" s="462" t="s">
        <v>43</v>
      </c>
      <c r="D11" s="462"/>
      <c r="E11" s="2">
        <v>2</v>
      </c>
      <c r="F11" s="2">
        <v>130</v>
      </c>
      <c r="G11" s="2" t="s">
        <v>2769</v>
      </c>
      <c r="H11" s="2" t="s">
        <v>2769</v>
      </c>
      <c r="I11" s="2" t="s">
        <v>2769</v>
      </c>
      <c r="J11" s="2" t="s">
        <v>2769</v>
      </c>
      <c r="K11" s="2" t="s">
        <v>2769</v>
      </c>
    </row>
    <row r="12" spans="2:11" s="85" customFormat="1" ht="15" customHeight="1" x14ac:dyDescent="0.45">
      <c r="B12" s="253">
        <v>12</v>
      </c>
      <c r="C12" s="462" t="s">
        <v>44</v>
      </c>
      <c r="D12" s="462"/>
      <c r="E12" s="2">
        <v>8</v>
      </c>
      <c r="F12" s="2">
        <v>87</v>
      </c>
      <c r="G12" s="2">
        <v>28614</v>
      </c>
      <c r="H12" s="2">
        <v>59167</v>
      </c>
      <c r="I12" s="2">
        <v>114064</v>
      </c>
      <c r="J12" s="2">
        <v>49904</v>
      </c>
      <c r="K12" s="2">
        <v>49904</v>
      </c>
    </row>
    <row r="13" spans="2:11" s="85" customFormat="1" ht="15" customHeight="1" x14ac:dyDescent="0.45">
      <c r="B13" s="254">
        <v>13</v>
      </c>
      <c r="C13" s="465" t="s">
        <v>45</v>
      </c>
      <c r="D13" s="465"/>
      <c r="E13" s="3">
        <v>1</v>
      </c>
      <c r="F13" s="3">
        <v>10</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v>1</v>
      </c>
      <c r="F16" s="2">
        <v>20</v>
      </c>
      <c r="G16" s="2" t="s">
        <v>2769</v>
      </c>
      <c r="H16" s="2" t="s">
        <v>2769</v>
      </c>
      <c r="I16" s="2" t="s">
        <v>2769</v>
      </c>
      <c r="J16" s="2" t="s">
        <v>2769</v>
      </c>
      <c r="K16" s="2" t="s">
        <v>2769</v>
      </c>
    </row>
    <row r="17" spans="2:11" s="85" customFormat="1" ht="15" customHeight="1" x14ac:dyDescent="0.45">
      <c r="B17" s="253">
        <v>17</v>
      </c>
      <c r="C17" s="462" t="s">
        <v>49</v>
      </c>
      <c r="D17" s="462"/>
      <c r="E17" s="2">
        <v>2</v>
      </c>
      <c r="F17" s="2">
        <v>6</v>
      </c>
      <c r="G17" s="2" t="s">
        <v>2769</v>
      </c>
      <c r="H17" s="2" t="s">
        <v>2769</v>
      </c>
      <c r="I17" s="2" t="s">
        <v>2769</v>
      </c>
      <c r="J17" s="2" t="s">
        <v>2769</v>
      </c>
      <c r="K17" s="2" t="s">
        <v>2769</v>
      </c>
    </row>
    <row r="18" spans="2:11" s="85" customFormat="1" ht="15" customHeight="1" x14ac:dyDescent="0.45">
      <c r="B18" s="254">
        <v>18</v>
      </c>
      <c r="C18" s="466" t="s">
        <v>50</v>
      </c>
      <c r="D18" s="465"/>
      <c r="E18" s="3">
        <v>3</v>
      </c>
      <c r="F18" s="3">
        <v>116</v>
      </c>
      <c r="G18" s="3">
        <v>33902</v>
      </c>
      <c r="H18" s="3">
        <v>70049</v>
      </c>
      <c r="I18" s="3">
        <v>127922</v>
      </c>
      <c r="J18" s="3">
        <v>47155</v>
      </c>
      <c r="K18" s="3">
        <v>53584</v>
      </c>
    </row>
    <row r="19" spans="2:11" s="85" customFormat="1" ht="15" customHeight="1" x14ac:dyDescent="0.45">
      <c r="B19" s="253">
        <v>19</v>
      </c>
      <c r="C19" s="462" t="s">
        <v>51</v>
      </c>
      <c r="D19" s="462"/>
      <c r="E19" s="2">
        <v>1</v>
      </c>
      <c r="F19" s="2">
        <v>90</v>
      </c>
      <c r="G19" s="2" t="s">
        <v>2769</v>
      </c>
      <c r="H19" s="2" t="s">
        <v>2769</v>
      </c>
      <c r="I19" s="2" t="s">
        <v>2769</v>
      </c>
      <c r="J19" s="2" t="s">
        <v>2769</v>
      </c>
      <c r="K19" s="2" t="s">
        <v>2769</v>
      </c>
    </row>
    <row r="20" spans="2:11" s="85" customFormat="1" ht="15" customHeight="1" x14ac:dyDescent="0.45">
      <c r="B20" s="253">
        <v>20</v>
      </c>
      <c r="C20" s="462" t="s">
        <v>52</v>
      </c>
      <c r="D20" s="462"/>
      <c r="E20" s="2">
        <v>1</v>
      </c>
      <c r="F20" s="2">
        <v>19</v>
      </c>
      <c r="G20" s="2" t="s">
        <v>2769</v>
      </c>
      <c r="H20" s="2" t="s">
        <v>2769</v>
      </c>
      <c r="I20" s="2" t="s">
        <v>2769</v>
      </c>
      <c r="J20" s="2" t="s">
        <v>2769</v>
      </c>
      <c r="K20" s="2" t="s">
        <v>2769</v>
      </c>
    </row>
    <row r="21" spans="2:11" s="85" customFormat="1" ht="15" customHeight="1" x14ac:dyDescent="0.45">
      <c r="B21" s="253">
        <v>21</v>
      </c>
      <c r="C21" s="462" t="s">
        <v>53</v>
      </c>
      <c r="D21" s="462"/>
      <c r="E21" s="2">
        <v>3</v>
      </c>
      <c r="F21" s="2">
        <v>38</v>
      </c>
      <c r="G21" s="2">
        <v>11032</v>
      </c>
      <c r="H21" s="2">
        <v>29231</v>
      </c>
      <c r="I21" s="2">
        <v>52740</v>
      </c>
      <c r="J21" s="2">
        <v>21372</v>
      </c>
      <c r="K21" s="2">
        <v>21372</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v>3</v>
      </c>
      <c r="F23" s="3">
        <v>168</v>
      </c>
      <c r="G23" s="3">
        <v>54186</v>
      </c>
      <c r="H23" s="3">
        <v>213361</v>
      </c>
      <c r="I23" s="3">
        <v>397851</v>
      </c>
      <c r="J23" s="3">
        <v>162444</v>
      </c>
      <c r="K23" s="3">
        <v>167766</v>
      </c>
    </row>
    <row r="24" spans="2:11" s="85" customFormat="1" ht="15" customHeight="1" x14ac:dyDescent="0.45">
      <c r="B24" s="253">
        <v>24</v>
      </c>
      <c r="C24" s="462" t="s">
        <v>56</v>
      </c>
      <c r="D24" s="462"/>
      <c r="E24" s="2">
        <v>5</v>
      </c>
      <c r="F24" s="2">
        <v>74</v>
      </c>
      <c r="G24" s="2">
        <v>20267</v>
      </c>
      <c r="H24" s="2">
        <v>13737</v>
      </c>
      <c r="I24" s="2">
        <v>37744</v>
      </c>
      <c r="J24" s="2">
        <v>20527</v>
      </c>
      <c r="K24" s="2">
        <v>21825</v>
      </c>
    </row>
    <row r="25" spans="2:11" s="85" customFormat="1" ht="15" customHeight="1" x14ac:dyDescent="0.45">
      <c r="B25" s="253">
        <v>25</v>
      </c>
      <c r="C25" s="462" t="s">
        <v>57</v>
      </c>
      <c r="D25" s="462"/>
      <c r="E25" s="2">
        <v>1</v>
      </c>
      <c r="F25" s="2">
        <v>489</v>
      </c>
      <c r="G25" s="2" t="s">
        <v>2769</v>
      </c>
      <c r="H25" s="2" t="s">
        <v>2769</v>
      </c>
      <c r="I25" s="2" t="s">
        <v>2769</v>
      </c>
      <c r="J25" s="2" t="s">
        <v>2769</v>
      </c>
      <c r="K25" s="2" t="s">
        <v>2769</v>
      </c>
    </row>
    <row r="26" spans="2:11" s="85" customFormat="1" ht="15" customHeight="1" x14ac:dyDescent="0.45">
      <c r="B26" s="253">
        <v>26</v>
      </c>
      <c r="C26" s="462" t="s">
        <v>58</v>
      </c>
      <c r="D26" s="462"/>
      <c r="E26" s="2">
        <v>4</v>
      </c>
      <c r="F26" s="2">
        <v>469</v>
      </c>
      <c r="G26" s="2">
        <v>173123</v>
      </c>
      <c r="H26" s="2">
        <v>498062</v>
      </c>
      <c r="I26" s="2">
        <v>846282</v>
      </c>
      <c r="J26" s="2">
        <v>307629</v>
      </c>
      <c r="K26" s="2">
        <v>321728</v>
      </c>
    </row>
    <row r="27" spans="2:11" s="85" customFormat="1" ht="15" customHeight="1" x14ac:dyDescent="0.45">
      <c r="B27" s="253">
        <v>27</v>
      </c>
      <c r="C27" s="462" t="s">
        <v>59</v>
      </c>
      <c r="D27" s="462"/>
      <c r="E27" s="2">
        <v>4</v>
      </c>
      <c r="F27" s="2">
        <v>112</v>
      </c>
      <c r="G27" s="2">
        <v>30685</v>
      </c>
      <c r="H27" s="2">
        <v>70405</v>
      </c>
      <c r="I27" s="2">
        <v>196910</v>
      </c>
      <c r="J27" s="2">
        <v>119540</v>
      </c>
      <c r="K27" s="2">
        <v>120458</v>
      </c>
    </row>
    <row r="28" spans="2:11" s="85" customFormat="1" ht="15" customHeight="1" x14ac:dyDescent="0.45">
      <c r="B28" s="254">
        <v>28</v>
      </c>
      <c r="C28" s="465" t="s">
        <v>60</v>
      </c>
      <c r="D28" s="465"/>
      <c r="E28" s="3">
        <v>1</v>
      </c>
      <c r="F28" s="3">
        <v>103</v>
      </c>
      <c r="G28" s="3" t="s">
        <v>2769</v>
      </c>
      <c r="H28" s="3" t="s">
        <v>2769</v>
      </c>
      <c r="I28" s="3" t="s">
        <v>2769</v>
      </c>
      <c r="J28" s="3" t="s">
        <v>2769</v>
      </c>
      <c r="K28" s="3" t="s">
        <v>2769</v>
      </c>
    </row>
    <row r="29" spans="2:11" s="85" customFormat="1" ht="15" customHeight="1" x14ac:dyDescent="0.45">
      <c r="B29" s="253">
        <v>29</v>
      </c>
      <c r="C29" s="462" t="s">
        <v>61</v>
      </c>
      <c r="D29" s="462"/>
      <c r="E29" s="2">
        <v>2</v>
      </c>
      <c r="F29" s="2">
        <v>86</v>
      </c>
      <c r="G29" s="2" t="s">
        <v>2769</v>
      </c>
      <c r="H29" s="2" t="s">
        <v>2769</v>
      </c>
      <c r="I29" s="2" t="s">
        <v>2769</v>
      </c>
      <c r="J29" s="2" t="s">
        <v>2769</v>
      </c>
      <c r="K29" s="2" t="s">
        <v>2769</v>
      </c>
    </row>
    <row r="30" spans="2:11" s="85" customFormat="1" ht="15" customHeight="1" x14ac:dyDescent="0.45">
      <c r="B30" s="253">
        <v>30</v>
      </c>
      <c r="C30" s="462" t="s">
        <v>62</v>
      </c>
      <c r="D30" s="462"/>
      <c r="E30" s="2">
        <v>1</v>
      </c>
      <c r="F30" s="2">
        <v>77</v>
      </c>
      <c r="G30" s="2" t="s">
        <v>2769</v>
      </c>
      <c r="H30" s="2" t="s">
        <v>2769</v>
      </c>
      <c r="I30" s="2" t="s">
        <v>2769</v>
      </c>
      <c r="J30" s="2" t="s">
        <v>2769</v>
      </c>
      <c r="K30" s="2" t="s">
        <v>2769</v>
      </c>
    </row>
    <row r="31" spans="2:11" s="85" customFormat="1" ht="15" customHeight="1" x14ac:dyDescent="0.45">
      <c r="B31" s="253">
        <v>31</v>
      </c>
      <c r="C31" s="462" t="s">
        <v>63</v>
      </c>
      <c r="D31" s="462"/>
      <c r="E31" s="2">
        <v>1</v>
      </c>
      <c r="F31" s="2">
        <v>2</v>
      </c>
      <c r="G31" s="2" t="s">
        <v>2769</v>
      </c>
      <c r="H31" s="2" t="s">
        <v>2769</v>
      </c>
      <c r="I31" s="2" t="s">
        <v>2769</v>
      </c>
      <c r="J31" s="2" t="s">
        <v>2769</v>
      </c>
      <c r="K31" s="2" t="s">
        <v>2769</v>
      </c>
    </row>
    <row r="32" spans="2:11" s="85" customFormat="1" ht="15" customHeight="1" x14ac:dyDescent="0.45">
      <c r="B32" s="255">
        <v>32</v>
      </c>
      <c r="C32" s="469" t="s">
        <v>64</v>
      </c>
      <c r="D32" s="469"/>
      <c r="E32" s="197">
        <v>3</v>
      </c>
      <c r="F32" s="197">
        <v>95</v>
      </c>
      <c r="G32" s="197">
        <v>30907</v>
      </c>
      <c r="H32" s="197">
        <v>16663</v>
      </c>
      <c r="I32" s="197">
        <v>77962</v>
      </c>
      <c r="J32" s="197">
        <v>53828</v>
      </c>
      <c r="K32" s="197">
        <v>55741</v>
      </c>
    </row>
    <row r="33" spans="2:11" s="85" customFormat="1" ht="15" customHeight="1" x14ac:dyDescent="0.45">
      <c r="B33" s="467" t="s">
        <v>1998</v>
      </c>
      <c r="C33" s="467"/>
      <c r="D33" s="468"/>
      <c r="E33" s="2">
        <v>19</v>
      </c>
      <c r="F33" s="2">
        <v>101</v>
      </c>
      <c r="G33" s="2">
        <v>27284</v>
      </c>
      <c r="H33" s="2">
        <v>54409</v>
      </c>
      <c r="I33" s="2">
        <v>128591</v>
      </c>
      <c r="J33" s="2">
        <v>67861</v>
      </c>
      <c r="K33" s="2">
        <v>67861</v>
      </c>
    </row>
    <row r="34" spans="2:11" s="85" customFormat="1" ht="15" customHeight="1" x14ac:dyDescent="0.45">
      <c r="B34" s="467" t="s">
        <v>357</v>
      </c>
      <c r="C34" s="467"/>
      <c r="D34" s="468"/>
      <c r="E34" s="2">
        <v>15</v>
      </c>
      <c r="F34" s="2">
        <v>200</v>
      </c>
      <c r="G34" s="2">
        <v>52978</v>
      </c>
      <c r="H34" s="2">
        <v>94368</v>
      </c>
      <c r="I34" s="2">
        <v>226722</v>
      </c>
      <c r="J34" s="2">
        <v>119350</v>
      </c>
      <c r="K34" s="2">
        <v>119350</v>
      </c>
    </row>
    <row r="35" spans="2:11" s="85" customFormat="1" ht="15" customHeight="1" x14ac:dyDescent="0.45">
      <c r="B35" s="467" t="s">
        <v>358</v>
      </c>
      <c r="C35" s="467"/>
      <c r="D35" s="468"/>
      <c r="E35" s="2">
        <v>5</v>
      </c>
      <c r="F35" s="2">
        <v>114</v>
      </c>
      <c r="G35" s="2">
        <v>30395</v>
      </c>
      <c r="H35" s="2">
        <v>33146</v>
      </c>
      <c r="I35" s="2">
        <v>138625</v>
      </c>
      <c r="J35" s="2">
        <v>95890</v>
      </c>
      <c r="K35" s="2">
        <v>95890</v>
      </c>
    </row>
    <row r="36" spans="2:11" s="85" customFormat="1" ht="15" customHeight="1" x14ac:dyDescent="0.45">
      <c r="B36" s="467" t="s">
        <v>359</v>
      </c>
      <c r="C36" s="467"/>
      <c r="D36" s="468"/>
      <c r="E36" s="2">
        <v>5</v>
      </c>
      <c r="F36" s="2">
        <v>213</v>
      </c>
      <c r="G36" s="2">
        <v>59321</v>
      </c>
      <c r="H36" s="2">
        <v>78488</v>
      </c>
      <c r="I36" s="2">
        <v>201665</v>
      </c>
      <c r="J36" s="2">
        <v>111324</v>
      </c>
      <c r="K36" s="2">
        <v>117163</v>
      </c>
    </row>
    <row r="37" spans="2:11" s="85" customFormat="1" ht="15" customHeight="1" x14ac:dyDescent="0.45">
      <c r="B37" s="472" t="s">
        <v>360</v>
      </c>
      <c r="C37" s="472"/>
      <c r="D37" s="473"/>
      <c r="E37" s="3">
        <v>7</v>
      </c>
      <c r="F37" s="3">
        <v>531</v>
      </c>
      <c r="G37" s="3">
        <v>205147</v>
      </c>
      <c r="H37" s="3">
        <v>429184</v>
      </c>
      <c r="I37" s="3">
        <v>866776</v>
      </c>
      <c r="J37" s="3">
        <v>360669</v>
      </c>
      <c r="K37" s="3">
        <v>405220</v>
      </c>
    </row>
    <row r="38" spans="2:11" s="85" customFormat="1" ht="15" customHeight="1" x14ac:dyDescent="0.45">
      <c r="B38" s="467" t="s">
        <v>361</v>
      </c>
      <c r="C38" s="467"/>
      <c r="D38" s="468"/>
      <c r="E38" s="2">
        <v>2</v>
      </c>
      <c r="F38" s="2">
        <v>217</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2</v>
      </c>
      <c r="F40" s="2">
        <v>878</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209</v>
      </c>
      <c r="D5" s="85" t="s">
        <v>473</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v>
      </c>
      <c r="C8" s="463"/>
      <c r="D8" s="464"/>
      <c r="E8" s="5">
        <v>249</v>
      </c>
      <c r="F8" s="5">
        <v>10558</v>
      </c>
      <c r="G8" s="5">
        <v>4034398</v>
      </c>
      <c r="H8" s="5">
        <v>11055991</v>
      </c>
      <c r="I8" s="5">
        <v>21857458</v>
      </c>
      <c r="J8" s="5">
        <v>9459352</v>
      </c>
      <c r="K8" s="5">
        <v>10183087</v>
      </c>
    </row>
    <row r="9" spans="2:11" s="85" customFormat="1" ht="15" customHeight="1" x14ac:dyDescent="0.45">
      <c r="B9" s="253" t="s">
        <v>40</v>
      </c>
      <c r="C9" s="462" t="s">
        <v>41</v>
      </c>
      <c r="D9" s="462"/>
      <c r="E9" s="2">
        <v>35</v>
      </c>
      <c r="F9" s="2">
        <v>1526</v>
      </c>
      <c r="G9" s="2">
        <v>442978</v>
      </c>
      <c r="H9" s="2">
        <v>1692495</v>
      </c>
      <c r="I9" s="2">
        <v>2913922</v>
      </c>
      <c r="J9" s="2">
        <v>1094623</v>
      </c>
      <c r="K9" s="2">
        <v>1136538</v>
      </c>
    </row>
    <row r="10" spans="2:11" s="85" customFormat="1" ht="15" customHeight="1" x14ac:dyDescent="0.45">
      <c r="B10" s="253">
        <v>10</v>
      </c>
      <c r="C10" s="462" t="s">
        <v>42</v>
      </c>
      <c r="D10" s="462"/>
      <c r="E10" s="2">
        <v>5</v>
      </c>
      <c r="F10" s="2">
        <v>52</v>
      </c>
      <c r="G10" s="2">
        <v>14319</v>
      </c>
      <c r="H10" s="2">
        <v>21527</v>
      </c>
      <c r="I10" s="2">
        <v>66473</v>
      </c>
      <c r="J10" s="2">
        <v>35216</v>
      </c>
      <c r="K10" s="2">
        <v>35216</v>
      </c>
    </row>
    <row r="11" spans="2:11" s="85" customFormat="1" ht="15" customHeight="1" x14ac:dyDescent="0.45">
      <c r="B11" s="253">
        <v>11</v>
      </c>
      <c r="C11" s="462" t="s">
        <v>43</v>
      </c>
      <c r="D11" s="462"/>
      <c r="E11" s="2">
        <v>21</v>
      </c>
      <c r="F11" s="2">
        <v>482</v>
      </c>
      <c r="G11" s="2">
        <v>113705</v>
      </c>
      <c r="H11" s="2">
        <v>43114</v>
      </c>
      <c r="I11" s="2">
        <v>210881</v>
      </c>
      <c r="J11" s="2">
        <v>150532</v>
      </c>
      <c r="K11" s="2">
        <v>152927</v>
      </c>
    </row>
    <row r="12" spans="2:11" s="85" customFormat="1" ht="15" customHeight="1" x14ac:dyDescent="0.45">
      <c r="B12" s="253">
        <v>12</v>
      </c>
      <c r="C12" s="462" t="s">
        <v>44</v>
      </c>
      <c r="D12" s="462"/>
      <c r="E12" s="2">
        <v>12</v>
      </c>
      <c r="F12" s="2">
        <v>139</v>
      </c>
      <c r="G12" s="2">
        <v>48561</v>
      </c>
      <c r="H12" s="2">
        <v>113265</v>
      </c>
      <c r="I12" s="2">
        <v>214865</v>
      </c>
      <c r="J12" s="2">
        <v>86895</v>
      </c>
      <c r="K12" s="2">
        <v>94349</v>
      </c>
    </row>
    <row r="13" spans="2:11" s="85" customFormat="1" ht="15" customHeight="1" x14ac:dyDescent="0.45">
      <c r="B13" s="254">
        <v>13</v>
      </c>
      <c r="C13" s="465" t="s">
        <v>45</v>
      </c>
      <c r="D13" s="465"/>
      <c r="E13" s="3">
        <v>1</v>
      </c>
      <c r="F13" s="3">
        <v>3</v>
      </c>
      <c r="G13" s="3" t="s">
        <v>2769</v>
      </c>
      <c r="H13" s="3" t="s">
        <v>2769</v>
      </c>
      <c r="I13" s="3" t="s">
        <v>2769</v>
      </c>
      <c r="J13" s="3" t="s">
        <v>2769</v>
      </c>
      <c r="K13" s="3" t="s">
        <v>2769</v>
      </c>
    </row>
    <row r="14" spans="2:11" s="85" customFormat="1" ht="15" customHeight="1" x14ac:dyDescent="0.45">
      <c r="B14" s="253">
        <v>14</v>
      </c>
      <c r="C14" s="462" t="s">
        <v>46</v>
      </c>
      <c r="D14" s="462"/>
      <c r="E14" s="2">
        <v>3</v>
      </c>
      <c r="F14" s="2">
        <v>152</v>
      </c>
      <c r="G14" s="2">
        <v>51610</v>
      </c>
      <c r="H14" s="2">
        <v>225324</v>
      </c>
      <c r="I14" s="2">
        <v>376913</v>
      </c>
      <c r="J14" s="2">
        <v>135854</v>
      </c>
      <c r="K14" s="2">
        <v>140757</v>
      </c>
    </row>
    <row r="15" spans="2:11" s="85" customFormat="1" ht="15" customHeight="1" x14ac:dyDescent="0.45">
      <c r="B15" s="253">
        <v>15</v>
      </c>
      <c r="C15" s="462" t="s">
        <v>47</v>
      </c>
      <c r="D15" s="462"/>
      <c r="E15" s="2">
        <v>4</v>
      </c>
      <c r="F15" s="2">
        <v>63</v>
      </c>
      <c r="G15" s="2">
        <v>16970</v>
      </c>
      <c r="H15" s="2">
        <v>18956</v>
      </c>
      <c r="I15" s="2">
        <v>42842</v>
      </c>
      <c r="J15" s="2">
        <v>21725</v>
      </c>
      <c r="K15" s="2">
        <v>21725</v>
      </c>
    </row>
    <row r="16" spans="2:11" s="85" customFormat="1" ht="15" customHeight="1" x14ac:dyDescent="0.45">
      <c r="B16" s="253">
        <v>16</v>
      </c>
      <c r="C16" s="462" t="s">
        <v>48</v>
      </c>
      <c r="D16" s="462"/>
      <c r="E16" s="2">
        <v>2</v>
      </c>
      <c r="F16" s="2">
        <v>26</v>
      </c>
      <c r="G16" s="2" t="s">
        <v>2769</v>
      </c>
      <c r="H16" s="2" t="s">
        <v>2769</v>
      </c>
      <c r="I16" s="2" t="s">
        <v>2769</v>
      </c>
      <c r="J16" s="2" t="s">
        <v>2769</v>
      </c>
      <c r="K16" s="2" t="s">
        <v>2769</v>
      </c>
    </row>
    <row r="17" spans="2:11" s="85" customFormat="1" ht="15" customHeight="1" x14ac:dyDescent="0.45">
      <c r="B17" s="253">
        <v>17</v>
      </c>
      <c r="C17" s="462" t="s">
        <v>49</v>
      </c>
      <c r="D17" s="462"/>
      <c r="E17" s="2">
        <v>5</v>
      </c>
      <c r="F17" s="2">
        <v>36</v>
      </c>
      <c r="G17" s="2">
        <v>14842</v>
      </c>
      <c r="H17" s="2">
        <v>81904</v>
      </c>
      <c r="I17" s="2">
        <v>143870</v>
      </c>
      <c r="J17" s="2">
        <v>56332</v>
      </c>
      <c r="K17" s="2">
        <v>56332</v>
      </c>
    </row>
    <row r="18" spans="2:11" s="85" customFormat="1" ht="15" customHeight="1" x14ac:dyDescent="0.45">
      <c r="B18" s="254">
        <v>18</v>
      </c>
      <c r="C18" s="466" t="s">
        <v>50</v>
      </c>
      <c r="D18" s="465"/>
      <c r="E18" s="3">
        <v>20</v>
      </c>
      <c r="F18" s="3">
        <v>1513</v>
      </c>
      <c r="G18" s="3">
        <v>612708</v>
      </c>
      <c r="H18" s="3">
        <v>732033</v>
      </c>
      <c r="I18" s="3">
        <v>1702327</v>
      </c>
      <c r="J18" s="3">
        <v>858556</v>
      </c>
      <c r="K18" s="3">
        <v>884689</v>
      </c>
    </row>
    <row r="19" spans="2:11" s="85" customFormat="1" ht="15" customHeight="1" x14ac:dyDescent="0.45">
      <c r="B19" s="253">
        <v>19</v>
      </c>
      <c r="C19" s="462" t="s">
        <v>51</v>
      </c>
      <c r="D19" s="462"/>
      <c r="E19" s="2">
        <v>3</v>
      </c>
      <c r="F19" s="2">
        <v>39</v>
      </c>
      <c r="G19" s="2">
        <v>11724</v>
      </c>
      <c r="H19" s="2">
        <v>16500</v>
      </c>
      <c r="I19" s="2">
        <v>42966</v>
      </c>
      <c r="J19" s="2">
        <v>24060</v>
      </c>
      <c r="K19" s="2">
        <v>24060</v>
      </c>
    </row>
    <row r="20" spans="2:11" s="85" customFormat="1" ht="15" customHeight="1" x14ac:dyDescent="0.45">
      <c r="B20" s="253">
        <v>20</v>
      </c>
      <c r="C20" s="462" t="s">
        <v>52</v>
      </c>
      <c r="D20" s="462"/>
      <c r="E20" s="2">
        <v>2</v>
      </c>
      <c r="F20" s="2">
        <v>90</v>
      </c>
      <c r="G20" s="2" t="s">
        <v>2769</v>
      </c>
      <c r="H20" s="2" t="s">
        <v>2769</v>
      </c>
      <c r="I20" s="2" t="s">
        <v>2769</v>
      </c>
      <c r="J20" s="2" t="s">
        <v>2769</v>
      </c>
      <c r="K20" s="2" t="s">
        <v>2769</v>
      </c>
    </row>
    <row r="21" spans="2:11" s="85" customFormat="1" ht="15" customHeight="1" x14ac:dyDescent="0.45">
      <c r="B21" s="253">
        <v>21</v>
      </c>
      <c r="C21" s="462" t="s">
        <v>53</v>
      </c>
      <c r="D21" s="462"/>
      <c r="E21" s="2">
        <v>25</v>
      </c>
      <c r="F21" s="2">
        <v>460</v>
      </c>
      <c r="G21" s="2">
        <v>191323</v>
      </c>
      <c r="H21" s="2">
        <v>810376</v>
      </c>
      <c r="I21" s="2">
        <v>1470938</v>
      </c>
      <c r="J21" s="2">
        <v>581119</v>
      </c>
      <c r="K21" s="2">
        <v>601981</v>
      </c>
    </row>
    <row r="22" spans="2:11" s="85" customFormat="1" ht="15" customHeight="1" x14ac:dyDescent="0.45">
      <c r="B22" s="253">
        <v>22</v>
      </c>
      <c r="C22" s="462" t="s">
        <v>54</v>
      </c>
      <c r="D22" s="462"/>
      <c r="E22" s="2">
        <v>2</v>
      </c>
      <c r="F22" s="2">
        <v>93</v>
      </c>
      <c r="G22" s="2" t="s">
        <v>2769</v>
      </c>
      <c r="H22" s="2" t="s">
        <v>2769</v>
      </c>
      <c r="I22" s="2" t="s">
        <v>2769</v>
      </c>
      <c r="J22" s="2" t="s">
        <v>2769</v>
      </c>
      <c r="K22" s="2" t="s">
        <v>2769</v>
      </c>
    </row>
    <row r="23" spans="2:11" s="85" customFormat="1" ht="15" customHeight="1" x14ac:dyDescent="0.45">
      <c r="B23" s="254">
        <v>23</v>
      </c>
      <c r="C23" s="465" t="s">
        <v>55</v>
      </c>
      <c r="D23" s="465"/>
      <c r="E23" s="3">
        <v>4</v>
      </c>
      <c r="F23" s="3">
        <v>297</v>
      </c>
      <c r="G23" s="3">
        <v>118587</v>
      </c>
      <c r="H23" s="3">
        <v>227884</v>
      </c>
      <c r="I23" s="3">
        <v>488864</v>
      </c>
      <c r="J23" s="3">
        <v>200327</v>
      </c>
      <c r="K23" s="3">
        <v>240631</v>
      </c>
    </row>
    <row r="24" spans="2:11" s="85" customFormat="1" ht="15" customHeight="1" x14ac:dyDescent="0.45">
      <c r="B24" s="253">
        <v>24</v>
      </c>
      <c r="C24" s="462" t="s">
        <v>56</v>
      </c>
      <c r="D24" s="462"/>
      <c r="E24" s="2">
        <v>24</v>
      </c>
      <c r="F24" s="2">
        <v>729</v>
      </c>
      <c r="G24" s="2">
        <v>250637</v>
      </c>
      <c r="H24" s="2">
        <v>585593</v>
      </c>
      <c r="I24" s="2">
        <v>1060222</v>
      </c>
      <c r="J24" s="2">
        <v>414694</v>
      </c>
      <c r="K24" s="2">
        <v>436296</v>
      </c>
    </row>
    <row r="25" spans="2:11" s="85" customFormat="1" ht="15" customHeight="1" x14ac:dyDescent="0.45">
      <c r="B25" s="253">
        <v>25</v>
      </c>
      <c r="C25" s="462" t="s">
        <v>57</v>
      </c>
      <c r="D25" s="462"/>
      <c r="E25" s="2">
        <v>6</v>
      </c>
      <c r="F25" s="2">
        <v>814</v>
      </c>
      <c r="G25" s="2">
        <v>399192</v>
      </c>
      <c r="H25" s="2">
        <v>932353</v>
      </c>
      <c r="I25" s="2">
        <v>2123779</v>
      </c>
      <c r="J25" s="2">
        <v>1031327</v>
      </c>
      <c r="K25" s="2">
        <v>1097559</v>
      </c>
    </row>
    <row r="26" spans="2:11" s="85" customFormat="1" ht="15" customHeight="1" x14ac:dyDescent="0.45">
      <c r="B26" s="253">
        <v>26</v>
      </c>
      <c r="C26" s="462" t="s">
        <v>58</v>
      </c>
      <c r="D26" s="462"/>
      <c r="E26" s="2">
        <v>18</v>
      </c>
      <c r="F26" s="2">
        <v>485</v>
      </c>
      <c r="G26" s="2">
        <v>211223</v>
      </c>
      <c r="H26" s="2">
        <v>253117</v>
      </c>
      <c r="I26" s="2">
        <v>752179</v>
      </c>
      <c r="J26" s="2">
        <v>444169</v>
      </c>
      <c r="K26" s="2">
        <v>494606</v>
      </c>
    </row>
    <row r="27" spans="2:11" s="85" customFormat="1" ht="15" customHeight="1" x14ac:dyDescent="0.45">
      <c r="B27" s="253">
        <v>27</v>
      </c>
      <c r="C27" s="462" t="s">
        <v>59</v>
      </c>
      <c r="D27" s="462"/>
      <c r="E27" s="2">
        <v>6</v>
      </c>
      <c r="F27" s="2">
        <v>189</v>
      </c>
      <c r="G27" s="2">
        <v>68852</v>
      </c>
      <c r="H27" s="2">
        <v>94604</v>
      </c>
      <c r="I27" s="2">
        <v>227412</v>
      </c>
      <c r="J27" s="2">
        <v>115994</v>
      </c>
      <c r="K27" s="2">
        <v>127895</v>
      </c>
    </row>
    <row r="28" spans="2:11" s="85" customFormat="1" ht="15" customHeight="1" x14ac:dyDescent="0.45">
      <c r="B28" s="254">
        <v>28</v>
      </c>
      <c r="C28" s="465" t="s">
        <v>60</v>
      </c>
      <c r="D28" s="465"/>
      <c r="E28" s="3">
        <v>19</v>
      </c>
      <c r="F28" s="3">
        <v>1525</v>
      </c>
      <c r="G28" s="3">
        <v>638945</v>
      </c>
      <c r="H28" s="3">
        <v>2453819</v>
      </c>
      <c r="I28" s="3">
        <v>4175627</v>
      </c>
      <c r="J28" s="3">
        <v>1344971</v>
      </c>
      <c r="K28" s="3">
        <v>1671311</v>
      </c>
    </row>
    <row r="29" spans="2:11" s="85" customFormat="1" ht="15" customHeight="1" x14ac:dyDescent="0.45">
      <c r="B29" s="253">
        <v>29</v>
      </c>
      <c r="C29" s="462" t="s">
        <v>61</v>
      </c>
      <c r="D29" s="462"/>
      <c r="E29" s="2">
        <v>13</v>
      </c>
      <c r="F29" s="2">
        <v>946</v>
      </c>
      <c r="G29" s="2">
        <v>404538</v>
      </c>
      <c r="H29" s="2">
        <v>938381</v>
      </c>
      <c r="I29" s="2">
        <v>2462259</v>
      </c>
      <c r="J29" s="2">
        <v>1300884</v>
      </c>
      <c r="K29" s="2">
        <v>1397643</v>
      </c>
    </row>
    <row r="30" spans="2:11" s="85" customFormat="1" ht="15" customHeight="1" x14ac:dyDescent="0.45">
      <c r="B30" s="253">
        <v>30</v>
      </c>
      <c r="C30" s="462" t="s">
        <v>62</v>
      </c>
      <c r="D30" s="462"/>
      <c r="E30" s="2">
        <v>3</v>
      </c>
      <c r="F30" s="2">
        <v>189</v>
      </c>
      <c r="G30" s="2">
        <v>49404</v>
      </c>
      <c r="H30" s="2">
        <v>21136</v>
      </c>
      <c r="I30" s="2">
        <v>104202</v>
      </c>
      <c r="J30" s="2">
        <v>74155</v>
      </c>
      <c r="K30" s="2">
        <v>75525</v>
      </c>
    </row>
    <row r="31" spans="2:11" s="85" customFormat="1" ht="15" customHeight="1" x14ac:dyDescent="0.45">
      <c r="B31" s="253">
        <v>31</v>
      </c>
      <c r="C31" s="462" t="s">
        <v>63</v>
      </c>
      <c r="D31" s="462"/>
      <c r="E31" s="2">
        <v>9</v>
      </c>
      <c r="F31" s="2">
        <v>291</v>
      </c>
      <c r="G31" s="2">
        <v>93403</v>
      </c>
      <c r="H31" s="2">
        <v>474522</v>
      </c>
      <c r="I31" s="2">
        <v>669832</v>
      </c>
      <c r="J31" s="2">
        <v>175033</v>
      </c>
      <c r="K31" s="2">
        <v>177515</v>
      </c>
    </row>
    <row r="32" spans="2:11" s="85" customFormat="1" ht="15" customHeight="1" x14ac:dyDescent="0.45">
      <c r="B32" s="255">
        <v>32</v>
      </c>
      <c r="C32" s="469" t="s">
        <v>64</v>
      </c>
      <c r="D32" s="469"/>
      <c r="E32" s="197">
        <v>7</v>
      </c>
      <c r="F32" s="197">
        <v>419</v>
      </c>
      <c r="G32" s="197">
        <v>189466</v>
      </c>
      <c r="H32" s="197">
        <v>908479</v>
      </c>
      <c r="I32" s="197">
        <v>1895679</v>
      </c>
      <c r="J32" s="197">
        <v>1049625</v>
      </c>
      <c r="K32" s="197">
        <v>1040523</v>
      </c>
    </row>
    <row r="33" spans="2:11" s="85" customFormat="1" ht="15" customHeight="1" x14ac:dyDescent="0.45">
      <c r="B33" s="467" t="s">
        <v>1998</v>
      </c>
      <c r="C33" s="467"/>
      <c r="D33" s="468"/>
      <c r="E33" s="2">
        <v>84</v>
      </c>
      <c r="F33" s="2">
        <v>403</v>
      </c>
      <c r="G33" s="2">
        <v>110471</v>
      </c>
      <c r="H33" s="2">
        <v>393259</v>
      </c>
      <c r="I33" s="2">
        <v>759968</v>
      </c>
      <c r="J33" s="2">
        <v>333308</v>
      </c>
      <c r="K33" s="2">
        <v>333308</v>
      </c>
    </row>
    <row r="34" spans="2:11" s="85" customFormat="1" ht="15" customHeight="1" x14ac:dyDescent="0.45">
      <c r="B34" s="467" t="s">
        <v>357</v>
      </c>
      <c r="C34" s="467"/>
      <c r="D34" s="468"/>
      <c r="E34" s="2">
        <v>52</v>
      </c>
      <c r="F34" s="2">
        <v>729</v>
      </c>
      <c r="G34" s="2">
        <v>235000</v>
      </c>
      <c r="H34" s="2">
        <v>864491</v>
      </c>
      <c r="I34" s="2">
        <v>1563049</v>
      </c>
      <c r="J34" s="2">
        <v>636205</v>
      </c>
      <c r="K34" s="2">
        <v>636205</v>
      </c>
    </row>
    <row r="35" spans="2:11" s="85" customFormat="1" ht="15" customHeight="1" x14ac:dyDescent="0.45">
      <c r="B35" s="467" t="s">
        <v>358</v>
      </c>
      <c r="C35" s="467"/>
      <c r="D35" s="468"/>
      <c r="E35" s="2">
        <v>39</v>
      </c>
      <c r="F35" s="2">
        <v>951</v>
      </c>
      <c r="G35" s="2">
        <v>272861</v>
      </c>
      <c r="H35" s="2">
        <v>636250</v>
      </c>
      <c r="I35" s="2">
        <v>1296537</v>
      </c>
      <c r="J35" s="2">
        <v>596606</v>
      </c>
      <c r="K35" s="2">
        <v>596606</v>
      </c>
    </row>
    <row r="36" spans="2:11" s="85" customFormat="1" ht="15" customHeight="1" x14ac:dyDescent="0.45">
      <c r="B36" s="467" t="s">
        <v>359</v>
      </c>
      <c r="C36" s="467"/>
      <c r="D36" s="468"/>
      <c r="E36" s="2">
        <v>29</v>
      </c>
      <c r="F36" s="2">
        <v>1193</v>
      </c>
      <c r="G36" s="2">
        <v>406447</v>
      </c>
      <c r="H36" s="2">
        <v>992102</v>
      </c>
      <c r="I36" s="2">
        <v>1971053</v>
      </c>
      <c r="J36" s="2">
        <v>836509</v>
      </c>
      <c r="K36" s="2">
        <v>904065</v>
      </c>
    </row>
    <row r="37" spans="2:11" s="85" customFormat="1" ht="15" customHeight="1" x14ac:dyDescent="0.45">
      <c r="B37" s="472" t="s">
        <v>360</v>
      </c>
      <c r="C37" s="472"/>
      <c r="D37" s="473"/>
      <c r="E37" s="3">
        <v>23</v>
      </c>
      <c r="F37" s="3">
        <v>1698</v>
      </c>
      <c r="G37" s="3">
        <v>562523</v>
      </c>
      <c r="H37" s="3">
        <v>1558574</v>
      </c>
      <c r="I37" s="3">
        <v>2904906</v>
      </c>
      <c r="J37" s="3">
        <v>1174112</v>
      </c>
      <c r="K37" s="3">
        <v>1248053</v>
      </c>
    </row>
    <row r="38" spans="2:11" s="85" customFormat="1" ht="15" customHeight="1" x14ac:dyDescent="0.45">
      <c r="B38" s="467" t="s">
        <v>361</v>
      </c>
      <c r="C38" s="467"/>
      <c r="D38" s="468"/>
      <c r="E38" s="2">
        <v>13</v>
      </c>
      <c r="F38" s="2">
        <v>1712</v>
      </c>
      <c r="G38" s="2">
        <v>641749</v>
      </c>
      <c r="H38" s="2">
        <v>2278304</v>
      </c>
      <c r="I38" s="2">
        <v>4259886</v>
      </c>
      <c r="J38" s="2">
        <v>1659909</v>
      </c>
      <c r="K38" s="2">
        <v>1868659</v>
      </c>
    </row>
    <row r="39" spans="2:11" s="85" customFormat="1" ht="15" customHeight="1" x14ac:dyDescent="0.45">
      <c r="B39" s="467" t="s">
        <v>362</v>
      </c>
      <c r="C39" s="467"/>
      <c r="D39" s="468"/>
      <c r="E39" s="2">
        <v>3</v>
      </c>
      <c r="F39" s="2">
        <v>752</v>
      </c>
      <c r="G39" s="2">
        <v>367282</v>
      </c>
      <c r="H39" s="2">
        <v>1694385</v>
      </c>
      <c r="I39" s="2">
        <v>2599280</v>
      </c>
      <c r="J39" s="2">
        <v>647400</v>
      </c>
      <c r="K39" s="2">
        <v>866635</v>
      </c>
    </row>
    <row r="40" spans="2:11" s="85" customFormat="1" ht="15" customHeight="1" x14ac:dyDescent="0.45">
      <c r="B40" s="467" t="s">
        <v>363</v>
      </c>
      <c r="C40" s="467"/>
      <c r="D40" s="468"/>
      <c r="E40" s="2">
        <v>3</v>
      </c>
      <c r="F40" s="2">
        <v>1231</v>
      </c>
      <c r="G40" s="2">
        <v>533793</v>
      </c>
      <c r="H40" s="2">
        <v>1899795</v>
      </c>
      <c r="I40" s="2">
        <v>3890674</v>
      </c>
      <c r="J40" s="2">
        <v>1913986</v>
      </c>
      <c r="K40" s="2">
        <v>2023338</v>
      </c>
    </row>
    <row r="41" spans="2:11" s="85" customFormat="1" ht="15" customHeight="1" x14ac:dyDescent="0.45">
      <c r="B41" s="467" t="s">
        <v>364</v>
      </c>
      <c r="C41" s="467"/>
      <c r="D41" s="468"/>
      <c r="E41" s="2">
        <v>3</v>
      </c>
      <c r="F41" s="2">
        <v>1889</v>
      </c>
      <c r="G41" s="2">
        <v>904272</v>
      </c>
      <c r="H41" s="2">
        <v>738831</v>
      </c>
      <c r="I41" s="2">
        <v>2612105</v>
      </c>
      <c r="J41" s="2">
        <v>1661317</v>
      </c>
      <c r="K41" s="2">
        <v>1706218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210</v>
      </c>
      <c r="D5" s="85" t="s">
        <v>474</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8</v>
      </c>
      <c r="C8" s="463"/>
      <c r="D8" s="464"/>
      <c r="E8" s="5">
        <v>32</v>
      </c>
      <c r="F8" s="5">
        <v>776</v>
      </c>
      <c r="G8" s="5">
        <v>212768</v>
      </c>
      <c r="H8" s="5">
        <v>1479577</v>
      </c>
      <c r="I8" s="5">
        <v>1996731</v>
      </c>
      <c r="J8" s="5">
        <v>409860</v>
      </c>
      <c r="K8" s="5">
        <v>474834</v>
      </c>
    </row>
    <row r="9" spans="2:11" s="85" customFormat="1" ht="15" customHeight="1" x14ac:dyDescent="0.45">
      <c r="B9" s="253" t="s">
        <v>40</v>
      </c>
      <c r="C9" s="462" t="s">
        <v>41</v>
      </c>
      <c r="D9" s="462"/>
      <c r="E9" s="2">
        <v>14</v>
      </c>
      <c r="F9" s="2">
        <v>322</v>
      </c>
      <c r="G9" s="2">
        <v>74437</v>
      </c>
      <c r="H9" s="2">
        <v>711212</v>
      </c>
      <c r="I9" s="2">
        <v>920373</v>
      </c>
      <c r="J9" s="2">
        <v>133218</v>
      </c>
      <c r="K9" s="2">
        <v>193897</v>
      </c>
    </row>
    <row r="10" spans="2:11" s="85" customFormat="1" ht="15" customHeight="1" x14ac:dyDescent="0.45">
      <c r="B10" s="253">
        <v>10</v>
      </c>
      <c r="C10" s="462" t="s">
        <v>42</v>
      </c>
      <c r="D10" s="462"/>
      <c r="E10" s="2">
        <v>1</v>
      </c>
      <c r="F10" s="2">
        <v>11</v>
      </c>
      <c r="G10" s="2" t="s">
        <v>2769</v>
      </c>
      <c r="H10" s="2" t="s">
        <v>2769</v>
      </c>
      <c r="I10" s="2" t="s">
        <v>2769</v>
      </c>
      <c r="J10" s="2" t="s">
        <v>2769</v>
      </c>
      <c r="K10" s="2" t="s">
        <v>2769</v>
      </c>
    </row>
    <row r="11" spans="2:11" s="85" customFormat="1" ht="15" customHeight="1" x14ac:dyDescent="0.45">
      <c r="B11" s="253">
        <v>11</v>
      </c>
      <c r="C11" s="462" t="s">
        <v>43</v>
      </c>
      <c r="D11" s="462"/>
      <c r="E11" s="2">
        <v>2</v>
      </c>
      <c r="F11" s="2">
        <v>172</v>
      </c>
      <c r="G11" s="2" t="s">
        <v>2769</v>
      </c>
      <c r="H11" s="2" t="s">
        <v>2769</v>
      </c>
      <c r="I11" s="2" t="s">
        <v>2769</v>
      </c>
      <c r="J11" s="2" t="s">
        <v>2769</v>
      </c>
      <c r="K11" s="2" t="s">
        <v>2769</v>
      </c>
    </row>
    <row r="12" spans="2:11" s="85" customFormat="1" ht="15" customHeight="1" x14ac:dyDescent="0.45">
      <c r="B12" s="253">
        <v>12</v>
      </c>
      <c r="C12" s="462" t="s">
        <v>44</v>
      </c>
      <c r="D12" s="462"/>
      <c r="E12" s="2">
        <v>3</v>
      </c>
      <c r="F12" s="2">
        <v>132</v>
      </c>
      <c r="G12" s="2">
        <v>50979</v>
      </c>
      <c r="H12" s="2">
        <v>503144</v>
      </c>
      <c r="I12" s="2">
        <v>686505</v>
      </c>
      <c r="J12" s="2">
        <v>167914</v>
      </c>
      <c r="K12" s="2">
        <v>166571</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2</v>
      </c>
      <c r="F15" s="2">
        <v>9</v>
      </c>
      <c r="G15" s="2" t="s">
        <v>2769</v>
      </c>
      <c r="H15" s="2" t="s">
        <v>2769</v>
      </c>
      <c r="I15" s="2" t="s">
        <v>2769</v>
      </c>
      <c r="J15" s="2" t="s">
        <v>2769</v>
      </c>
      <c r="K15" s="2" t="s">
        <v>2769</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8</v>
      </c>
      <c r="G17" s="2" t="s">
        <v>2769</v>
      </c>
      <c r="H17" s="2" t="s">
        <v>2769</v>
      </c>
      <c r="I17" s="2" t="s">
        <v>2769</v>
      </c>
      <c r="J17" s="2" t="s">
        <v>2769</v>
      </c>
      <c r="K17" s="2" t="s">
        <v>2769</v>
      </c>
    </row>
    <row r="18" spans="2:11" s="85" customFormat="1" ht="15" customHeight="1" x14ac:dyDescent="0.45">
      <c r="B18" s="254">
        <v>18</v>
      </c>
      <c r="C18" s="466" t="s">
        <v>50</v>
      </c>
      <c r="D18" s="465"/>
      <c r="E18" s="3">
        <v>1</v>
      </c>
      <c r="F18" s="3">
        <v>29</v>
      </c>
      <c r="G18" s="3" t="s">
        <v>2769</v>
      </c>
      <c r="H18" s="3" t="s">
        <v>2769</v>
      </c>
      <c r="I18" s="3" t="s">
        <v>2769</v>
      </c>
      <c r="J18" s="3" t="s">
        <v>2769</v>
      </c>
      <c r="K18" s="3" t="s">
        <v>2769</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4</v>
      </c>
      <c r="F21" s="2">
        <v>39</v>
      </c>
      <c r="G21" s="2">
        <v>13572</v>
      </c>
      <c r="H21" s="2">
        <v>19869</v>
      </c>
      <c r="I21" s="2">
        <v>42968</v>
      </c>
      <c r="J21" s="2">
        <v>20998</v>
      </c>
      <c r="K21" s="2">
        <v>20998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2</v>
      </c>
      <c r="F24" s="2">
        <v>16</v>
      </c>
      <c r="G24" s="2" t="s">
        <v>2769</v>
      </c>
      <c r="H24" s="2" t="s">
        <v>2769</v>
      </c>
      <c r="I24" s="2" t="s">
        <v>2769</v>
      </c>
      <c r="J24" s="2" t="s">
        <v>2769</v>
      </c>
      <c r="K24" s="2" t="s">
        <v>2769</v>
      </c>
    </row>
    <row r="25" spans="2:11" s="85" customFormat="1" ht="15" customHeight="1" x14ac:dyDescent="0.45">
      <c r="B25" s="253">
        <v>25</v>
      </c>
      <c r="C25" s="462" t="s">
        <v>57</v>
      </c>
      <c r="D25" s="462"/>
      <c r="E25" s="2">
        <v>1</v>
      </c>
      <c r="F25" s="2">
        <v>35</v>
      </c>
      <c r="G25" s="2" t="s">
        <v>2769</v>
      </c>
      <c r="H25" s="2" t="s">
        <v>2769</v>
      </c>
      <c r="I25" s="2" t="s">
        <v>2769</v>
      </c>
      <c r="J25" s="2" t="s">
        <v>2769</v>
      </c>
      <c r="K25" s="2" t="s">
        <v>2769</v>
      </c>
    </row>
    <row r="26" spans="2:11" s="85" customFormat="1" ht="15" customHeight="1" x14ac:dyDescent="0.45">
      <c r="B26" s="253">
        <v>26</v>
      </c>
      <c r="C26" s="462" t="s">
        <v>58</v>
      </c>
      <c r="D26" s="462"/>
      <c r="E26" s="2">
        <v>1</v>
      </c>
      <c r="F26" s="2">
        <v>3</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12</v>
      </c>
      <c r="F33" s="2">
        <v>61</v>
      </c>
      <c r="G33" s="2">
        <v>15387</v>
      </c>
      <c r="H33" s="2">
        <v>52504</v>
      </c>
      <c r="I33" s="2">
        <v>79217</v>
      </c>
      <c r="J33" s="2">
        <v>24456</v>
      </c>
      <c r="K33" s="2">
        <v>24456</v>
      </c>
    </row>
    <row r="34" spans="2:11" s="85" customFormat="1" ht="15" customHeight="1" x14ac:dyDescent="0.45">
      <c r="B34" s="467" t="s">
        <v>357</v>
      </c>
      <c r="C34" s="467"/>
      <c r="D34" s="468"/>
      <c r="E34" s="2">
        <v>8</v>
      </c>
      <c r="F34" s="2">
        <v>108</v>
      </c>
      <c r="G34" s="2">
        <v>31181</v>
      </c>
      <c r="H34" s="2">
        <v>300833</v>
      </c>
      <c r="I34" s="2">
        <v>334715</v>
      </c>
      <c r="J34" s="2">
        <v>30695</v>
      </c>
      <c r="K34" s="2">
        <v>30695</v>
      </c>
    </row>
    <row r="35" spans="2:11" s="85" customFormat="1" ht="15" customHeight="1" x14ac:dyDescent="0.45">
      <c r="B35" s="467" t="s">
        <v>358</v>
      </c>
      <c r="C35" s="467"/>
      <c r="D35" s="468"/>
      <c r="E35" s="2">
        <v>4</v>
      </c>
      <c r="F35" s="2">
        <v>97</v>
      </c>
      <c r="G35" s="2">
        <v>15587</v>
      </c>
      <c r="H35" s="2">
        <v>202966</v>
      </c>
      <c r="I35" s="2">
        <v>179058</v>
      </c>
      <c r="J35" s="2">
        <v>-22299</v>
      </c>
      <c r="K35" s="2">
        <v>-22299</v>
      </c>
    </row>
    <row r="36" spans="2:11" s="85" customFormat="1" ht="15" customHeight="1" x14ac:dyDescent="0.45">
      <c r="B36" s="467" t="s">
        <v>359</v>
      </c>
      <c r="C36" s="467"/>
      <c r="D36" s="468"/>
      <c r="E36" s="2">
        <v>2</v>
      </c>
      <c r="F36" s="2">
        <v>84</v>
      </c>
      <c r="G36" s="2" t="s">
        <v>2769</v>
      </c>
      <c r="H36" s="2" t="s">
        <v>2769</v>
      </c>
      <c r="I36" s="2" t="s">
        <v>2769</v>
      </c>
      <c r="J36" s="2" t="s">
        <v>2769</v>
      </c>
      <c r="K36" s="2" t="s">
        <v>2769</v>
      </c>
    </row>
    <row r="37" spans="2:11" s="85" customFormat="1" ht="15" customHeight="1" x14ac:dyDescent="0.45">
      <c r="B37" s="472" t="s">
        <v>360</v>
      </c>
      <c r="C37" s="472"/>
      <c r="D37" s="473"/>
      <c r="E37" s="3">
        <v>5</v>
      </c>
      <c r="F37" s="3">
        <v>314</v>
      </c>
      <c r="G37" s="3">
        <v>93156</v>
      </c>
      <c r="H37" s="3">
        <v>827320</v>
      </c>
      <c r="I37" s="3">
        <v>1230691</v>
      </c>
      <c r="J37" s="3">
        <v>309458</v>
      </c>
      <c r="K37" s="3">
        <v>370775</v>
      </c>
    </row>
    <row r="38" spans="2:11" s="85" customFormat="1" ht="15" customHeight="1" x14ac:dyDescent="0.45">
      <c r="B38" s="467" t="s">
        <v>361</v>
      </c>
      <c r="C38" s="467"/>
      <c r="D38" s="468"/>
      <c r="E38" s="2">
        <v>1</v>
      </c>
      <c r="F38" s="2">
        <v>112</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211</v>
      </c>
      <c r="D5" s="85" t="s">
        <v>475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9</v>
      </c>
      <c r="C8" s="463"/>
      <c r="D8" s="464"/>
      <c r="E8" s="5">
        <v>68</v>
      </c>
      <c r="F8" s="5">
        <v>2899</v>
      </c>
      <c r="G8" s="5">
        <v>1192425</v>
      </c>
      <c r="H8" s="5">
        <v>9941568</v>
      </c>
      <c r="I8" s="5">
        <v>14700500</v>
      </c>
      <c r="J8" s="5">
        <v>4399855</v>
      </c>
      <c r="K8" s="5">
        <v>4667119</v>
      </c>
    </row>
    <row r="9" spans="2:11" s="85" customFormat="1" ht="15" customHeight="1" x14ac:dyDescent="0.45">
      <c r="B9" s="253" t="s">
        <v>40</v>
      </c>
      <c r="C9" s="462" t="s">
        <v>41</v>
      </c>
      <c r="D9" s="462"/>
      <c r="E9" s="2">
        <v>24</v>
      </c>
      <c r="F9" s="2">
        <v>973</v>
      </c>
      <c r="G9" s="2">
        <v>261640</v>
      </c>
      <c r="H9" s="2">
        <v>1074066</v>
      </c>
      <c r="I9" s="2">
        <v>1933786</v>
      </c>
      <c r="J9" s="2">
        <v>786806</v>
      </c>
      <c r="K9" s="2">
        <v>801786</v>
      </c>
    </row>
    <row r="10" spans="2:11" s="85" customFormat="1" ht="15" customHeight="1" x14ac:dyDescent="0.45">
      <c r="B10" s="253">
        <v>10</v>
      </c>
      <c r="C10" s="462" t="s">
        <v>42</v>
      </c>
      <c r="D10" s="462"/>
      <c r="E10" s="2">
        <v>3</v>
      </c>
      <c r="F10" s="2">
        <v>77</v>
      </c>
      <c r="G10" s="2">
        <v>37479</v>
      </c>
      <c r="H10" s="2">
        <v>45445</v>
      </c>
      <c r="I10" s="2">
        <v>166352</v>
      </c>
      <c r="J10" s="2">
        <v>102462</v>
      </c>
      <c r="K10" s="2">
        <v>107930</v>
      </c>
    </row>
    <row r="11" spans="2:11" s="85" customFormat="1" ht="15" customHeight="1" x14ac:dyDescent="0.45">
      <c r="B11" s="253">
        <v>11</v>
      </c>
      <c r="C11" s="462" t="s">
        <v>43</v>
      </c>
      <c r="D11" s="462"/>
      <c r="E11" s="2">
        <v>1</v>
      </c>
      <c r="F11" s="2">
        <v>3</v>
      </c>
      <c r="G11" s="2" t="s">
        <v>2769</v>
      </c>
      <c r="H11" s="2" t="s">
        <v>2769</v>
      </c>
      <c r="I11" s="2" t="s">
        <v>2769</v>
      </c>
      <c r="J11" s="2" t="s">
        <v>2769</v>
      </c>
      <c r="K11" s="2" t="s">
        <v>2769</v>
      </c>
    </row>
    <row r="12" spans="2:11" s="85" customFormat="1" ht="15" customHeight="1" x14ac:dyDescent="0.45">
      <c r="B12" s="253">
        <v>12</v>
      </c>
      <c r="C12" s="462" t="s">
        <v>44</v>
      </c>
      <c r="D12" s="462"/>
      <c r="E12" s="2">
        <v>1</v>
      </c>
      <c r="F12" s="2">
        <v>2</v>
      </c>
      <c r="G12" s="2" t="s">
        <v>2769</v>
      </c>
      <c r="H12" s="2" t="s">
        <v>2769</v>
      </c>
      <c r="I12" s="2" t="s">
        <v>2769</v>
      </c>
      <c r="J12" s="2" t="s">
        <v>2769</v>
      </c>
      <c r="K12" s="2" t="s">
        <v>2769</v>
      </c>
    </row>
    <row r="13" spans="2:11" s="85" customFormat="1" ht="15" customHeight="1" x14ac:dyDescent="0.45">
      <c r="B13" s="254">
        <v>13</v>
      </c>
      <c r="C13" s="465" t="s">
        <v>45</v>
      </c>
      <c r="D13" s="465"/>
      <c r="E13" s="3">
        <v>1</v>
      </c>
      <c r="F13" s="3">
        <v>141</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4</v>
      </c>
      <c r="F15" s="2">
        <v>22</v>
      </c>
      <c r="G15" s="2">
        <v>6916</v>
      </c>
      <c r="H15" s="2">
        <v>8315</v>
      </c>
      <c r="I15" s="2">
        <v>21500</v>
      </c>
      <c r="J15" s="2">
        <v>12007</v>
      </c>
      <c r="K15" s="2">
        <v>12007</v>
      </c>
    </row>
    <row r="16" spans="2:11" s="85" customFormat="1" ht="15" customHeight="1" x14ac:dyDescent="0.45">
      <c r="B16" s="253">
        <v>16</v>
      </c>
      <c r="C16" s="462" t="s">
        <v>48</v>
      </c>
      <c r="D16" s="462"/>
      <c r="E16" s="2">
        <v>2</v>
      </c>
      <c r="F16" s="2">
        <v>55</v>
      </c>
      <c r="G16" s="2" t="s">
        <v>2769</v>
      </c>
      <c r="H16" s="2" t="s">
        <v>2769</v>
      </c>
      <c r="I16" s="2" t="s">
        <v>2769</v>
      </c>
      <c r="J16" s="2" t="s">
        <v>2769</v>
      </c>
      <c r="K16" s="2" t="s">
        <v>2769</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v>7</v>
      </c>
      <c r="F18" s="3">
        <v>170</v>
      </c>
      <c r="G18" s="3">
        <v>51352</v>
      </c>
      <c r="H18" s="3">
        <v>77576</v>
      </c>
      <c r="I18" s="3">
        <v>145265</v>
      </c>
      <c r="J18" s="3">
        <v>62084</v>
      </c>
      <c r="K18" s="3">
        <v>61995</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3</v>
      </c>
      <c r="F21" s="2">
        <v>40</v>
      </c>
      <c r="G21" s="2">
        <v>14314</v>
      </c>
      <c r="H21" s="2">
        <v>60912</v>
      </c>
      <c r="I21" s="2">
        <v>88134</v>
      </c>
      <c r="J21" s="2">
        <v>24746</v>
      </c>
      <c r="K21" s="2">
        <v>24746</v>
      </c>
    </row>
    <row r="22" spans="2:11" s="85" customFormat="1" ht="15" customHeight="1" x14ac:dyDescent="0.45">
      <c r="B22" s="253">
        <v>22</v>
      </c>
      <c r="C22" s="462" t="s">
        <v>54</v>
      </c>
      <c r="D22" s="462"/>
      <c r="E22" s="2">
        <v>5</v>
      </c>
      <c r="F22" s="2">
        <v>329</v>
      </c>
      <c r="G22" s="2">
        <v>245424</v>
      </c>
      <c r="H22" s="2">
        <v>5887821</v>
      </c>
      <c r="I22" s="2">
        <v>6919838</v>
      </c>
      <c r="J22" s="2">
        <v>820692</v>
      </c>
      <c r="K22" s="2">
        <v>951760</v>
      </c>
    </row>
    <row r="23" spans="2:11" s="85" customFormat="1" ht="15" customHeight="1" x14ac:dyDescent="0.45">
      <c r="B23" s="254">
        <v>23</v>
      </c>
      <c r="C23" s="465" t="s">
        <v>55</v>
      </c>
      <c r="D23" s="465"/>
      <c r="E23" s="3">
        <v>1</v>
      </c>
      <c r="F23" s="3">
        <v>9</v>
      </c>
      <c r="G23" s="3" t="s">
        <v>2769</v>
      </c>
      <c r="H23" s="3" t="s">
        <v>2769</v>
      </c>
      <c r="I23" s="3" t="s">
        <v>2769</v>
      </c>
      <c r="J23" s="3" t="s">
        <v>2769</v>
      </c>
      <c r="K23" s="3" t="s">
        <v>2769</v>
      </c>
    </row>
    <row r="24" spans="2:11" s="85" customFormat="1" ht="15" customHeight="1" x14ac:dyDescent="0.45">
      <c r="B24" s="253">
        <v>24</v>
      </c>
      <c r="C24" s="462" t="s">
        <v>56</v>
      </c>
      <c r="D24" s="462"/>
      <c r="E24" s="2">
        <v>3</v>
      </c>
      <c r="F24" s="2">
        <v>243</v>
      </c>
      <c r="G24" s="2">
        <v>101755</v>
      </c>
      <c r="H24" s="2">
        <v>7273</v>
      </c>
      <c r="I24" s="2">
        <v>125995</v>
      </c>
      <c r="J24" s="2">
        <v>104800</v>
      </c>
      <c r="K24" s="2">
        <v>107968</v>
      </c>
    </row>
    <row r="25" spans="2:11" s="85" customFormat="1" ht="15" customHeight="1" x14ac:dyDescent="0.45">
      <c r="B25" s="253">
        <v>25</v>
      </c>
      <c r="C25" s="462" t="s">
        <v>57</v>
      </c>
      <c r="D25" s="462"/>
      <c r="E25" s="2">
        <v>2</v>
      </c>
      <c r="F25" s="2">
        <v>671</v>
      </c>
      <c r="G25" s="2" t="s">
        <v>2769</v>
      </c>
      <c r="H25" s="2" t="s">
        <v>2769</v>
      </c>
      <c r="I25" s="2" t="s">
        <v>2769</v>
      </c>
      <c r="J25" s="2" t="s">
        <v>2769</v>
      </c>
      <c r="K25" s="2" t="s">
        <v>2769</v>
      </c>
    </row>
    <row r="26" spans="2:11" s="85" customFormat="1" ht="15" customHeight="1" x14ac:dyDescent="0.45">
      <c r="B26" s="253">
        <v>26</v>
      </c>
      <c r="C26" s="462" t="s">
        <v>58</v>
      </c>
      <c r="D26" s="462"/>
      <c r="E26" s="2">
        <v>6</v>
      </c>
      <c r="F26" s="2">
        <v>76</v>
      </c>
      <c r="G26" s="2">
        <v>24172</v>
      </c>
      <c r="H26" s="2">
        <v>24895</v>
      </c>
      <c r="I26" s="2">
        <v>80236</v>
      </c>
      <c r="J26" s="2">
        <v>50204</v>
      </c>
      <c r="K26" s="2">
        <v>50330</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v>
      </c>
      <c r="F28" s="3">
        <v>41</v>
      </c>
      <c r="G28" s="3" t="s">
        <v>2769</v>
      </c>
      <c r="H28" s="3" t="s">
        <v>2769</v>
      </c>
      <c r="I28" s="3" t="s">
        <v>2769</v>
      </c>
      <c r="J28" s="3" t="s">
        <v>2769</v>
      </c>
      <c r="K28" s="3" t="s">
        <v>2769</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3</v>
      </c>
      <c r="F31" s="2">
        <v>45</v>
      </c>
      <c r="G31" s="2">
        <v>18627</v>
      </c>
      <c r="H31" s="2">
        <v>25199</v>
      </c>
      <c r="I31" s="2">
        <v>49520</v>
      </c>
      <c r="J31" s="2">
        <v>22110</v>
      </c>
      <c r="K31" s="2">
        <v>22110</v>
      </c>
    </row>
    <row r="32" spans="2:11" s="85" customFormat="1" ht="15" customHeight="1" x14ac:dyDescent="0.45">
      <c r="B32" s="255">
        <v>32</v>
      </c>
      <c r="C32" s="469" t="s">
        <v>64</v>
      </c>
      <c r="D32" s="469"/>
      <c r="E32" s="197">
        <v>1</v>
      </c>
      <c r="F32" s="197">
        <v>2</v>
      </c>
      <c r="G32" s="197" t="s">
        <v>2769</v>
      </c>
      <c r="H32" s="197" t="s">
        <v>2769</v>
      </c>
      <c r="I32" s="197" t="s">
        <v>2769</v>
      </c>
      <c r="J32" s="197" t="s">
        <v>2769</v>
      </c>
      <c r="K32" s="197" t="s">
        <v>2769</v>
      </c>
    </row>
    <row r="33" spans="2:11" s="85" customFormat="1" ht="15" customHeight="1" x14ac:dyDescent="0.45">
      <c r="B33" s="467" t="s">
        <v>1998</v>
      </c>
      <c r="C33" s="467"/>
      <c r="D33" s="468"/>
      <c r="E33" s="2">
        <v>26</v>
      </c>
      <c r="F33" s="2">
        <v>117</v>
      </c>
      <c r="G33" s="2">
        <v>35959</v>
      </c>
      <c r="H33" s="2">
        <v>97383</v>
      </c>
      <c r="I33" s="2">
        <v>187764</v>
      </c>
      <c r="J33" s="2">
        <v>82439</v>
      </c>
      <c r="K33" s="2">
        <v>82439</v>
      </c>
    </row>
    <row r="34" spans="2:11" s="85" customFormat="1" ht="15" customHeight="1" x14ac:dyDescent="0.45">
      <c r="B34" s="467" t="s">
        <v>357</v>
      </c>
      <c r="C34" s="467"/>
      <c r="D34" s="468"/>
      <c r="E34" s="2">
        <v>9</v>
      </c>
      <c r="F34" s="2">
        <v>130</v>
      </c>
      <c r="G34" s="2">
        <v>38971</v>
      </c>
      <c r="H34" s="2">
        <v>116396</v>
      </c>
      <c r="I34" s="2">
        <v>223742</v>
      </c>
      <c r="J34" s="2">
        <v>95370</v>
      </c>
      <c r="K34" s="2">
        <v>95370</v>
      </c>
    </row>
    <row r="35" spans="2:11" s="85" customFormat="1" ht="15" customHeight="1" x14ac:dyDescent="0.45">
      <c r="B35" s="467" t="s">
        <v>358</v>
      </c>
      <c r="C35" s="467"/>
      <c r="D35" s="468"/>
      <c r="E35" s="2">
        <v>13</v>
      </c>
      <c r="F35" s="2">
        <v>309</v>
      </c>
      <c r="G35" s="2">
        <v>90398</v>
      </c>
      <c r="H35" s="2">
        <v>229042</v>
      </c>
      <c r="I35" s="2">
        <v>548066</v>
      </c>
      <c r="J35" s="2">
        <v>293655</v>
      </c>
      <c r="K35" s="2">
        <v>293655</v>
      </c>
    </row>
    <row r="36" spans="2:11" s="85" customFormat="1" ht="15" customHeight="1" x14ac:dyDescent="0.45">
      <c r="B36" s="467" t="s">
        <v>359</v>
      </c>
      <c r="C36" s="467"/>
      <c r="D36" s="468"/>
      <c r="E36" s="2">
        <v>7</v>
      </c>
      <c r="F36" s="2">
        <v>279</v>
      </c>
      <c r="G36" s="2">
        <v>79056</v>
      </c>
      <c r="H36" s="2">
        <v>447243</v>
      </c>
      <c r="I36" s="2">
        <v>692280</v>
      </c>
      <c r="J36" s="2">
        <v>184769</v>
      </c>
      <c r="K36" s="2">
        <v>224987</v>
      </c>
    </row>
    <row r="37" spans="2:11" s="85" customFormat="1" ht="15" customHeight="1" x14ac:dyDescent="0.45">
      <c r="B37" s="472" t="s">
        <v>360</v>
      </c>
      <c r="C37" s="472"/>
      <c r="D37" s="473"/>
      <c r="E37" s="3">
        <v>7</v>
      </c>
      <c r="F37" s="3">
        <v>508</v>
      </c>
      <c r="G37" s="3">
        <v>148132</v>
      </c>
      <c r="H37" s="3">
        <v>429146</v>
      </c>
      <c r="I37" s="3">
        <v>860167</v>
      </c>
      <c r="J37" s="3">
        <v>391757</v>
      </c>
      <c r="K37" s="3">
        <v>403481</v>
      </c>
    </row>
    <row r="38" spans="2:11" s="85" customFormat="1" ht="15" customHeight="1" x14ac:dyDescent="0.45">
      <c r="B38" s="467" t="s">
        <v>361</v>
      </c>
      <c r="C38" s="467"/>
      <c r="D38" s="468"/>
      <c r="E38" s="2">
        <v>3</v>
      </c>
      <c r="F38" s="2">
        <v>428</v>
      </c>
      <c r="G38" s="2">
        <v>139690</v>
      </c>
      <c r="H38" s="2">
        <v>547890</v>
      </c>
      <c r="I38" s="2">
        <v>853107</v>
      </c>
      <c r="J38" s="2">
        <v>255939</v>
      </c>
      <c r="K38" s="2">
        <v>284980</v>
      </c>
    </row>
    <row r="39" spans="2:11" s="85" customFormat="1" ht="15" customHeight="1" x14ac:dyDescent="0.45">
      <c r="B39" s="467" t="s">
        <v>362</v>
      </c>
      <c r="C39" s="467"/>
      <c r="D39" s="468"/>
      <c r="E39" s="2">
        <v>2</v>
      </c>
      <c r="F39" s="2">
        <v>467</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v>1</v>
      </c>
      <c r="F41" s="2">
        <v>661</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213</v>
      </c>
      <c r="D5" s="85" t="s">
        <v>476</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11</v>
      </c>
      <c r="C8" s="463"/>
      <c r="D8" s="464"/>
      <c r="E8" s="5">
        <v>40</v>
      </c>
      <c r="F8" s="5">
        <v>1990</v>
      </c>
      <c r="G8" s="5">
        <v>626450</v>
      </c>
      <c r="H8" s="5">
        <v>1130070</v>
      </c>
      <c r="I8" s="5">
        <v>2345229</v>
      </c>
      <c r="J8" s="5">
        <v>1066315</v>
      </c>
      <c r="K8" s="5">
        <v>1116888</v>
      </c>
    </row>
    <row r="9" spans="2:11" s="85" customFormat="1" ht="15" customHeight="1" x14ac:dyDescent="0.45">
      <c r="B9" s="253" t="s">
        <v>40</v>
      </c>
      <c r="C9" s="462" t="s">
        <v>41</v>
      </c>
      <c r="D9" s="462"/>
      <c r="E9" s="2">
        <v>14</v>
      </c>
      <c r="F9" s="2">
        <v>1101</v>
      </c>
      <c r="G9" s="2">
        <v>318015</v>
      </c>
      <c r="H9" s="2">
        <v>708005</v>
      </c>
      <c r="I9" s="2">
        <v>1386682</v>
      </c>
      <c r="J9" s="2">
        <v>592698</v>
      </c>
      <c r="K9" s="2">
        <v>629425</v>
      </c>
    </row>
    <row r="10" spans="2:11" s="85" customFormat="1" ht="15" customHeight="1" x14ac:dyDescent="0.45">
      <c r="B10" s="253">
        <v>10</v>
      </c>
      <c r="C10" s="462" t="s">
        <v>42</v>
      </c>
      <c r="D10" s="462"/>
      <c r="E10" s="2">
        <v>2</v>
      </c>
      <c r="F10" s="2">
        <v>48</v>
      </c>
      <c r="G10" s="2" t="s">
        <v>2769</v>
      </c>
      <c r="H10" s="2" t="s">
        <v>2769</v>
      </c>
      <c r="I10" s="2" t="s">
        <v>2769</v>
      </c>
      <c r="J10" s="2" t="s">
        <v>2769</v>
      </c>
      <c r="K10" s="2" t="s">
        <v>2769</v>
      </c>
    </row>
    <row r="11" spans="2:11" s="85" customFormat="1" ht="15" customHeight="1" x14ac:dyDescent="0.45">
      <c r="B11" s="253">
        <v>11</v>
      </c>
      <c r="C11" s="462" t="s">
        <v>43</v>
      </c>
      <c r="D11" s="462"/>
      <c r="E11" s="2">
        <v>4</v>
      </c>
      <c r="F11" s="2">
        <v>170</v>
      </c>
      <c r="G11" s="2">
        <v>40447</v>
      </c>
      <c r="H11" s="2">
        <v>43569</v>
      </c>
      <c r="I11" s="2">
        <v>119192</v>
      </c>
      <c r="J11" s="2">
        <v>67289</v>
      </c>
      <c r="K11" s="2">
        <v>68930</v>
      </c>
    </row>
    <row r="12" spans="2:11" s="85" customFormat="1" ht="15" customHeight="1" x14ac:dyDescent="0.45">
      <c r="B12" s="253">
        <v>12</v>
      </c>
      <c r="C12" s="462" t="s">
        <v>44</v>
      </c>
      <c r="D12" s="462"/>
      <c r="E12" s="2">
        <v>4</v>
      </c>
      <c r="F12" s="2">
        <v>29</v>
      </c>
      <c r="G12" s="2">
        <v>6977</v>
      </c>
      <c r="H12" s="2">
        <v>12247</v>
      </c>
      <c r="I12" s="2">
        <v>28296</v>
      </c>
      <c r="J12" s="2">
        <v>14673</v>
      </c>
      <c r="K12" s="2">
        <v>14673</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3</v>
      </c>
      <c r="F15" s="2">
        <v>94</v>
      </c>
      <c r="G15" s="2">
        <v>31864</v>
      </c>
      <c r="H15" s="2">
        <v>37984</v>
      </c>
      <c r="I15" s="2">
        <v>109266</v>
      </c>
      <c r="J15" s="2">
        <v>62633</v>
      </c>
      <c r="K15" s="2">
        <v>67745</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7</v>
      </c>
      <c r="G17" s="2" t="s">
        <v>2769</v>
      </c>
      <c r="H17" s="2" t="s">
        <v>2769</v>
      </c>
      <c r="I17" s="2" t="s">
        <v>2769</v>
      </c>
      <c r="J17" s="2" t="s">
        <v>2769</v>
      </c>
      <c r="K17" s="2" t="s">
        <v>2769</v>
      </c>
    </row>
    <row r="18" spans="2:11" s="85" customFormat="1" ht="15" customHeight="1" x14ac:dyDescent="0.45">
      <c r="B18" s="254">
        <v>18</v>
      </c>
      <c r="C18" s="466" t="s">
        <v>50</v>
      </c>
      <c r="D18" s="465"/>
      <c r="E18" s="3">
        <v>1</v>
      </c>
      <c r="F18" s="3">
        <v>3</v>
      </c>
      <c r="G18" s="3" t="s">
        <v>2769</v>
      </c>
      <c r="H18" s="3" t="s">
        <v>2769</v>
      </c>
      <c r="I18" s="3" t="s">
        <v>2769</v>
      </c>
      <c r="J18" s="3" t="s">
        <v>2769</v>
      </c>
      <c r="K18" s="3" t="s">
        <v>2769</v>
      </c>
    </row>
    <row r="19" spans="2:11" s="85" customFormat="1" ht="15" customHeight="1" x14ac:dyDescent="0.45">
      <c r="B19" s="253">
        <v>19</v>
      </c>
      <c r="C19" s="462" t="s">
        <v>51</v>
      </c>
      <c r="D19" s="462"/>
      <c r="E19" s="2">
        <v>1</v>
      </c>
      <c r="F19" s="2">
        <v>21</v>
      </c>
      <c r="G19" s="2" t="s">
        <v>2769</v>
      </c>
      <c r="H19" s="2" t="s">
        <v>2769</v>
      </c>
      <c r="I19" s="2" t="s">
        <v>2769</v>
      </c>
      <c r="J19" s="2" t="s">
        <v>2769</v>
      </c>
      <c r="K19" s="2" t="s">
        <v>2769</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5</v>
      </c>
      <c r="F21" s="2">
        <v>76</v>
      </c>
      <c r="G21" s="2">
        <v>24399</v>
      </c>
      <c r="H21" s="2">
        <v>52854</v>
      </c>
      <c r="I21" s="2">
        <v>130275</v>
      </c>
      <c r="J21" s="2">
        <v>70383</v>
      </c>
      <c r="K21" s="2">
        <v>70383</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1</v>
      </c>
      <c r="F29" s="2">
        <v>189</v>
      </c>
      <c r="G29" s="2" t="s">
        <v>2769</v>
      </c>
      <c r="H29" s="2" t="s">
        <v>2769</v>
      </c>
      <c r="I29" s="2" t="s">
        <v>2769</v>
      </c>
      <c r="J29" s="2" t="s">
        <v>2769</v>
      </c>
      <c r="K29" s="2" t="s">
        <v>2769</v>
      </c>
    </row>
    <row r="30" spans="2:11" s="85" customFormat="1" ht="15" customHeight="1" x14ac:dyDescent="0.45">
      <c r="B30" s="253">
        <v>30</v>
      </c>
      <c r="C30" s="462" t="s">
        <v>62</v>
      </c>
      <c r="D30" s="462"/>
      <c r="E30" s="2">
        <v>1</v>
      </c>
      <c r="F30" s="2">
        <v>110</v>
      </c>
      <c r="G30" s="2" t="s">
        <v>2769</v>
      </c>
      <c r="H30" s="2" t="s">
        <v>2769</v>
      </c>
      <c r="I30" s="2" t="s">
        <v>2769</v>
      </c>
      <c r="J30" s="2" t="s">
        <v>2769</v>
      </c>
      <c r="K30" s="2" t="s">
        <v>2769</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3</v>
      </c>
      <c r="F32" s="197">
        <v>142</v>
      </c>
      <c r="G32" s="197">
        <v>48581</v>
      </c>
      <c r="H32" s="197">
        <v>33132</v>
      </c>
      <c r="I32" s="197">
        <v>110943</v>
      </c>
      <c r="J32" s="197">
        <v>69446</v>
      </c>
      <c r="K32" s="197">
        <v>70888</v>
      </c>
    </row>
    <row r="33" spans="2:11" s="85" customFormat="1" ht="15" customHeight="1" x14ac:dyDescent="0.45">
      <c r="B33" s="467" t="s">
        <v>1998</v>
      </c>
      <c r="C33" s="467"/>
      <c r="D33" s="468"/>
      <c r="E33" s="2">
        <v>13</v>
      </c>
      <c r="F33" s="2">
        <v>63</v>
      </c>
      <c r="G33" s="2">
        <v>17479</v>
      </c>
      <c r="H33" s="2">
        <v>40036</v>
      </c>
      <c r="I33" s="2">
        <v>87360</v>
      </c>
      <c r="J33" s="2">
        <v>43133</v>
      </c>
      <c r="K33" s="2">
        <v>43133</v>
      </c>
    </row>
    <row r="34" spans="2:11" s="85" customFormat="1" ht="15" customHeight="1" x14ac:dyDescent="0.45">
      <c r="B34" s="467" t="s">
        <v>357</v>
      </c>
      <c r="C34" s="467"/>
      <c r="D34" s="468"/>
      <c r="E34" s="2">
        <v>8</v>
      </c>
      <c r="F34" s="2">
        <v>113</v>
      </c>
      <c r="G34" s="2">
        <v>27181</v>
      </c>
      <c r="H34" s="2">
        <v>49101</v>
      </c>
      <c r="I34" s="2">
        <v>120463</v>
      </c>
      <c r="J34" s="2">
        <v>65238</v>
      </c>
      <c r="K34" s="2">
        <v>65238</v>
      </c>
    </row>
    <row r="35" spans="2:11" s="85" customFormat="1" ht="15" customHeight="1" x14ac:dyDescent="0.45">
      <c r="B35" s="467" t="s">
        <v>358</v>
      </c>
      <c r="C35" s="467"/>
      <c r="D35" s="468"/>
      <c r="E35" s="2">
        <v>3</v>
      </c>
      <c r="F35" s="2">
        <v>72</v>
      </c>
      <c r="G35" s="2">
        <v>16833</v>
      </c>
      <c r="H35" s="2">
        <v>23734</v>
      </c>
      <c r="I35" s="2">
        <v>71109</v>
      </c>
      <c r="J35" s="2">
        <v>43187</v>
      </c>
      <c r="K35" s="2">
        <v>43187</v>
      </c>
    </row>
    <row r="36" spans="2:11" s="85" customFormat="1" ht="15" customHeight="1" x14ac:dyDescent="0.45">
      <c r="B36" s="467" t="s">
        <v>359</v>
      </c>
      <c r="C36" s="467"/>
      <c r="D36" s="468"/>
      <c r="E36" s="2">
        <v>3</v>
      </c>
      <c r="F36" s="2">
        <v>126</v>
      </c>
      <c r="G36" s="2" t="s">
        <v>2769</v>
      </c>
      <c r="H36" s="2" t="s">
        <v>2769</v>
      </c>
      <c r="I36" s="2" t="s">
        <v>2769</v>
      </c>
      <c r="J36" s="2" t="s">
        <v>2769</v>
      </c>
      <c r="K36" s="2" t="s">
        <v>2769</v>
      </c>
    </row>
    <row r="37" spans="2:11" s="85" customFormat="1" ht="15" customHeight="1" x14ac:dyDescent="0.45">
      <c r="B37" s="472" t="s">
        <v>360</v>
      </c>
      <c r="C37" s="472"/>
      <c r="D37" s="473"/>
      <c r="E37" s="3">
        <v>6</v>
      </c>
      <c r="F37" s="3">
        <v>389</v>
      </c>
      <c r="G37" s="3">
        <v>101780</v>
      </c>
      <c r="H37" s="3">
        <v>247150</v>
      </c>
      <c r="I37" s="3">
        <v>411889</v>
      </c>
      <c r="J37" s="3">
        <v>146592</v>
      </c>
      <c r="K37" s="3">
        <v>153975</v>
      </c>
    </row>
    <row r="38" spans="2:11" s="85" customFormat="1" ht="15" customHeight="1" x14ac:dyDescent="0.45">
      <c r="B38" s="467" t="s">
        <v>361</v>
      </c>
      <c r="C38" s="467"/>
      <c r="D38" s="468"/>
      <c r="E38" s="2">
        <v>5</v>
      </c>
      <c r="F38" s="2">
        <v>690</v>
      </c>
      <c r="G38" s="2">
        <v>254200</v>
      </c>
      <c r="H38" s="2">
        <v>398356</v>
      </c>
      <c r="I38" s="2">
        <v>800139</v>
      </c>
      <c r="J38" s="2">
        <v>346324</v>
      </c>
      <c r="K38" s="2">
        <v>368004</v>
      </c>
    </row>
    <row r="39" spans="2:11" s="85" customFormat="1" ht="15" customHeight="1" x14ac:dyDescent="0.45">
      <c r="B39" s="467" t="s">
        <v>362</v>
      </c>
      <c r="C39" s="467"/>
      <c r="D39" s="468"/>
      <c r="E39" s="2">
        <v>2</v>
      </c>
      <c r="F39" s="2">
        <v>537</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214</v>
      </c>
      <c r="D5" s="85" t="s">
        <v>478</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477</v>
      </c>
      <c r="C8" s="463"/>
      <c r="D8" s="464"/>
      <c r="E8" s="5">
        <v>57</v>
      </c>
      <c r="F8" s="5">
        <v>2001</v>
      </c>
      <c r="G8" s="5">
        <v>701698</v>
      </c>
      <c r="H8" s="5">
        <v>1698281</v>
      </c>
      <c r="I8" s="5">
        <v>3769044</v>
      </c>
      <c r="J8" s="5">
        <v>1697964</v>
      </c>
      <c r="K8" s="5">
        <v>1896808</v>
      </c>
    </row>
    <row r="9" spans="2:11" s="85" customFormat="1" ht="15" customHeight="1" x14ac:dyDescent="0.45">
      <c r="B9" s="253" t="s">
        <v>40</v>
      </c>
      <c r="C9" s="462" t="s">
        <v>41</v>
      </c>
      <c r="D9" s="462"/>
      <c r="E9" s="2">
        <v>12</v>
      </c>
      <c r="F9" s="2">
        <v>718</v>
      </c>
      <c r="G9" s="2">
        <v>198327</v>
      </c>
      <c r="H9" s="2">
        <v>334118</v>
      </c>
      <c r="I9" s="2">
        <v>749044</v>
      </c>
      <c r="J9" s="2">
        <v>342518</v>
      </c>
      <c r="K9" s="2">
        <v>381278</v>
      </c>
    </row>
    <row r="10" spans="2:11" s="85" customFormat="1" ht="15" customHeight="1" x14ac:dyDescent="0.45">
      <c r="B10" s="253">
        <v>10</v>
      </c>
      <c r="C10" s="462" t="s">
        <v>42</v>
      </c>
      <c r="D10" s="462"/>
      <c r="E10" s="2">
        <v>3</v>
      </c>
      <c r="F10" s="2">
        <v>29</v>
      </c>
      <c r="G10" s="2">
        <v>11286</v>
      </c>
      <c r="H10" s="2">
        <v>36835</v>
      </c>
      <c r="I10" s="2">
        <v>68878</v>
      </c>
      <c r="J10" s="2">
        <v>26287</v>
      </c>
      <c r="K10" s="2">
        <v>26287</v>
      </c>
    </row>
    <row r="11" spans="2:11" s="85" customFormat="1" ht="15" customHeight="1" x14ac:dyDescent="0.45">
      <c r="B11" s="253">
        <v>11</v>
      </c>
      <c r="C11" s="462" t="s">
        <v>43</v>
      </c>
      <c r="D11" s="462"/>
      <c r="E11" s="2">
        <v>5</v>
      </c>
      <c r="F11" s="2">
        <v>127</v>
      </c>
      <c r="G11" s="2">
        <v>23548</v>
      </c>
      <c r="H11" s="2">
        <v>24849</v>
      </c>
      <c r="I11" s="2">
        <v>59623</v>
      </c>
      <c r="J11" s="2">
        <v>30027</v>
      </c>
      <c r="K11" s="2">
        <v>31718</v>
      </c>
    </row>
    <row r="12" spans="2:11" s="85" customFormat="1" ht="15" customHeight="1" x14ac:dyDescent="0.45">
      <c r="B12" s="253">
        <v>12</v>
      </c>
      <c r="C12" s="462" t="s">
        <v>44</v>
      </c>
      <c r="D12" s="462"/>
      <c r="E12" s="2">
        <v>5</v>
      </c>
      <c r="F12" s="2">
        <v>110</v>
      </c>
      <c r="G12" s="2">
        <v>44197</v>
      </c>
      <c r="H12" s="2">
        <v>199493</v>
      </c>
      <c r="I12" s="2">
        <v>314710</v>
      </c>
      <c r="J12" s="2">
        <v>104107</v>
      </c>
      <c r="K12" s="2">
        <v>104841</v>
      </c>
    </row>
    <row r="13" spans="2:11" s="85" customFormat="1" ht="15" customHeight="1" x14ac:dyDescent="0.45">
      <c r="B13" s="254">
        <v>13</v>
      </c>
      <c r="C13" s="465" t="s">
        <v>45</v>
      </c>
      <c r="D13" s="465"/>
      <c r="E13" s="3">
        <v>2</v>
      </c>
      <c r="F13" s="3">
        <v>44</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1</v>
      </c>
      <c r="F15" s="2">
        <v>9</v>
      </c>
      <c r="G15" s="2" t="s">
        <v>2769</v>
      </c>
      <c r="H15" s="2" t="s">
        <v>2769</v>
      </c>
      <c r="I15" s="2" t="s">
        <v>2769</v>
      </c>
      <c r="J15" s="2" t="s">
        <v>2769</v>
      </c>
      <c r="K15" s="2" t="s">
        <v>2769</v>
      </c>
    </row>
    <row r="16" spans="2:11" s="85" customFormat="1" ht="15" customHeight="1" x14ac:dyDescent="0.45">
      <c r="B16" s="253">
        <v>16</v>
      </c>
      <c r="C16" s="462" t="s">
        <v>48</v>
      </c>
      <c r="D16" s="462"/>
      <c r="E16" s="2">
        <v>2</v>
      </c>
      <c r="F16" s="2">
        <v>409</v>
      </c>
      <c r="G16" s="2" t="s">
        <v>2769</v>
      </c>
      <c r="H16" s="2" t="s">
        <v>2769</v>
      </c>
      <c r="I16" s="2" t="s">
        <v>2769</v>
      </c>
      <c r="J16" s="2" t="s">
        <v>2769</v>
      </c>
      <c r="K16" s="2" t="s">
        <v>2769</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v>3</v>
      </c>
      <c r="F18" s="3">
        <v>141</v>
      </c>
      <c r="G18" s="3">
        <v>50703</v>
      </c>
      <c r="H18" s="3">
        <v>69264</v>
      </c>
      <c r="I18" s="3">
        <v>176937</v>
      </c>
      <c r="J18" s="3">
        <v>89546</v>
      </c>
      <c r="K18" s="3">
        <v>101995</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v>1</v>
      </c>
      <c r="F20" s="2">
        <v>21</v>
      </c>
      <c r="G20" s="2" t="s">
        <v>2769</v>
      </c>
      <c r="H20" s="2" t="s">
        <v>2769</v>
      </c>
      <c r="I20" s="2" t="s">
        <v>2769</v>
      </c>
      <c r="J20" s="2" t="s">
        <v>2769</v>
      </c>
      <c r="K20" s="2" t="s">
        <v>2769</v>
      </c>
    </row>
    <row r="21" spans="2:11" s="85" customFormat="1" ht="15" customHeight="1" x14ac:dyDescent="0.45">
      <c r="B21" s="253">
        <v>21</v>
      </c>
      <c r="C21" s="462" t="s">
        <v>53</v>
      </c>
      <c r="D21" s="462"/>
      <c r="E21" s="2">
        <v>3</v>
      </c>
      <c r="F21" s="2">
        <v>72</v>
      </c>
      <c r="G21" s="2">
        <v>30858</v>
      </c>
      <c r="H21" s="2">
        <v>79486</v>
      </c>
      <c r="I21" s="2">
        <v>146849</v>
      </c>
      <c r="J21" s="2">
        <v>60750</v>
      </c>
      <c r="K21" s="2">
        <v>61247</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v>1</v>
      </c>
      <c r="F23" s="3">
        <v>17</v>
      </c>
      <c r="G23" s="3" t="s">
        <v>2769</v>
      </c>
      <c r="H23" s="3" t="s">
        <v>2769</v>
      </c>
      <c r="I23" s="3" t="s">
        <v>2769</v>
      </c>
      <c r="J23" s="3" t="s">
        <v>2769</v>
      </c>
      <c r="K23" s="3" t="s">
        <v>2769</v>
      </c>
    </row>
    <row r="24" spans="2:11" s="85" customFormat="1" ht="15" customHeight="1" x14ac:dyDescent="0.45">
      <c r="B24" s="253">
        <v>24</v>
      </c>
      <c r="C24" s="462" t="s">
        <v>56</v>
      </c>
      <c r="D24" s="462"/>
      <c r="E24" s="2">
        <v>4</v>
      </c>
      <c r="F24" s="2">
        <v>97</v>
      </c>
      <c r="G24" s="2">
        <v>34575</v>
      </c>
      <c r="H24" s="2">
        <v>110221</v>
      </c>
      <c r="I24" s="2">
        <v>198011</v>
      </c>
      <c r="J24" s="2">
        <v>76249</v>
      </c>
      <c r="K24" s="2">
        <v>79994</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9</v>
      </c>
      <c r="F26" s="2">
        <v>114</v>
      </c>
      <c r="G26" s="2">
        <v>39530</v>
      </c>
      <c r="H26" s="2">
        <v>62322</v>
      </c>
      <c r="I26" s="2">
        <v>126451</v>
      </c>
      <c r="J26" s="2">
        <v>57640</v>
      </c>
      <c r="K26" s="2">
        <v>58498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3</v>
      </c>
      <c r="F29" s="2">
        <v>78</v>
      </c>
      <c r="G29" s="2">
        <v>26168</v>
      </c>
      <c r="H29" s="2">
        <v>57588</v>
      </c>
      <c r="I29" s="2">
        <v>126085</v>
      </c>
      <c r="J29" s="2">
        <v>61528</v>
      </c>
      <c r="K29" s="2">
        <v>62280</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3</v>
      </c>
      <c r="F32" s="197">
        <v>15</v>
      </c>
      <c r="G32" s="197">
        <v>6064</v>
      </c>
      <c r="H32" s="197">
        <v>2865</v>
      </c>
      <c r="I32" s="197">
        <v>18612</v>
      </c>
      <c r="J32" s="197">
        <v>14316</v>
      </c>
      <c r="K32" s="197">
        <v>14316</v>
      </c>
    </row>
    <row r="33" spans="2:11" s="85" customFormat="1" ht="15" customHeight="1" x14ac:dyDescent="0.45">
      <c r="B33" s="467" t="s">
        <v>1998</v>
      </c>
      <c r="C33" s="467"/>
      <c r="D33" s="468"/>
      <c r="E33" s="2">
        <v>20</v>
      </c>
      <c r="F33" s="2">
        <v>95</v>
      </c>
      <c r="G33" s="2">
        <v>30992</v>
      </c>
      <c r="H33" s="2">
        <v>64071</v>
      </c>
      <c r="I33" s="2">
        <v>151748</v>
      </c>
      <c r="J33" s="2">
        <v>79938</v>
      </c>
      <c r="K33" s="2">
        <v>79938</v>
      </c>
    </row>
    <row r="34" spans="2:11" s="85" customFormat="1" ht="15" customHeight="1" x14ac:dyDescent="0.45">
      <c r="B34" s="467" t="s">
        <v>357</v>
      </c>
      <c r="C34" s="467"/>
      <c r="D34" s="468"/>
      <c r="E34" s="2">
        <v>14</v>
      </c>
      <c r="F34" s="2">
        <v>196</v>
      </c>
      <c r="G34" s="2">
        <v>57615</v>
      </c>
      <c r="H34" s="2">
        <v>176765</v>
      </c>
      <c r="I34" s="2">
        <v>347263</v>
      </c>
      <c r="J34" s="2">
        <v>152577</v>
      </c>
      <c r="K34" s="2">
        <v>152577</v>
      </c>
    </row>
    <row r="35" spans="2:11" s="85" customFormat="1" ht="15" customHeight="1" x14ac:dyDescent="0.45">
      <c r="B35" s="467" t="s">
        <v>358</v>
      </c>
      <c r="C35" s="467"/>
      <c r="D35" s="468"/>
      <c r="E35" s="2">
        <v>5</v>
      </c>
      <c r="F35" s="2">
        <v>122</v>
      </c>
      <c r="G35" s="2">
        <v>43436</v>
      </c>
      <c r="H35" s="2">
        <v>133460</v>
      </c>
      <c r="I35" s="2">
        <v>209518</v>
      </c>
      <c r="J35" s="2">
        <v>69265</v>
      </c>
      <c r="K35" s="2">
        <v>69265</v>
      </c>
    </row>
    <row r="36" spans="2:11" s="85" customFormat="1" ht="15" customHeight="1" x14ac:dyDescent="0.45">
      <c r="B36" s="467" t="s">
        <v>359</v>
      </c>
      <c r="C36" s="467"/>
      <c r="D36" s="468"/>
      <c r="E36" s="2">
        <v>10</v>
      </c>
      <c r="F36" s="2">
        <v>392</v>
      </c>
      <c r="G36" s="2">
        <v>113495</v>
      </c>
      <c r="H36" s="2">
        <v>246835</v>
      </c>
      <c r="I36" s="2">
        <v>495652</v>
      </c>
      <c r="J36" s="2">
        <v>211204</v>
      </c>
      <c r="K36" s="2">
        <v>228429</v>
      </c>
    </row>
    <row r="37" spans="2:11" s="85" customFormat="1" ht="15" customHeight="1" x14ac:dyDescent="0.45">
      <c r="B37" s="472" t="s">
        <v>360</v>
      </c>
      <c r="C37" s="472"/>
      <c r="D37" s="473"/>
      <c r="E37" s="3">
        <v>4</v>
      </c>
      <c r="F37" s="3">
        <v>271</v>
      </c>
      <c r="G37" s="3">
        <v>85781</v>
      </c>
      <c r="H37" s="3">
        <v>284314</v>
      </c>
      <c r="I37" s="3">
        <v>431066</v>
      </c>
      <c r="J37" s="3">
        <v>129230</v>
      </c>
      <c r="K37" s="3">
        <v>133719</v>
      </c>
    </row>
    <row r="38" spans="2:11" s="85" customFormat="1" ht="15" customHeight="1" x14ac:dyDescent="0.45">
      <c r="B38" s="467" t="s">
        <v>361</v>
      </c>
      <c r="C38" s="467"/>
      <c r="D38" s="468"/>
      <c r="E38" s="2">
        <v>2</v>
      </c>
      <c r="F38" s="2">
        <v>314</v>
      </c>
      <c r="G38" s="2" t="s">
        <v>2769</v>
      </c>
      <c r="H38" s="2" t="s">
        <v>2769</v>
      </c>
      <c r="I38" s="2" t="s">
        <v>2769</v>
      </c>
      <c r="J38" s="2" t="s">
        <v>2769</v>
      </c>
      <c r="K38" s="2" t="s">
        <v>2769</v>
      </c>
    </row>
    <row r="39" spans="2:11" s="85" customFormat="1" ht="15" customHeight="1" x14ac:dyDescent="0.45">
      <c r="B39" s="467" t="s">
        <v>362</v>
      </c>
      <c r="C39" s="467"/>
      <c r="D39" s="468"/>
      <c r="E39" s="2">
        <v>1</v>
      </c>
      <c r="F39" s="2">
        <v>215</v>
      </c>
      <c r="G39" s="2" t="s">
        <v>2769</v>
      </c>
      <c r="H39" s="2" t="s">
        <v>2769</v>
      </c>
      <c r="I39" s="2" t="s">
        <v>2769</v>
      </c>
      <c r="J39" s="2" t="s">
        <v>2769</v>
      </c>
      <c r="K39" s="2" t="s">
        <v>2769</v>
      </c>
    </row>
    <row r="40" spans="2:11" s="85" customFormat="1" ht="15" customHeight="1" x14ac:dyDescent="0.45">
      <c r="B40" s="467" t="s">
        <v>363</v>
      </c>
      <c r="C40" s="467"/>
      <c r="D40" s="468"/>
      <c r="E40" s="2">
        <v>1</v>
      </c>
      <c r="F40" s="2">
        <v>396</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215</v>
      </c>
      <c r="D5" s="85" t="s">
        <v>479</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v>
      </c>
      <c r="C8" s="463"/>
      <c r="D8" s="464"/>
      <c r="E8" s="5">
        <v>262</v>
      </c>
      <c r="F8" s="5">
        <v>10005</v>
      </c>
      <c r="G8" s="5">
        <v>3949691</v>
      </c>
      <c r="H8" s="5">
        <v>24141545</v>
      </c>
      <c r="I8" s="5">
        <v>35446147</v>
      </c>
      <c r="J8" s="5">
        <v>10241533</v>
      </c>
      <c r="K8" s="5">
        <v>10559018</v>
      </c>
    </row>
    <row r="9" spans="2:11" s="85" customFormat="1" ht="15" customHeight="1" x14ac:dyDescent="0.45">
      <c r="B9" s="253" t="s">
        <v>40</v>
      </c>
      <c r="C9" s="462" t="s">
        <v>41</v>
      </c>
      <c r="D9" s="462"/>
      <c r="E9" s="2">
        <v>38</v>
      </c>
      <c r="F9" s="2">
        <v>1259</v>
      </c>
      <c r="G9" s="2">
        <v>355038</v>
      </c>
      <c r="H9" s="2">
        <v>1265940</v>
      </c>
      <c r="I9" s="2">
        <v>2178402</v>
      </c>
      <c r="J9" s="2">
        <v>796919</v>
      </c>
      <c r="K9" s="2">
        <v>847868</v>
      </c>
    </row>
    <row r="10" spans="2:11" s="85" customFormat="1" ht="15" customHeight="1" x14ac:dyDescent="0.45">
      <c r="B10" s="253">
        <v>10</v>
      </c>
      <c r="C10" s="462" t="s">
        <v>42</v>
      </c>
      <c r="D10" s="462"/>
      <c r="E10" s="2">
        <v>5</v>
      </c>
      <c r="F10" s="2">
        <v>65</v>
      </c>
      <c r="G10" s="2">
        <v>8291</v>
      </c>
      <c r="H10" s="2">
        <v>25285</v>
      </c>
      <c r="I10" s="2">
        <v>50111</v>
      </c>
      <c r="J10" s="2">
        <v>20304</v>
      </c>
      <c r="K10" s="2">
        <v>20304</v>
      </c>
    </row>
    <row r="11" spans="2:11" s="85" customFormat="1" ht="15" customHeight="1" x14ac:dyDescent="0.45">
      <c r="B11" s="253">
        <v>11</v>
      </c>
      <c r="C11" s="462" t="s">
        <v>43</v>
      </c>
      <c r="D11" s="462"/>
      <c r="E11" s="2">
        <v>22</v>
      </c>
      <c r="F11" s="2">
        <v>645</v>
      </c>
      <c r="G11" s="2">
        <v>170041</v>
      </c>
      <c r="H11" s="2">
        <v>246564</v>
      </c>
      <c r="I11" s="2">
        <v>551279</v>
      </c>
      <c r="J11" s="2">
        <v>277297</v>
      </c>
      <c r="K11" s="2">
        <v>277275</v>
      </c>
    </row>
    <row r="12" spans="2:11" s="85" customFormat="1" ht="15" customHeight="1" x14ac:dyDescent="0.45">
      <c r="B12" s="253">
        <v>12</v>
      </c>
      <c r="C12" s="462" t="s">
        <v>44</v>
      </c>
      <c r="D12" s="462"/>
      <c r="E12" s="2">
        <v>6</v>
      </c>
      <c r="F12" s="2">
        <v>173</v>
      </c>
      <c r="G12" s="2">
        <v>61277</v>
      </c>
      <c r="H12" s="2">
        <v>554390</v>
      </c>
      <c r="I12" s="2">
        <v>790463</v>
      </c>
      <c r="J12" s="2">
        <v>184340</v>
      </c>
      <c r="K12" s="2">
        <v>215420</v>
      </c>
    </row>
    <row r="13" spans="2:11" s="85" customFormat="1" ht="15" customHeight="1" x14ac:dyDescent="0.45">
      <c r="B13" s="254">
        <v>13</v>
      </c>
      <c r="C13" s="465" t="s">
        <v>45</v>
      </c>
      <c r="D13" s="465"/>
      <c r="E13" s="3">
        <v>1</v>
      </c>
      <c r="F13" s="3">
        <v>9</v>
      </c>
      <c r="G13" s="3" t="s">
        <v>2769</v>
      </c>
      <c r="H13" s="3" t="s">
        <v>2769</v>
      </c>
      <c r="I13" s="3" t="s">
        <v>2769</v>
      </c>
      <c r="J13" s="3" t="s">
        <v>2769</v>
      </c>
      <c r="K13" s="3" t="s">
        <v>2769</v>
      </c>
    </row>
    <row r="14" spans="2:11" s="85" customFormat="1" ht="15" customHeight="1" x14ac:dyDescent="0.45">
      <c r="B14" s="253">
        <v>14</v>
      </c>
      <c r="C14" s="462" t="s">
        <v>46</v>
      </c>
      <c r="D14" s="462"/>
      <c r="E14" s="2">
        <v>3</v>
      </c>
      <c r="F14" s="2">
        <v>106</v>
      </c>
      <c r="G14" s="2">
        <v>32574</v>
      </c>
      <c r="H14" s="2">
        <v>184600</v>
      </c>
      <c r="I14" s="2">
        <v>228534</v>
      </c>
      <c r="J14" s="2">
        <v>37580</v>
      </c>
      <c r="K14" s="2">
        <v>41165</v>
      </c>
    </row>
    <row r="15" spans="2:11" s="85" customFormat="1" ht="15" customHeight="1" x14ac:dyDescent="0.45">
      <c r="B15" s="253">
        <v>15</v>
      </c>
      <c r="C15" s="462" t="s">
        <v>47</v>
      </c>
      <c r="D15" s="462"/>
      <c r="E15" s="2">
        <v>12</v>
      </c>
      <c r="F15" s="2">
        <v>163</v>
      </c>
      <c r="G15" s="2">
        <v>56367</v>
      </c>
      <c r="H15" s="2">
        <v>147038</v>
      </c>
      <c r="I15" s="2">
        <v>219047</v>
      </c>
      <c r="J15" s="2">
        <v>52107</v>
      </c>
      <c r="K15" s="2">
        <v>66039</v>
      </c>
    </row>
    <row r="16" spans="2:11" s="85" customFormat="1" ht="15" customHeight="1" x14ac:dyDescent="0.45">
      <c r="B16" s="253">
        <v>16</v>
      </c>
      <c r="C16" s="462" t="s">
        <v>48</v>
      </c>
      <c r="D16" s="462"/>
      <c r="E16" s="2">
        <v>1</v>
      </c>
      <c r="F16" s="2">
        <v>88</v>
      </c>
      <c r="G16" s="2" t="s">
        <v>2769</v>
      </c>
      <c r="H16" s="2" t="s">
        <v>2769</v>
      </c>
      <c r="I16" s="2" t="s">
        <v>2769</v>
      </c>
      <c r="J16" s="2" t="s">
        <v>2769</v>
      </c>
      <c r="K16" s="2" t="s">
        <v>2769</v>
      </c>
    </row>
    <row r="17" spans="2:11" s="85" customFormat="1" ht="15" customHeight="1" x14ac:dyDescent="0.45">
      <c r="B17" s="253">
        <v>17</v>
      </c>
      <c r="C17" s="462" t="s">
        <v>49</v>
      </c>
      <c r="D17" s="462"/>
      <c r="E17" s="2">
        <v>2</v>
      </c>
      <c r="F17" s="2">
        <v>12</v>
      </c>
      <c r="G17" s="2" t="s">
        <v>2769</v>
      </c>
      <c r="H17" s="2" t="s">
        <v>2769</v>
      </c>
      <c r="I17" s="2" t="s">
        <v>2769</v>
      </c>
      <c r="J17" s="2" t="s">
        <v>2769</v>
      </c>
      <c r="K17" s="2" t="s">
        <v>2769</v>
      </c>
    </row>
    <row r="18" spans="2:11" s="85" customFormat="1" ht="15" customHeight="1" x14ac:dyDescent="0.45">
      <c r="B18" s="254">
        <v>18</v>
      </c>
      <c r="C18" s="466" t="s">
        <v>50</v>
      </c>
      <c r="D18" s="465"/>
      <c r="E18" s="3">
        <v>10</v>
      </c>
      <c r="F18" s="3">
        <v>321</v>
      </c>
      <c r="G18" s="3">
        <v>112402</v>
      </c>
      <c r="H18" s="3">
        <v>252153</v>
      </c>
      <c r="I18" s="3">
        <v>510535</v>
      </c>
      <c r="J18" s="3">
        <v>221496</v>
      </c>
      <c r="K18" s="3">
        <v>235142</v>
      </c>
    </row>
    <row r="19" spans="2:11" s="85" customFormat="1" ht="15" customHeight="1" x14ac:dyDescent="0.45">
      <c r="B19" s="253">
        <v>19</v>
      </c>
      <c r="C19" s="462" t="s">
        <v>51</v>
      </c>
      <c r="D19" s="462"/>
      <c r="E19" s="2">
        <v>1</v>
      </c>
      <c r="F19" s="2">
        <v>14</v>
      </c>
      <c r="G19" s="2" t="s">
        <v>2769</v>
      </c>
      <c r="H19" s="2" t="s">
        <v>2769</v>
      </c>
      <c r="I19" s="2" t="s">
        <v>2769</v>
      </c>
      <c r="J19" s="2" t="s">
        <v>2769</v>
      </c>
      <c r="K19" s="2" t="s">
        <v>2769</v>
      </c>
    </row>
    <row r="20" spans="2:11" s="85" customFormat="1" ht="15" customHeight="1" x14ac:dyDescent="0.45">
      <c r="B20" s="253">
        <v>20</v>
      </c>
      <c r="C20" s="462" t="s">
        <v>52</v>
      </c>
      <c r="D20" s="462"/>
      <c r="E20" s="2">
        <v>1</v>
      </c>
      <c r="F20" s="2">
        <v>55</v>
      </c>
      <c r="G20" s="2" t="s">
        <v>2769</v>
      </c>
      <c r="H20" s="2" t="s">
        <v>2769</v>
      </c>
      <c r="I20" s="2" t="s">
        <v>2769</v>
      </c>
      <c r="J20" s="2" t="s">
        <v>2769</v>
      </c>
      <c r="K20" s="2" t="s">
        <v>2769</v>
      </c>
    </row>
    <row r="21" spans="2:11" s="85" customFormat="1" ht="15" customHeight="1" x14ac:dyDescent="0.45">
      <c r="B21" s="253">
        <v>21</v>
      </c>
      <c r="C21" s="462" t="s">
        <v>53</v>
      </c>
      <c r="D21" s="462"/>
      <c r="E21" s="2">
        <v>17</v>
      </c>
      <c r="F21" s="2">
        <v>284</v>
      </c>
      <c r="G21" s="2">
        <v>103859</v>
      </c>
      <c r="H21" s="2">
        <v>423985</v>
      </c>
      <c r="I21" s="2">
        <v>702332</v>
      </c>
      <c r="J21" s="2">
        <v>250967</v>
      </c>
      <c r="K21" s="2">
        <v>253363</v>
      </c>
    </row>
    <row r="22" spans="2:11" s="85" customFormat="1" ht="15" customHeight="1" x14ac:dyDescent="0.45">
      <c r="B22" s="253">
        <v>22</v>
      </c>
      <c r="C22" s="462" t="s">
        <v>54</v>
      </c>
      <c r="D22" s="462"/>
      <c r="E22" s="2">
        <v>19</v>
      </c>
      <c r="F22" s="2">
        <v>478</v>
      </c>
      <c r="G22" s="2">
        <v>176690</v>
      </c>
      <c r="H22" s="2">
        <v>606060</v>
      </c>
      <c r="I22" s="2">
        <v>1104024</v>
      </c>
      <c r="J22" s="2">
        <v>433666</v>
      </c>
      <c r="K22" s="2">
        <v>453637</v>
      </c>
    </row>
    <row r="23" spans="2:11" s="85" customFormat="1" ht="15" customHeight="1" x14ac:dyDescent="0.45">
      <c r="B23" s="254">
        <v>23</v>
      </c>
      <c r="C23" s="465" t="s">
        <v>55</v>
      </c>
      <c r="D23" s="465"/>
      <c r="E23" s="3">
        <v>12</v>
      </c>
      <c r="F23" s="3">
        <v>339</v>
      </c>
      <c r="G23" s="3">
        <v>142469</v>
      </c>
      <c r="H23" s="3">
        <v>785706</v>
      </c>
      <c r="I23" s="3">
        <v>1576764</v>
      </c>
      <c r="J23" s="3">
        <v>695438</v>
      </c>
      <c r="K23" s="3">
        <v>735103</v>
      </c>
    </row>
    <row r="24" spans="2:11" s="85" customFormat="1" ht="15" customHeight="1" x14ac:dyDescent="0.45">
      <c r="B24" s="253">
        <v>24</v>
      </c>
      <c r="C24" s="462" t="s">
        <v>56</v>
      </c>
      <c r="D24" s="462"/>
      <c r="E24" s="2">
        <v>28</v>
      </c>
      <c r="F24" s="2">
        <v>732</v>
      </c>
      <c r="G24" s="2">
        <v>306312</v>
      </c>
      <c r="H24" s="2">
        <v>895799</v>
      </c>
      <c r="I24" s="2">
        <v>1941344</v>
      </c>
      <c r="J24" s="2">
        <v>909041</v>
      </c>
      <c r="K24" s="2">
        <v>957254</v>
      </c>
    </row>
    <row r="25" spans="2:11" s="85" customFormat="1" ht="15" customHeight="1" x14ac:dyDescent="0.45">
      <c r="B25" s="253">
        <v>25</v>
      </c>
      <c r="C25" s="462" t="s">
        <v>57</v>
      </c>
      <c r="D25" s="462"/>
      <c r="E25" s="2">
        <v>5</v>
      </c>
      <c r="F25" s="2">
        <v>222</v>
      </c>
      <c r="G25" s="2">
        <v>68920</v>
      </c>
      <c r="H25" s="2">
        <v>93451</v>
      </c>
      <c r="I25" s="2">
        <v>300536</v>
      </c>
      <c r="J25" s="2">
        <v>171373</v>
      </c>
      <c r="K25" s="2">
        <v>191631</v>
      </c>
    </row>
    <row r="26" spans="2:11" s="85" customFormat="1" ht="15" customHeight="1" x14ac:dyDescent="0.45">
      <c r="B26" s="253">
        <v>26</v>
      </c>
      <c r="C26" s="462" t="s">
        <v>58</v>
      </c>
      <c r="D26" s="462"/>
      <c r="E26" s="2">
        <v>32</v>
      </c>
      <c r="F26" s="2">
        <v>2782</v>
      </c>
      <c r="G26" s="2">
        <v>1487223</v>
      </c>
      <c r="H26" s="2">
        <v>13619987</v>
      </c>
      <c r="I26" s="2">
        <v>17798103</v>
      </c>
      <c r="J26" s="2">
        <v>4003731</v>
      </c>
      <c r="K26" s="2">
        <v>4023485</v>
      </c>
    </row>
    <row r="27" spans="2:11" s="85" customFormat="1" ht="15" customHeight="1" x14ac:dyDescent="0.45">
      <c r="B27" s="253">
        <v>27</v>
      </c>
      <c r="C27" s="462" t="s">
        <v>59</v>
      </c>
      <c r="D27" s="462"/>
      <c r="E27" s="2">
        <v>4</v>
      </c>
      <c r="F27" s="2">
        <v>612</v>
      </c>
      <c r="G27" s="2">
        <v>178256</v>
      </c>
      <c r="H27" s="2">
        <v>2547596</v>
      </c>
      <c r="I27" s="2">
        <v>2870101</v>
      </c>
      <c r="J27" s="2">
        <v>284354</v>
      </c>
      <c r="K27" s="2">
        <v>296990</v>
      </c>
    </row>
    <row r="28" spans="2:11" s="85" customFormat="1" ht="15" customHeight="1" x14ac:dyDescent="0.45">
      <c r="B28" s="254">
        <v>28</v>
      </c>
      <c r="C28" s="465" t="s">
        <v>60</v>
      </c>
      <c r="D28" s="465"/>
      <c r="E28" s="3">
        <v>10</v>
      </c>
      <c r="F28" s="3">
        <v>509</v>
      </c>
      <c r="G28" s="3">
        <v>173491</v>
      </c>
      <c r="H28" s="3">
        <v>229266</v>
      </c>
      <c r="I28" s="3">
        <v>739601</v>
      </c>
      <c r="J28" s="3">
        <v>428358</v>
      </c>
      <c r="K28" s="3">
        <v>463400</v>
      </c>
    </row>
    <row r="29" spans="2:11" s="85" customFormat="1" ht="15" customHeight="1" x14ac:dyDescent="0.45">
      <c r="B29" s="253">
        <v>29</v>
      </c>
      <c r="C29" s="462" t="s">
        <v>61</v>
      </c>
      <c r="D29" s="462"/>
      <c r="E29" s="2">
        <v>9</v>
      </c>
      <c r="F29" s="2">
        <v>267</v>
      </c>
      <c r="G29" s="2">
        <v>77779</v>
      </c>
      <c r="H29" s="2">
        <v>394254</v>
      </c>
      <c r="I29" s="2">
        <v>622597</v>
      </c>
      <c r="J29" s="2">
        <v>224782</v>
      </c>
      <c r="K29" s="2">
        <v>210478</v>
      </c>
    </row>
    <row r="30" spans="2:11" s="85" customFormat="1" ht="15" customHeight="1" x14ac:dyDescent="0.45">
      <c r="B30" s="253">
        <v>30</v>
      </c>
      <c r="C30" s="462" t="s">
        <v>62</v>
      </c>
      <c r="D30" s="462"/>
      <c r="E30" s="2">
        <v>5</v>
      </c>
      <c r="F30" s="2">
        <v>447</v>
      </c>
      <c r="G30" s="2">
        <v>219961</v>
      </c>
      <c r="H30" s="2">
        <v>968231</v>
      </c>
      <c r="I30" s="2">
        <v>1944840</v>
      </c>
      <c r="J30" s="2">
        <v>899434</v>
      </c>
      <c r="K30" s="2">
        <v>889534</v>
      </c>
    </row>
    <row r="31" spans="2:11" s="85" customFormat="1" ht="15" customHeight="1" x14ac:dyDescent="0.45">
      <c r="B31" s="253">
        <v>31</v>
      </c>
      <c r="C31" s="462" t="s">
        <v>63</v>
      </c>
      <c r="D31" s="462"/>
      <c r="E31" s="2">
        <v>5</v>
      </c>
      <c r="F31" s="2">
        <v>313</v>
      </c>
      <c r="G31" s="2">
        <v>106807</v>
      </c>
      <c r="H31" s="2">
        <v>350852</v>
      </c>
      <c r="I31" s="2">
        <v>521499</v>
      </c>
      <c r="J31" s="2">
        <v>144514</v>
      </c>
      <c r="K31" s="2">
        <v>155413</v>
      </c>
    </row>
    <row r="32" spans="2:11" s="85" customFormat="1" ht="15" customHeight="1" x14ac:dyDescent="0.45">
      <c r="B32" s="255">
        <v>32</v>
      </c>
      <c r="C32" s="469" t="s">
        <v>64</v>
      </c>
      <c r="D32" s="469"/>
      <c r="E32" s="197">
        <v>14</v>
      </c>
      <c r="F32" s="197">
        <v>110</v>
      </c>
      <c r="G32" s="197">
        <v>30619</v>
      </c>
      <c r="H32" s="197">
        <v>30776</v>
      </c>
      <c r="I32" s="197">
        <v>74740</v>
      </c>
      <c r="J32" s="197">
        <v>39966</v>
      </c>
      <c r="K32" s="197">
        <v>39966</v>
      </c>
    </row>
    <row r="33" spans="2:11" s="85" customFormat="1" ht="15" customHeight="1" x14ac:dyDescent="0.45">
      <c r="B33" s="467" t="s">
        <v>1998</v>
      </c>
      <c r="C33" s="467"/>
      <c r="D33" s="468"/>
      <c r="E33" s="2">
        <v>81</v>
      </c>
      <c r="F33" s="2">
        <v>430</v>
      </c>
      <c r="G33" s="2">
        <v>115511</v>
      </c>
      <c r="H33" s="2">
        <v>376907</v>
      </c>
      <c r="I33" s="2">
        <v>638437</v>
      </c>
      <c r="J33" s="2">
        <v>238304</v>
      </c>
      <c r="K33" s="2">
        <v>238304</v>
      </c>
    </row>
    <row r="34" spans="2:11" s="85" customFormat="1" ht="15" customHeight="1" x14ac:dyDescent="0.45">
      <c r="B34" s="467" t="s">
        <v>357</v>
      </c>
      <c r="C34" s="467"/>
      <c r="D34" s="468"/>
      <c r="E34" s="2">
        <v>68</v>
      </c>
      <c r="F34" s="2">
        <v>910</v>
      </c>
      <c r="G34" s="2">
        <v>253267</v>
      </c>
      <c r="H34" s="2">
        <v>806595</v>
      </c>
      <c r="I34" s="2">
        <v>1606594</v>
      </c>
      <c r="J34" s="2">
        <v>726136</v>
      </c>
      <c r="K34" s="2">
        <v>726136</v>
      </c>
    </row>
    <row r="35" spans="2:11" s="85" customFormat="1" ht="15" customHeight="1" x14ac:dyDescent="0.45">
      <c r="B35" s="467" t="s">
        <v>358</v>
      </c>
      <c r="C35" s="467"/>
      <c r="D35" s="468"/>
      <c r="E35" s="2">
        <v>28</v>
      </c>
      <c r="F35" s="2">
        <v>699</v>
      </c>
      <c r="G35" s="2">
        <v>200600</v>
      </c>
      <c r="H35" s="2">
        <v>546317</v>
      </c>
      <c r="I35" s="2">
        <v>939338</v>
      </c>
      <c r="J35" s="2">
        <v>357930</v>
      </c>
      <c r="K35" s="2">
        <v>357930</v>
      </c>
    </row>
    <row r="36" spans="2:11" s="85" customFormat="1" ht="15" customHeight="1" x14ac:dyDescent="0.45">
      <c r="B36" s="467" t="s">
        <v>359</v>
      </c>
      <c r="C36" s="467"/>
      <c r="D36" s="468"/>
      <c r="E36" s="2">
        <v>27</v>
      </c>
      <c r="F36" s="2">
        <v>1053</v>
      </c>
      <c r="G36" s="2">
        <v>347717</v>
      </c>
      <c r="H36" s="2">
        <v>861826</v>
      </c>
      <c r="I36" s="2">
        <v>1629808</v>
      </c>
      <c r="J36" s="2">
        <v>644814</v>
      </c>
      <c r="K36" s="2">
        <v>704772</v>
      </c>
    </row>
    <row r="37" spans="2:11" s="85" customFormat="1" ht="15" customHeight="1" x14ac:dyDescent="0.45">
      <c r="B37" s="472" t="s">
        <v>360</v>
      </c>
      <c r="C37" s="472"/>
      <c r="D37" s="473"/>
      <c r="E37" s="3">
        <v>42</v>
      </c>
      <c r="F37" s="3">
        <v>2939</v>
      </c>
      <c r="G37" s="3">
        <v>1074491</v>
      </c>
      <c r="H37" s="3">
        <v>4028258</v>
      </c>
      <c r="I37" s="3">
        <v>6975809</v>
      </c>
      <c r="J37" s="3">
        <v>2494544</v>
      </c>
      <c r="K37" s="3">
        <v>2726172</v>
      </c>
    </row>
    <row r="38" spans="2:11" s="85" customFormat="1" ht="15" customHeight="1" x14ac:dyDescent="0.45">
      <c r="B38" s="467" t="s">
        <v>361</v>
      </c>
      <c r="C38" s="467"/>
      <c r="D38" s="468"/>
      <c r="E38" s="2">
        <v>10</v>
      </c>
      <c r="F38" s="2">
        <v>1285</v>
      </c>
      <c r="G38" s="2">
        <v>494402</v>
      </c>
      <c r="H38" s="2">
        <v>1932207</v>
      </c>
      <c r="I38" s="2">
        <v>3396695</v>
      </c>
      <c r="J38" s="2">
        <v>1314994</v>
      </c>
      <c r="K38" s="2">
        <v>1376173</v>
      </c>
    </row>
    <row r="39" spans="2:11" s="85" customFormat="1" ht="15" customHeight="1" x14ac:dyDescent="0.45">
      <c r="B39" s="467" t="s">
        <v>362</v>
      </c>
      <c r="C39" s="467"/>
      <c r="D39" s="468"/>
      <c r="E39" s="2">
        <v>4</v>
      </c>
      <c r="F39" s="2">
        <v>1022</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v>1</v>
      </c>
      <c r="F41" s="2">
        <v>562</v>
      </c>
      <c r="G41" s="2" t="s">
        <v>2769</v>
      </c>
      <c r="H41" s="2" t="s">
        <v>2769</v>
      </c>
      <c r="I41" s="2" t="s">
        <v>2769</v>
      </c>
      <c r="J41" s="2" t="s">
        <v>2769</v>
      </c>
      <c r="K41" s="2" t="s">
        <v>2769</v>
      </c>
    </row>
    <row r="42" spans="2:11" s="85" customFormat="1" ht="15" customHeight="1" thickBot="1" x14ac:dyDescent="0.5">
      <c r="B42" s="470" t="s">
        <v>365</v>
      </c>
      <c r="C42" s="470"/>
      <c r="D42" s="471"/>
      <c r="E42" s="4">
        <v>1</v>
      </c>
      <c r="F42" s="4">
        <v>1105</v>
      </c>
      <c r="G42" s="4" t="s">
        <v>2769</v>
      </c>
      <c r="H42" s="4" t="s">
        <v>2769</v>
      </c>
      <c r="I42" s="4" t="s">
        <v>2769</v>
      </c>
      <c r="J42" s="4" t="s">
        <v>2769</v>
      </c>
      <c r="K42" s="4" t="s">
        <v>2769</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D35"/>
  <sheetViews>
    <sheetView showGridLines="0" zoomScaleNormal="100" workbookViewId="0">
      <pane xSplit="3" ySplit="10" topLeftCell="O11" activePane="bottomRight" state="frozen"/>
      <selection pane="topRight"/>
      <selection pane="bottomLeft"/>
      <selection pane="bottomRight"/>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28" width="9.69921875" style="23" customWidth="1"/>
    <col min="29" max="29" width="8" style="23" customWidth="1"/>
    <col min="30" max="30" width="10.09765625" style="23" customWidth="1"/>
    <col min="31" max="16384" width="8.09765625" style="23"/>
  </cols>
  <sheetData>
    <row r="1" spans="2:30" s="22" customFormat="1" ht="15" customHeight="1" x14ac:dyDescent="0.45">
      <c r="B1" s="22" t="s">
        <v>1997</v>
      </c>
    </row>
    <row r="2" spans="2:30" ht="18" customHeight="1" x14ac:dyDescent="0.45"/>
    <row r="3" spans="2:30" s="24" customFormat="1" ht="15" customHeight="1" x14ac:dyDescent="0.45">
      <c r="B3" s="24" t="s">
        <v>1851</v>
      </c>
    </row>
    <row r="4" spans="2:30" ht="15" customHeight="1" x14ac:dyDescent="0.45">
      <c r="B4" s="23" t="s">
        <v>1826</v>
      </c>
    </row>
    <row r="5" spans="2:30" ht="15" customHeight="1" thickBot="1" x14ac:dyDescent="0.5"/>
    <row r="6" spans="2:30" ht="18" customHeight="1" x14ac:dyDescent="0.45">
      <c r="B6" s="280" t="s">
        <v>16</v>
      </c>
      <c r="C6" s="281"/>
      <c r="D6" s="286" t="s">
        <v>17</v>
      </c>
      <c r="E6" s="287" t="s">
        <v>18</v>
      </c>
      <c r="F6" s="288"/>
      <c r="G6" s="289"/>
      <c r="H6" s="296" t="s">
        <v>19</v>
      </c>
      <c r="I6" s="297"/>
      <c r="J6" s="297"/>
      <c r="K6" s="297"/>
      <c r="L6" s="297"/>
      <c r="M6" s="297"/>
      <c r="N6" s="297"/>
      <c r="O6" s="298"/>
      <c r="P6" s="299" t="s">
        <v>20</v>
      </c>
      <c r="Q6" s="300"/>
      <c r="R6" s="299" t="s">
        <v>21</v>
      </c>
      <c r="S6" s="300"/>
      <c r="T6" s="326" t="s">
        <v>22</v>
      </c>
      <c r="U6" s="328" t="s">
        <v>1853</v>
      </c>
      <c r="V6" s="330" t="s">
        <v>23</v>
      </c>
      <c r="W6" s="331"/>
      <c r="X6" s="331"/>
      <c r="Y6" s="331"/>
      <c r="Z6" s="332"/>
      <c r="AA6" s="305" t="s">
        <v>24</v>
      </c>
      <c r="AB6" s="26"/>
      <c r="AC6" s="26"/>
    </row>
    <row r="7" spans="2:30" ht="18" customHeight="1" x14ac:dyDescent="0.45">
      <c r="B7" s="282"/>
      <c r="C7" s="283"/>
      <c r="D7" s="283"/>
      <c r="E7" s="290"/>
      <c r="F7" s="291"/>
      <c r="G7" s="292"/>
      <c r="H7" s="307" t="s">
        <v>25</v>
      </c>
      <c r="I7" s="308"/>
      <c r="J7" s="309" t="s">
        <v>26</v>
      </c>
      <c r="K7" s="310"/>
      <c r="L7" s="310"/>
      <c r="M7" s="311"/>
      <c r="N7" s="312" t="s">
        <v>1802</v>
      </c>
      <c r="O7" s="313"/>
      <c r="P7" s="301"/>
      <c r="Q7" s="302"/>
      <c r="R7" s="301"/>
      <c r="S7" s="302"/>
      <c r="T7" s="327"/>
      <c r="U7" s="329"/>
      <c r="V7" s="316" t="s">
        <v>27</v>
      </c>
      <c r="W7" s="316" t="s">
        <v>28</v>
      </c>
      <c r="X7" s="316" t="s">
        <v>29</v>
      </c>
      <c r="Y7" s="319" t="s">
        <v>30</v>
      </c>
      <c r="Z7" s="321" t="s">
        <v>31</v>
      </c>
      <c r="AA7" s="306"/>
      <c r="AB7" s="26"/>
      <c r="AC7" s="26"/>
    </row>
    <row r="8" spans="2:30" ht="21.6" customHeight="1" x14ac:dyDescent="0.45">
      <c r="B8" s="282"/>
      <c r="C8" s="283"/>
      <c r="D8" s="283"/>
      <c r="E8" s="293"/>
      <c r="F8" s="294"/>
      <c r="G8" s="295"/>
      <c r="H8" s="293"/>
      <c r="I8" s="295"/>
      <c r="J8" s="322" t="s">
        <v>32</v>
      </c>
      <c r="K8" s="323"/>
      <c r="L8" s="324" t="s">
        <v>1801</v>
      </c>
      <c r="M8" s="325"/>
      <c r="N8" s="314"/>
      <c r="O8" s="315"/>
      <c r="P8" s="303"/>
      <c r="Q8" s="304"/>
      <c r="R8" s="303"/>
      <c r="S8" s="304"/>
      <c r="T8" s="327"/>
      <c r="U8" s="329"/>
      <c r="V8" s="317"/>
      <c r="W8" s="318"/>
      <c r="X8" s="318"/>
      <c r="Y8" s="320"/>
      <c r="Z8" s="320"/>
      <c r="AA8" s="306"/>
      <c r="AB8" s="26"/>
      <c r="AC8" s="26"/>
    </row>
    <row r="9" spans="2:30" ht="15" customHeight="1" x14ac:dyDescent="0.45">
      <c r="B9" s="282"/>
      <c r="C9" s="283"/>
      <c r="D9" s="283"/>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327"/>
      <c r="U9" s="329"/>
      <c r="V9" s="317"/>
      <c r="W9" s="318"/>
      <c r="X9" s="318"/>
      <c r="Y9" s="320"/>
      <c r="Z9" s="320"/>
      <c r="AA9" s="306"/>
      <c r="AB9" s="26"/>
      <c r="AC9" s="26"/>
    </row>
    <row r="10" spans="2:30" s="36" customFormat="1" ht="15" customHeight="1" thickBot="1" x14ac:dyDescent="0.5">
      <c r="B10" s="284"/>
      <c r="C10" s="285"/>
      <c r="D10" s="285"/>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31" t="s">
        <v>38</v>
      </c>
      <c r="U10" s="32" t="s">
        <v>39</v>
      </c>
      <c r="V10" s="33" t="s">
        <v>38</v>
      </c>
      <c r="W10" s="33" t="s">
        <v>38</v>
      </c>
      <c r="X10" s="33" t="s">
        <v>38</v>
      </c>
      <c r="Y10" s="33" t="s">
        <v>38</v>
      </c>
      <c r="Z10" s="33" t="s">
        <v>38</v>
      </c>
      <c r="AA10" s="34" t="s">
        <v>38</v>
      </c>
      <c r="AB10" s="35"/>
      <c r="AC10" s="35"/>
    </row>
    <row r="11" spans="2:30" s="24" customFormat="1" ht="15" customHeight="1" x14ac:dyDescent="0.45">
      <c r="B11" s="37" t="s">
        <v>13</v>
      </c>
      <c r="C11" s="38"/>
      <c r="D11" s="39">
        <v>2114</v>
      </c>
      <c r="E11" s="5">
        <v>86083</v>
      </c>
      <c r="F11" s="5">
        <v>55431</v>
      </c>
      <c r="G11" s="5">
        <v>30652</v>
      </c>
      <c r="H11" s="5">
        <v>2350</v>
      </c>
      <c r="I11" s="5">
        <v>790</v>
      </c>
      <c r="J11" s="5">
        <v>43159</v>
      </c>
      <c r="K11" s="5">
        <v>20582</v>
      </c>
      <c r="L11" s="5">
        <v>5500</v>
      </c>
      <c r="M11" s="5">
        <v>7485</v>
      </c>
      <c r="N11" s="5">
        <v>4818</v>
      </c>
      <c r="O11" s="5">
        <v>1916</v>
      </c>
      <c r="P11" s="5">
        <v>297</v>
      </c>
      <c r="Q11" s="5">
        <v>348</v>
      </c>
      <c r="R11" s="5">
        <v>396</v>
      </c>
      <c r="S11" s="5">
        <v>121</v>
      </c>
      <c r="T11" s="5">
        <v>34747622</v>
      </c>
      <c r="U11" s="5">
        <v>208729656</v>
      </c>
      <c r="V11" s="5">
        <v>312468538</v>
      </c>
      <c r="W11" s="5">
        <v>291055886</v>
      </c>
      <c r="X11" s="5">
        <v>12230738</v>
      </c>
      <c r="Y11" s="5">
        <v>120495</v>
      </c>
      <c r="Z11" s="5">
        <v>9061419</v>
      </c>
      <c r="AA11" s="5">
        <v>90563147</v>
      </c>
      <c r="AB11" s="40"/>
      <c r="AC11" s="40"/>
      <c r="AD11" s="40"/>
    </row>
    <row r="12" spans="2:30" ht="15" customHeight="1" x14ac:dyDescent="0.45">
      <c r="B12" s="41" t="s">
        <v>40</v>
      </c>
      <c r="C12" s="42" t="s">
        <v>41</v>
      </c>
      <c r="D12" s="43">
        <v>455</v>
      </c>
      <c r="E12" s="2">
        <v>18301</v>
      </c>
      <c r="F12" s="2">
        <v>7751</v>
      </c>
      <c r="G12" s="2">
        <v>10550</v>
      </c>
      <c r="H12" s="2">
        <v>534</v>
      </c>
      <c r="I12" s="2">
        <v>197</v>
      </c>
      <c r="J12" s="2">
        <v>5553</v>
      </c>
      <c r="K12" s="2">
        <v>6301</v>
      </c>
      <c r="L12" s="2">
        <v>1431</v>
      </c>
      <c r="M12" s="2">
        <v>3835</v>
      </c>
      <c r="N12" s="2">
        <v>262</v>
      </c>
      <c r="O12" s="2">
        <v>223</v>
      </c>
      <c r="P12" s="2">
        <v>111</v>
      </c>
      <c r="Q12" s="2">
        <v>259</v>
      </c>
      <c r="R12" s="2">
        <v>29</v>
      </c>
      <c r="S12" s="2">
        <v>6</v>
      </c>
      <c r="T12" s="2">
        <v>5156337</v>
      </c>
      <c r="U12" s="2">
        <v>28611730</v>
      </c>
      <c r="V12" s="2">
        <v>43629508</v>
      </c>
      <c r="W12" s="2">
        <v>40502101</v>
      </c>
      <c r="X12" s="2">
        <v>1657717</v>
      </c>
      <c r="Y12" s="2">
        <v>30218</v>
      </c>
      <c r="Z12" s="2">
        <v>1439472</v>
      </c>
      <c r="AA12" s="2">
        <v>13238168</v>
      </c>
      <c r="AB12" s="26"/>
      <c r="AC12" s="26"/>
      <c r="AD12" s="26"/>
    </row>
    <row r="13" spans="2:30" ht="15" customHeight="1" x14ac:dyDescent="0.45">
      <c r="B13" s="41">
        <v>10</v>
      </c>
      <c r="C13" s="42" t="s">
        <v>42</v>
      </c>
      <c r="D13" s="43">
        <v>79</v>
      </c>
      <c r="E13" s="2">
        <v>987</v>
      </c>
      <c r="F13" s="2">
        <v>712</v>
      </c>
      <c r="G13" s="2">
        <v>275</v>
      </c>
      <c r="H13" s="2">
        <v>92</v>
      </c>
      <c r="I13" s="2">
        <v>25</v>
      </c>
      <c r="J13" s="2">
        <v>536</v>
      </c>
      <c r="K13" s="2">
        <v>194</v>
      </c>
      <c r="L13" s="2">
        <v>63</v>
      </c>
      <c r="M13" s="2">
        <v>50</v>
      </c>
      <c r="N13" s="2">
        <v>21</v>
      </c>
      <c r="O13" s="2">
        <v>6</v>
      </c>
      <c r="P13" s="2">
        <v>3</v>
      </c>
      <c r="Q13" s="2">
        <v>10</v>
      </c>
      <c r="R13" s="2" t="s">
        <v>2768</v>
      </c>
      <c r="S13" s="2" t="s">
        <v>2768</v>
      </c>
      <c r="T13" s="2">
        <v>313503</v>
      </c>
      <c r="U13" s="2">
        <v>2015057</v>
      </c>
      <c r="V13" s="2">
        <v>5073328</v>
      </c>
      <c r="W13" s="2">
        <v>4731715</v>
      </c>
      <c r="X13" s="2">
        <v>214110</v>
      </c>
      <c r="Y13" s="2" t="s">
        <v>2768</v>
      </c>
      <c r="Z13" s="2">
        <v>127503</v>
      </c>
      <c r="AA13" s="2">
        <v>2742981</v>
      </c>
      <c r="AB13" s="26"/>
      <c r="AC13" s="26"/>
      <c r="AD13" s="26"/>
    </row>
    <row r="14" spans="2:30" ht="15" customHeight="1" x14ac:dyDescent="0.45">
      <c r="B14" s="41">
        <v>11</v>
      </c>
      <c r="C14" s="42" t="s">
        <v>43</v>
      </c>
      <c r="D14" s="43">
        <v>134</v>
      </c>
      <c r="E14" s="2">
        <v>3425</v>
      </c>
      <c r="F14" s="2">
        <v>697</v>
      </c>
      <c r="G14" s="2">
        <v>2728</v>
      </c>
      <c r="H14" s="2">
        <v>111</v>
      </c>
      <c r="I14" s="2">
        <v>52</v>
      </c>
      <c r="J14" s="2">
        <v>454</v>
      </c>
      <c r="K14" s="2">
        <v>2092</v>
      </c>
      <c r="L14" s="2">
        <v>129</v>
      </c>
      <c r="M14" s="2">
        <v>578</v>
      </c>
      <c r="N14" s="2">
        <v>5</v>
      </c>
      <c r="O14" s="2">
        <v>6</v>
      </c>
      <c r="P14" s="2">
        <v>3</v>
      </c>
      <c r="Q14" s="2">
        <v>15</v>
      </c>
      <c r="R14" s="2">
        <v>2</v>
      </c>
      <c r="S14" s="2" t="s">
        <v>2768</v>
      </c>
      <c r="T14" s="2">
        <v>784407</v>
      </c>
      <c r="U14" s="2">
        <v>640330</v>
      </c>
      <c r="V14" s="2">
        <v>1831425</v>
      </c>
      <c r="W14" s="2">
        <v>767259</v>
      </c>
      <c r="X14" s="2">
        <v>1018171</v>
      </c>
      <c r="Y14" s="2" t="s">
        <v>2768</v>
      </c>
      <c r="Z14" s="2">
        <v>45995</v>
      </c>
      <c r="AA14" s="2">
        <v>1065813</v>
      </c>
      <c r="AB14" s="26"/>
      <c r="AC14" s="26"/>
      <c r="AD14" s="26"/>
    </row>
    <row r="15" spans="2:30" ht="15" customHeight="1" x14ac:dyDescent="0.45">
      <c r="B15" s="41">
        <v>12</v>
      </c>
      <c r="C15" s="42" t="s">
        <v>44</v>
      </c>
      <c r="D15" s="43">
        <v>129</v>
      </c>
      <c r="E15" s="2">
        <v>2228</v>
      </c>
      <c r="F15" s="2">
        <v>1798</v>
      </c>
      <c r="G15" s="2">
        <v>430</v>
      </c>
      <c r="H15" s="2">
        <v>162</v>
      </c>
      <c r="I15" s="2">
        <v>58</v>
      </c>
      <c r="J15" s="2">
        <v>1489</v>
      </c>
      <c r="K15" s="2">
        <v>327</v>
      </c>
      <c r="L15" s="2">
        <v>133</v>
      </c>
      <c r="M15" s="2">
        <v>43</v>
      </c>
      <c r="N15" s="2">
        <v>27</v>
      </c>
      <c r="O15" s="2">
        <v>3</v>
      </c>
      <c r="P15" s="2">
        <v>6</v>
      </c>
      <c r="Q15" s="2" t="s">
        <v>2768</v>
      </c>
      <c r="R15" s="2">
        <v>13</v>
      </c>
      <c r="S15" s="2">
        <v>1</v>
      </c>
      <c r="T15" s="2">
        <v>739837</v>
      </c>
      <c r="U15" s="2">
        <v>4489652</v>
      </c>
      <c r="V15" s="2">
        <v>7103708</v>
      </c>
      <c r="W15" s="2">
        <v>6649108</v>
      </c>
      <c r="X15" s="2">
        <v>126341</v>
      </c>
      <c r="Y15" s="2">
        <v>5446</v>
      </c>
      <c r="Z15" s="2">
        <v>322813</v>
      </c>
      <c r="AA15" s="2">
        <v>2201140</v>
      </c>
      <c r="AB15" s="26"/>
      <c r="AC15" s="26"/>
      <c r="AD15" s="26"/>
    </row>
    <row r="16" spans="2:30" ht="15" customHeight="1" x14ac:dyDescent="0.45">
      <c r="B16" s="44">
        <v>13</v>
      </c>
      <c r="C16" s="45" t="s">
        <v>45</v>
      </c>
      <c r="D16" s="46">
        <v>29</v>
      </c>
      <c r="E16" s="3">
        <v>429</v>
      </c>
      <c r="F16" s="3">
        <v>310</v>
      </c>
      <c r="G16" s="3">
        <v>119</v>
      </c>
      <c r="H16" s="3">
        <v>40</v>
      </c>
      <c r="I16" s="3">
        <v>17</v>
      </c>
      <c r="J16" s="3">
        <v>235</v>
      </c>
      <c r="K16" s="3">
        <v>83</v>
      </c>
      <c r="L16" s="3">
        <v>33</v>
      </c>
      <c r="M16" s="3">
        <v>19</v>
      </c>
      <c r="N16" s="3">
        <v>2</v>
      </c>
      <c r="O16" s="3" t="s">
        <v>2768</v>
      </c>
      <c r="P16" s="3">
        <v>1</v>
      </c>
      <c r="Q16" s="3">
        <v>1</v>
      </c>
      <c r="R16" s="3" t="s">
        <v>2768</v>
      </c>
      <c r="S16" s="3" t="s">
        <v>2768</v>
      </c>
      <c r="T16" s="3">
        <v>133166</v>
      </c>
      <c r="U16" s="3">
        <v>373984</v>
      </c>
      <c r="V16" s="3">
        <v>673032</v>
      </c>
      <c r="W16" s="3">
        <v>619086</v>
      </c>
      <c r="X16" s="3">
        <v>19177</v>
      </c>
      <c r="Y16" s="3">
        <v>11595</v>
      </c>
      <c r="Z16" s="3">
        <v>23174</v>
      </c>
      <c r="AA16" s="3">
        <v>243567</v>
      </c>
      <c r="AB16" s="26"/>
      <c r="AC16" s="26"/>
      <c r="AD16" s="26"/>
    </row>
    <row r="17" spans="2:30" ht="15" customHeight="1" x14ac:dyDescent="0.45">
      <c r="B17" s="41">
        <v>14</v>
      </c>
      <c r="C17" s="42" t="s">
        <v>46</v>
      </c>
      <c r="D17" s="43">
        <v>24</v>
      </c>
      <c r="E17" s="19">
        <v>1030</v>
      </c>
      <c r="F17" s="19">
        <v>742</v>
      </c>
      <c r="G17" s="19">
        <v>288</v>
      </c>
      <c r="H17" s="2">
        <v>21</v>
      </c>
      <c r="I17" s="2">
        <v>6</v>
      </c>
      <c r="J17" s="2">
        <v>640</v>
      </c>
      <c r="K17" s="2">
        <v>211</v>
      </c>
      <c r="L17" s="2">
        <v>57</v>
      </c>
      <c r="M17" s="2">
        <v>58</v>
      </c>
      <c r="N17" s="2">
        <v>41</v>
      </c>
      <c r="O17" s="2">
        <v>15</v>
      </c>
      <c r="P17" s="2" t="s">
        <v>2768</v>
      </c>
      <c r="Q17" s="2" t="s">
        <v>2768</v>
      </c>
      <c r="R17" s="2">
        <v>17</v>
      </c>
      <c r="S17" s="2">
        <v>2</v>
      </c>
      <c r="T17" s="2">
        <v>420034</v>
      </c>
      <c r="U17" s="2">
        <v>2076210</v>
      </c>
      <c r="V17" s="2">
        <v>3166351</v>
      </c>
      <c r="W17" s="2">
        <v>2983424</v>
      </c>
      <c r="X17" s="2">
        <v>21870</v>
      </c>
      <c r="Y17" s="2">
        <v>3434</v>
      </c>
      <c r="Z17" s="2">
        <v>157623</v>
      </c>
      <c r="AA17" s="2">
        <v>939705</v>
      </c>
      <c r="AB17" s="26"/>
      <c r="AC17" s="26"/>
      <c r="AD17" s="26"/>
    </row>
    <row r="18" spans="2:30" ht="15" customHeight="1" x14ac:dyDescent="0.45">
      <c r="B18" s="41">
        <v>15</v>
      </c>
      <c r="C18" s="42" t="s">
        <v>47</v>
      </c>
      <c r="D18" s="43">
        <v>104</v>
      </c>
      <c r="E18" s="2">
        <v>1906</v>
      </c>
      <c r="F18" s="2">
        <v>1143</v>
      </c>
      <c r="G18" s="2">
        <v>763</v>
      </c>
      <c r="H18" s="2">
        <v>145</v>
      </c>
      <c r="I18" s="2">
        <v>68</v>
      </c>
      <c r="J18" s="2">
        <v>924</v>
      </c>
      <c r="K18" s="2">
        <v>642</v>
      </c>
      <c r="L18" s="2">
        <v>68</v>
      </c>
      <c r="M18" s="2">
        <v>55</v>
      </c>
      <c r="N18" s="2">
        <v>9</v>
      </c>
      <c r="O18" s="2">
        <v>1</v>
      </c>
      <c r="P18" s="2">
        <v>9</v>
      </c>
      <c r="Q18" s="2">
        <v>6</v>
      </c>
      <c r="R18" s="2">
        <v>3</v>
      </c>
      <c r="S18" s="2">
        <v>3</v>
      </c>
      <c r="T18" s="2">
        <v>639998</v>
      </c>
      <c r="U18" s="2">
        <v>1626373</v>
      </c>
      <c r="V18" s="2">
        <v>3648834</v>
      </c>
      <c r="W18" s="2">
        <v>3439010</v>
      </c>
      <c r="X18" s="2">
        <v>147670</v>
      </c>
      <c r="Y18" s="2">
        <v>43</v>
      </c>
      <c r="Z18" s="2">
        <v>62111</v>
      </c>
      <c r="AA18" s="2">
        <v>1650089</v>
      </c>
      <c r="AB18" s="26"/>
      <c r="AC18" s="26"/>
      <c r="AD18" s="26"/>
    </row>
    <row r="19" spans="2:30" ht="15" customHeight="1" x14ac:dyDescent="0.45">
      <c r="B19" s="41">
        <v>16</v>
      </c>
      <c r="C19" s="42" t="s">
        <v>48</v>
      </c>
      <c r="D19" s="43">
        <v>23</v>
      </c>
      <c r="E19" s="2">
        <v>1472</v>
      </c>
      <c r="F19" s="2">
        <v>1054</v>
      </c>
      <c r="G19" s="2">
        <v>418</v>
      </c>
      <c r="H19" s="2">
        <v>15</v>
      </c>
      <c r="I19" s="2">
        <v>1</v>
      </c>
      <c r="J19" s="2">
        <v>802</v>
      </c>
      <c r="K19" s="2">
        <v>291</v>
      </c>
      <c r="L19" s="2">
        <v>118</v>
      </c>
      <c r="M19" s="2">
        <v>88</v>
      </c>
      <c r="N19" s="2">
        <v>119</v>
      </c>
      <c r="O19" s="2">
        <v>38</v>
      </c>
      <c r="P19" s="2">
        <v>1</v>
      </c>
      <c r="Q19" s="2" t="s">
        <v>2768</v>
      </c>
      <c r="R19" s="2" t="s">
        <v>2768</v>
      </c>
      <c r="S19" s="2" t="s">
        <v>2768</v>
      </c>
      <c r="T19" s="2">
        <v>739982</v>
      </c>
      <c r="U19" s="2">
        <v>3777871</v>
      </c>
      <c r="V19" s="2">
        <v>7822270</v>
      </c>
      <c r="W19" s="2">
        <v>7680224</v>
      </c>
      <c r="X19" s="2">
        <v>4989</v>
      </c>
      <c r="Y19" s="2" t="s">
        <v>2768</v>
      </c>
      <c r="Z19" s="2">
        <v>137057</v>
      </c>
      <c r="AA19" s="2">
        <v>3600103</v>
      </c>
      <c r="AB19" s="26"/>
      <c r="AC19" s="26"/>
      <c r="AD19" s="26"/>
    </row>
    <row r="20" spans="2:30" ht="15" customHeight="1" x14ac:dyDescent="0.45">
      <c r="B20" s="41">
        <v>17</v>
      </c>
      <c r="C20" s="42" t="s">
        <v>49</v>
      </c>
      <c r="D20" s="43">
        <v>28</v>
      </c>
      <c r="E20" s="2">
        <v>177</v>
      </c>
      <c r="F20" s="2">
        <v>150</v>
      </c>
      <c r="G20" s="2">
        <v>27</v>
      </c>
      <c r="H20" s="2">
        <v>3</v>
      </c>
      <c r="I20" s="2" t="s">
        <v>2768</v>
      </c>
      <c r="J20" s="2">
        <v>135</v>
      </c>
      <c r="K20" s="2">
        <v>23</v>
      </c>
      <c r="L20" s="2">
        <v>8</v>
      </c>
      <c r="M20" s="2">
        <v>2</v>
      </c>
      <c r="N20" s="2">
        <v>4</v>
      </c>
      <c r="O20" s="2">
        <v>2</v>
      </c>
      <c r="P20" s="2">
        <v>1</v>
      </c>
      <c r="Q20" s="2">
        <v>1</v>
      </c>
      <c r="R20" s="2" t="s">
        <v>2768</v>
      </c>
      <c r="S20" s="2" t="s">
        <v>2768</v>
      </c>
      <c r="T20" s="2">
        <v>73068</v>
      </c>
      <c r="U20" s="2">
        <v>539001</v>
      </c>
      <c r="V20" s="2">
        <v>864811</v>
      </c>
      <c r="W20" s="2">
        <v>836744</v>
      </c>
      <c r="X20" s="2">
        <v>1829</v>
      </c>
      <c r="Y20" s="2">
        <v>374</v>
      </c>
      <c r="Z20" s="2">
        <v>25864</v>
      </c>
      <c r="AA20" s="2">
        <v>293863</v>
      </c>
      <c r="AB20" s="26"/>
      <c r="AC20" s="26"/>
      <c r="AD20" s="26"/>
    </row>
    <row r="21" spans="2:30" ht="15" customHeight="1" x14ac:dyDescent="0.45">
      <c r="B21" s="44">
        <v>18</v>
      </c>
      <c r="C21" s="45" t="s">
        <v>50</v>
      </c>
      <c r="D21" s="46">
        <v>98</v>
      </c>
      <c r="E21" s="3">
        <v>4119</v>
      </c>
      <c r="F21" s="3">
        <v>2626</v>
      </c>
      <c r="G21" s="3">
        <v>1493</v>
      </c>
      <c r="H21" s="3">
        <v>91</v>
      </c>
      <c r="I21" s="3">
        <v>26</v>
      </c>
      <c r="J21" s="3">
        <v>1909</v>
      </c>
      <c r="K21" s="3">
        <v>949</v>
      </c>
      <c r="L21" s="3">
        <v>251</v>
      </c>
      <c r="M21" s="3">
        <v>279</v>
      </c>
      <c r="N21" s="3">
        <v>401</v>
      </c>
      <c r="O21" s="3">
        <v>258</v>
      </c>
      <c r="P21" s="3" t="s">
        <v>2768</v>
      </c>
      <c r="Q21" s="3" t="s">
        <v>2768</v>
      </c>
      <c r="R21" s="3">
        <v>26</v>
      </c>
      <c r="S21" s="3">
        <v>19</v>
      </c>
      <c r="T21" s="3">
        <v>1628907</v>
      </c>
      <c r="U21" s="3">
        <v>4822525</v>
      </c>
      <c r="V21" s="3">
        <v>8818246</v>
      </c>
      <c r="W21" s="3">
        <v>7836105</v>
      </c>
      <c r="X21" s="3">
        <v>657467</v>
      </c>
      <c r="Y21" s="3">
        <v>1049</v>
      </c>
      <c r="Z21" s="3">
        <v>323625</v>
      </c>
      <c r="AA21" s="3">
        <v>3464998</v>
      </c>
      <c r="AB21" s="26"/>
      <c r="AC21" s="26"/>
      <c r="AD21" s="26"/>
    </row>
    <row r="22" spans="2:30" ht="15" customHeight="1" x14ac:dyDescent="0.45">
      <c r="B22" s="41">
        <v>19</v>
      </c>
      <c r="C22" s="42" t="s">
        <v>51</v>
      </c>
      <c r="D22" s="43">
        <v>14</v>
      </c>
      <c r="E22" s="19">
        <v>536</v>
      </c>
      <c r="F22" s="19">
        <v>356</v>
      </c>
      <c r="G22" s="19">
        <v>180</v>
      </c>
      <c r="H22" s="2">
        <v>4</v>
      </c>
      <c r="I22" s="2">
        <v>2</v>
      </c>
      <c r="J22" s="2">
        <v>324</v>
      </c>
      <c r="K22" s="2">
        <v>148</v>
      </c>
      <c r="L22" s="2">
        <v>28</v>
      </c>
      <c r="M22" s="2">
        <v>30</v>
      </c>
      <c r="N22" s="2" t="s">
        <v>2768</v>
      </c>
      <c r="O22" s="2" t="s">
        <v>2768</v>
      </c>
      <c r="P22" s="2" t="s">
        <v>2768</v>
      </c>
      <c r="Q22" s="2" t="s">
        <v>2768</v>
      </c>
      <c r="R22" s="2" t="s">
        <v>2768</v>
      </c>
      <c r="S22" s="2" t="s">
        <v>2768</v>
      </c>
      <c r="T22" s="2">
        <v>144728</v>
      </c>
      <c r="U22" s="2">
        <v>275544</v>
      </c>
      <c r="V22" s="2">
        <v>579616</v>
      </c>
      <c r="W22" s="2">
        <v>563967</v>
      </c>
      <c r="X22" s="2">
        <v>14403</v>
      </c>
      <c r="Y22" s="2" t="s">
        <v>2768</v>
      </c>
      <c r="Z22" s="2">
        <v>1246</v>
      </c>
      <c r="AA22" s="2">
        <v>261384</v>
      </c>
      <c r="AB22" s="26"/>
      <c r="AC22" s="26"/>
      <c r="AD22" s="26"/>
    </row>
    <row r="23" spans="2:30" ht="15" customHeight="1" x14ac:dyDescent="0.45">
      <c r="B23" s="41">
        <v>20</v>
      </c>
      <c r="C23" s="42" t="s">
        <v>52</v>
      </c>
      <c r="D23" s="43">
        <v>8</v>
      </c>
      <c r="E23" s="2">
        <v>397</v>
      </c>
      <c r="F23" s="2">
        <v>170</v>
      </c>
      <c r="G23" s="2">
        <v>227</v>
      </c>
      <c r="H23" s="2">
        <v>6</v>
      </c>
      <c r="I23" s="2" t="s">
        <v>2768</v>
      </c>
      <c r="J23" s="2">
        <v>137</v>
      </c>
      <c r="K23" s="2">
        <v>175</v>
      </c>
      <c r="L23" s="2">
        <v>19</v>
      </c>
      <c r="M23" s="2">
        <v>52</v>
      </c>
      <c r="N23" s="2">
        <v>9</v>
      </c>
      <c r="O23" s="2" t="s">
        <v>2768</v>
      </c>
      <c r="P23" s="2" t="s">
        <v>2768</v>
      </c>
      <c r="Q23" s="2" t="s">
        <v>2768</v>
      </c>
      <c r="R23" s="2">
        <v>1</v>
      </c>
      <c r="S23" s="2" t="s">
        <v>2768</v>
      </c>
      <c r="T23" s="2">
        <v>125891</v>
      </c>
      <c r="U23" s="2">
        <v>539029</v>
      </c>
      <c r="V23" s="2">
        <v>733840</v>
      </c>
      <c r="W23" s="2">
        <v>550143</v>
      </c>
      <c r="X23" s="2">
        <v>183695</v>
      </c>
      <c r="Y23" s="2" t="s">
        <v>2768</v>
      </c>
      <c r="Z23" s="2">
        <v>2</v>
      </c>
      <c r="AA23" s="2">
        <v>176882</v>
      </c>
      <c r="AB23" s="26"/>
      <c r="AC23" s="26"/>
      <c r="AD23" s="26"/>
    </row>
    <row r="24" spans="2:30" ht="15" customHeight="1" x14ac:dyDescent="0.45">
      <c r="B24" s="41">
        <v>21</v>
      </c>
      <c r="C24" s="42" t="s">
        <v>53</v>
      </c>
      <c r="D24" s="43">
        <v>148</v>
      </c>
      <c r="E24" s="2">
        <v>2657</v>
      </c>
      <c r="F24" s="2">
        <v>2261</v>
      </c>
      <c r="G24" s="2">
        <v>396</v>
      </c>
      <c r="H24" s="2">
        <v>149</v>
      </c>
      <c r="I24" s="2">
        <v>35</v>
      </c>
      <c r="J24" s="2">
        <v>1829</v>
      </c>
      <c r="K24" s="2">
        <v>293</v>
      </c>
      <c r="L24" s="2">
        <v>235</v>
      </c>
      <c r="M24" s="2">
        <v>43</v>
      </c>
      <c r="N24" s="2">
        <v>92</v>
      </c>
      <c r="O24" s="2">
        <v>25</v>
      </c>
      <c r="P24" s="2">
        <v>22</v>
      </c>
      <c r="Q24" s="2" t="s">
        <v>2768</v>
      </c>
      <c r="R24" s="2">
        <v>44</v>
      </c>
      <c r="S24" s="2" t="s">
        <v>2768</v>
      </c>
      <c r="T24" s="2">
        <v>1120487</v>
      </c>
      <c r="U24" s="2">
        <v>5127612</v>
      </c>
      <c r="V24" s="2">
        <v>8247915</v>
      </c>
      <c r="W24" s="2">
        <v>7489146</v>
      </c>
      <c r="X24" s="2">
        <v>130943</v>
      </c>
      <c r="Y24" s="2">
        <v>448</v>
      </c>
      <c r="Z24" s="2">
        <v>627378</v>
      </c>
      <c r="AA24" s="2">
        <v>2546936</v>
      </c>
      <c r="AB24" s="26"/>
      <c r="AC24" s="26"/>
      <c r="AD24" s="26"/>
    </row>
    <row r="25" spans="2:30" ht="15" customHeight="1" x14ac:dyDescent="0.45">
      <c r="B25" s="41">
        <v>22</v>
      </c>
      <c r="C25" s="42" t="s">
        <v>54</v>
      </c>
      <c r="D25" s="43">
        <v>48</v>
      </c>
      <c r="E25" s="2">
        <v>2160</v>
      </c>
      <c r="F25" s="2">
        <v>1911</v>
      </c>
      <c r="G25" s="2">
        <v>249</v>
      </c>
      <c r="H25" s="2">
        <v>66</v>
      </c>
      <c r="I25" s="2">
        <v>18</v>
      </c>
      <c r="J25" s="2">
        <v>1488</v>
      </c>
      <c r="K25" s="2">
        <v>208</v>
      </c>
      <c r="L25" s="2">
        <v>244</v>
      </c>
      <c r="M25" s="2">
        <v>27</v>
      </c>
      <c r="N25" s="2">
        <v>113</v>
      </c>
      <c r="O25" s="2">
        <v>2</v>
      </c>
      <c r="P25" s="2">
        <v>1</v>
      </c>
      <c r="Q25" s="2">
        <v>4</v>
      </c>
      <c r="R25" s="2" t="s">
        <v>2768</v>
      </c>
      <c r="S25" s="2">
        <v>6</v>
      </c>
      <c r="T25" s="2">
        <v>1082154</v>
      </c>
      <c r="U25" s="2">
        <v>9648072</v>
      </c>
      <c r="V25" s="2">
        <v>12994294</v>
      </c>
      <c r="W25" s="2">
        <v>10165443</v>
      </c>
      <c r="X25" s="2">
        <v>274294</v>
      </c>
      <c r="Y25" s="2" t="s">
        <v>2768</v>
      </c>
      <c r="Z25" s="2">
        <v>2554557</v>
      </c>
      <c r="AA25" s="2">
        <v>2813800</v>
      </c>
      <c r="AB25" s="26"/>
      <c r="AC25" s="26"/>
      <c r="AD25" s="26"/>
    </row>
    <row r="26" spans="2:30" ht="15" customHeight="1" x14ac:dyDescent="0.45">
      <c r="B26" s="44">
        <v>23</v>
      </c>
      <c r="C26" s="45" t="s">
        <v>55</v>
      </c>
      <c r="D26" s="46">
        <v>29</v>
      </c>
      <c r="E26" s="3">
        <v>1013</v>
      </c>
      <c r="F26" s="3">
        <v>715</v>
      </c>
      <c r="G26" s="3">
        <v>298</v>
      </c>
      <c r="H26" s="3">
        <v>30</v>
      </c>
      <c r="I26" s="3">
        <v>14</v>
      </c>
      <c r="J26" s="3">
        <v>574</v>
      </c>
      <c r="K26" s="3">
        <v>205</v>
      </c>
      <c r="L26" s="3">
        <v>106</v>
      </c>
      <c r="M26" s="3">
        <v>71</v>
      </c>
      <c r="N26" s="3">
        <v>6</v>
      </c>
      <c r="O26" s="3">
        <v>8</v>
      </c>
      <c r="P26" s="3">
        <v>14</v>
      </c>
      <c r="Q26" s="3">
        <v>13</v>
      </c>
      <c r="R26" s="3">
        <v>1</v>
      </c>
      <c r="S26" s="3" t="s">
        <v>2768</v>
      </c>
      <c r="T26" s="3">
        <v>407514</v>
      </c>
      <c r="U26" s="3">
        <v>2146980</v>
      </c>
      <c r="V26" s="3">
        <v>3660825</v>
      </c>
      <c r="W26" s="3">
        <v>2407656</v>
      </c>
      <c r="X26" s="3">
        <v>541156</v>
      </c>
      <c r="Y26" s="3">
        <v>13</v>
      </c>
      <c r="Z26" s="3">
        <v>712000</v>
      </c>
      <c r="AA26" s="3">
        <v>1307068</v>
      </c>
      <c r="AB26" s="26"/>
      <c r="AC26" s="26"/>
      <c r="AD26" s="26"/>
    </row>
    <row r="27" spans="2:30" ht="15" customHeight="1" x14ac:dyDescent="0.45">
      <c r="B27" s="41">
        <v>24</v>
      </c>
      <c r="C27" s="42" t="s">
        <v>56</v>
      </c>
      <c r="D27" s="43">
        <v>187</v>
      </c>
      <c r="E27" s="19">
        <v>5126</v>
      </c>
      <c r="F27" s="19">
        <v>4005</v>
      </c>
      <c r="G27" s="19">
        <v>1121</v>
      </c>
      <c r="H27" s="2">
        <v>226</v>
      </c>
      <c r="I27" s="2">
        <v>70</v>
      </c>
      <c r="J27" s="2">
        <v>3367</v>
      </c>
      <c r="K27" s="2">
        <v>851</v>
      </c>
      <c r="L27" s="2">
        <v>373</v>
      </c>
      <c r="M27" s="2">
        <v>188</v>
      </c>
      <c r="N27" s="2">
        <v>52</v>
      </c>
      <c r="O27" s="2">
        <v>16</v>
      </c>
      <c r="P27" s="2">
        <v>5</v>
      </c>
      <c r="Q27" s="2">
        <v>2</v>
      </c>
      <c r="R27" s="2">
        <v>13</v>
      </c>
      <c r="S27" s="2">
        <v>4</v>
      </c>
      <c r="T27" s="2">
        <v>2133805</v>
      </c>
      <c r="U27" s="2">
        <v>7581132</v>
      </c>
      <c r="V27" s="2">
        <v>12949362</v>
      </c>
      <c r="W27" s="2">
        <v>10831286</v>
      </c>
      <c r="X27" s="2">
        <v>1702286</v>
      </c>
      <c r="Y27" s="2">
        <v>18988</v>
      </c>
      <c r="Z27" s="2">
        <v>396802</v>
      </c>
      <c r="AA27" s="2">
        <v>4365447</v>
      </c>
      <c r="AB27" s="26"/>
      <c r="AC27" s="26"/>
      <c r="AD27" s="26"/>
    </row>
    <row r="28" spans="2:30" ht="15" customHeight="1" x14ac:dyDescent="0.45">
      <c r="B28" s="41">
        <v>25</v>
      </c>
      <c r="C28" s="42" t="s">
        <v>57</v>
      </c>
      <c r="D28" s="43">
        <v>38</v>
      </c>
      <c r="E28" s="2">
        <v>3094</v>
      </c>
      <c r="F28" s="2">
        <v>2114</v>
      </c>
      <c r="G28" s="2">
        <v>980</v>
      </c>
      <c r="H28" s="2">
        <v>35</v>
      </c>
      <c r="I28" s="2">
        <v>10</v>
      </c>
      <c r="J28" s="2">
        <v>1799</v>
      </c>
      <c r="K28" s="2">
        <v>705</v>
      </c>
      <c r="L28" s="2">
        <v>228</v>
      </c>
      <c r="M28" s="2">
        <v>237</v>
      </c>
      <c r="N28" s="2">
        <v>58</v>
      </c>
      <c r="O28" s="2">
        <v>30</v>
      </c>
      <c r="P28" s="2">
        <v>3</v>
      </c>
      <c r="Q28" s="2">
        <v>1</v>
      </c>
      <c r="R28" s="2">
        <v>6</v>
      </c>
      <c r="S28" s="2">
        <v>2</v>
      </c>
      <c r="T28" s="2">
        <v>1476768</v>
      </c>
      <c r="U28" s="2">
        <v>6363676</v>
      </c>
      <c r="V28" s="2">
        <v>13374130</v>
      </c>
      <c r="W28" s="2">
        <v>13180659</v>
      </c>
      <c r="X28" s="2">
        <v>102015</v>
      </c>
      <c r="Y28" s="2" t="s">
        <v>2768</v>
      </c>
      <c r="Z28" s="2">
        <v>91456</v>
      </c>
      <c r="AA28" s="2">
        <v>6603737</v>
      </c>
      <c r="AB28" s="26"/>
      <c r="AC28" s="26"/>
      <c r="AD28" s="26"/>
    </row>
    <row r="29" spans="2:30" ht="15" customHeight="1" x14ac:dyDescent="0.45">
      <c r="B29" s="41">
        <v>26</v>
      </c>
      <c r="C29" s="42" t="s">
        <v>58</v>
      </c>
      <c r="D29" s="43">
        <v>190</v>
      </c>
      <c r="E29" s="2">
        <v>8663</v>
      </c>
      <c r="F29" s="2">
        <v>6242</v>
      </c>
      <c r="G29" s="2">
        <v>2421</v>
      </c>
      <c r="H29" s="2">
        <v>240</v>
      </c>
      <c r="I29" s="2">
        <v>73</v>
      </c>
      <c r="J29" s="2">
        <v>4899</v>
      </c>
      <c r="K29" s="2">
        <v>1601</v>
      </c>
      <c r="L29" s="2">
        <v>395</v>
      </c>
      <c r="M29" s="2">
        <v>291</v>
      </c>
      <c r="N29" s="2">
        <v>730</v>
      </c>
      <c r="O29" s="2">
        <v>466</v>
      </c>
      <c r="P29" s="2">
        <v>7</v>
      </c>
      <c r="Q29" s="2">
        <v>1</v>
      </c>
      <c r="R29" s="2">
        <v>22</v>
      </c>
      <c r="S29" s="2">
        <v>10</v>
      </c>
      <c r="T29" s="2">
        <v>3896932</v>
      </c>
      <c r="U29" s="2">
        <v>19672190</v>
      </c>
      <c r="V29" s="2">
        <v>29917919</v>
      </c>
      <c r="W29" s="2">
        <v>27567656</v>
      </c>
      <c r="X29" s="2">
        <v>1197823</v>
      </c>
      <c r="Y29" s="2">
        <v>4884</v>
      </c>
      <c r="Z29" s="2">
        <v>1147556</v>
      </c>
      <c r="AA29" s="2">
        <v>9228522</v>
      </c>
      <c r="AB29" s="26"/>
      <c r="AC29" s="26"/>
      <c r="AD29" s="26"/>
    </row>
    <row r="30" spans="2:30" ht="15" customHeight="1" x14ac:dyDescent="0.45">
      <c r="B30" s="41">
        <v>27</v>
      </c>
      <c r="C30" s="42" t="s">
        <v>59</v>
      </c>
      <c r="D30" s="43">
        <v>40</v>
      </c>
      <c r="E30" s="2">
        <v>3227</v>
      </c>
      <c r="F30" s="2">
        <v>1882</v>
      </c>
      <c r="G30" s="2">
        <v>1345</v>
      </c>
      <c r="H30" s="2">
        <v>57</v>
      </c>
      <c r="I30" s="2">
        <v>15</v>
      </c>
      <c r="J30" s="2">
        <v>1406</v>
      </c>
      <c r="K30" s="2">
        <v>633</v>
      </c>
      <c r="L30" s="2">
        <v>229</v>
      </c>
      <c r="M30" s="2">
        <v>420</v>
      </c>
      <c r="N30" s="2">
        <v>193</v>
      </c>
      <c r="O30" s="2">
        <v>279</v>
      </c>
      <c r="P30" s="2" t="s">
        <v>2768</v>
      </c>
      <c r="Q30" s="2">
        <v>1</v>
      </c>
      <c r="R30" s="2">
        <v>3</v>
      </c>
      <c r="S30" s="2">
        <v>2</v>
      </c>
      <c r="T30" s="2">
        <v>1422767</v>
      </c>
      <c r="U30" s="2">
        <v>9329045</v>
      </c>
      <c r="V30" s="2">
        <v>11805308</v>
      </c>
      <c r="W30" s="2">
        <v>11611386</v>
      </c>
      <c r="X30" s="2">
        <v>134090</v>
      </c>
      <c r="Y30" s="2" t="s">
        <v>2768</v>
      </c>
      <c r="Z30" s="2">
        <v>59832</v>
      </c>
      <c r="AA30" s="2">
        <v>2238263</v>
      </c>
      <c r="AB30" s="26"/>
      <c r="AC30" s="26"/>
      <c r="AD30" s="26"/>
    </row>
    <row r="31" spans="2:30" ht="15" customHeight="1" x14ac:dyDescent="0.45">
      <c r="B31" s="44">
        <v>28</v>
      </c>
      <c r="C31" s="45" t="s">
        <v>60</v>
      </c>
      <c r="D31" s="46">
        <v>73</v>
      </c>
      <c r="E31" s="3">
        <v>10672</v>
      </c>
      <c r="F31" s="3">
        <v>7826</v>
      </c>
      <c r="G31" s="3">
        <v>2846</v>
      </c>
      <c r="H31" s="3">
        <v>77</v>
      </c>
      <c r="I31" s="3">
        <v>22</v>
      </c>
      <c r="J31" s="3">
        <v>5986</v>
      </c>
      <c r="K31" s="3">
        <v>2170</v>
      </c>
      <c r="L31" s="3">
        <v>359</v>
      </c>
      <c r="M31" s="3">
        <v>358</v>
      </c>
      <c r="N31" s="3">
        <v>1553</v>
      </c>
      <c r="O31" s="3">
        <v>338</v>
      </c>
      <c r="P31" s="3" t="s">
        <v>2768</v>
      </c>
      <c r="Q31" s="3" t="s">
        <v>2768</v>
      </c>
      <c r="R31" s="3">
        <v>149</v>
      </c>
      <c r="S31" s="3">
        <v>42</v>
      </c>
      <c r="T31" s="3">
        <v>5017002</v>
      </c>
      <c r="U31" s="3">
        <v>29591487</v>
      </c>
      <c r="V31" s="3">
        <v>44469805</v>
      </c>
      <c r="W31" s="3">
        <v>41745454</v>
      </c>
      <c r="X31" s="3">
        <v>2619476</v>
      </c>
      <c r="Y31" s="3">
        <v>265</v>
      </c>
      <c r="Z31" s="3">
        <v>104610</v>
      </c>
      <c r="AA31" s="3">
        <v>12868607</v>
      </c>
      <c r="AD31" s="26"/>
    </row>
    <row r="32" spans="2:30" ht="15" customHeight="1" x14ac:dyDescent="0.45">
      <c r="B32" s="41">
        <v>29</v>
      </c>
      <c r="C32" s="42" t="s">
        <v>61</v>
      </c>
      <c r="D32" s="43">
        <v>64</v>
      </c>
      <c r="E32" s="19">
        <v>3016</v>
      </c>
      <c r="F32" s="19">
        <v>1713</v>
      </c>
      <c r="G32" s="19">
        <v>1303</v>
      </c>
      <c r="H32" s="2">
        <v>66</v>
      </c>
      <c r="I32" s="2">
        <v>18</v>
      </c>
      <c r="J32" s="2">
        <v>1516</v>
      </c>
      <c r="K32" s="2">
        <v>1036</v>
      </c>
      <c r="L32" s="2">
        <v>87</v>
      </c>
      <c r="M32" s="2">
        <v>215</v>
      </c>
      <c r="N32" s="2">
        <v>67</v>
      </c>
      <c r="O32" s="2">
        <v>56</v>
      </c>
      <c r="P32" s="2" t="s">
        <v>2768</v>
      </c>
      <c r="Q32" s="2" t="s">
        <v>2768</v>
      </c>
      <c r="R32" s="2">
        <v>23</v>
      </c>
      <c r="S32" s="2">
        <v>22</v>
      </c>
      <c r="T32" s="2">
        <v>1197783</v>
      </c>
      <c r="U32" s="2">
        <v>3242035</v>
      </c>
      <c r="V32" s="2">
        <v>7032938</v>
      </c>
      <c r="W32" s="2">
        <v>6590098</v>
      </c>
      <c r="X32" s="2">
        <v>251740</v>
      </c>
      <c r="Y32" s="2">
        <v>26</v>
      </c>
      <c r="Z32" s="2">
        <v>191074</v>
      </c>
      <c r="AA32" s="2">
        <v>3343235</v>
      </c>
      <c r="AD32" s="26"/>
    </row>
    <row r="33" spans="2:30" ht="15" customHeight="1" x14ac:dyDescent="0.45">
      <c r="B33" s="41">
        <v>30</v>
      </c>
      <c r="C33" s="42" t="s">
        <v>62</v>
      </c>
      <c r="D33" s="43">
        <v>20</v>
      </c>
      <c r="E33" s="2">
        <v>1148</v>
      </c>
      <c r="F33" s="2">
        <v>791</v>
      </c>
      <c r="G33" s="2">
        <v>357</v>
      </c>
      <c r="H33" s="2">
        <v>31</v>
      </c>
      <c r="I33" s="2">
        <v>6</v>
      </c>
      <c r="J33" s="2">
        <v>709</v>
      </c>
      <c r="K33" s="2">
        <v>236</v>
      </c>
      <c r="L33" s="2">
        <v>49</v>
      </c>
      <c r="M33" s="2">
        <v>107</v>
      </c>
      <c r="N33" s="2">
        <v>4</v>
      </c>
      <c r="O33" s="2">
        <v>8</v>
      </c>
      <c r="P33" s="2" t="s">
        <v>2768</v>
      </c>
      <c r="Q33" s="2" t="s">
        <v>2768</v>
      </c>
      <c r="R33" s="2">
        <v>2</v>
      </c>
      <c r="S33" s="2" t="s">
        <v>2768</v>
      </c>
      <c r="T33" s="2">
        <v>428259</v>
      </c>
      <c r="U33" s="2">
        <v>1249921</v>
      </c>
      <c r="V33" s="2">
        <v>2619207</v>
      </c>
      <c r="W33" s="2">
        <v>2378858</v>
      </c>
      <c r="X33" s="2">
        <v>234365</v>
      </c>
      <c r="Y33" s="2">
        <v>98</v>
      </c>
      <c r="Z33" s="2">
        <v>5886</v>
      </c>
      <c r="AA33" s="2">
        <v>1231494</v>
      </c>
      <c r="AD33" s="26"/>
    </row>
    <row r="34" spans="2:30" ht="15" customHeight="1" x14ac:dyDescent="0.45">
      <c r="B34" s="41">
        <v>31</v>
      </c>
      <c r="C34" s="42" t="s">
        <v>63</v>
      </c>
      <c r="D34" s="43">
        <v>59</v>
      </c>
      <c r="E34" s="2">
        <v>7775</v>
      </c>
      <c r="F34" s="2">
        <v>6896</v>
      </c>
      <c r="G34" s="2">
        <v>879</v>
      </c>
      <c r="H34" s="2">
        <v>51</v>
      </c>
      <c r="I34" s="2">
        <v>15</v>
      </c>
      <c r="J34" s="2">
        <v>5196</v>
      </c>
      <c r="K34" s="2">
        <v>555</v>
      </c>
      <c r="L34" s="2">
        <v>654</v>
      </c>
      <c r="M34" s="2">
        <v>203</v>
      </c>
      <c r="N34" s="2">
        <v>1023</v>
      </c>
      <c r="O34" s="2">
        <v>106</v>
      </c>
      <c r="P34" s="2">
        <v>107</v>
      </c>
      <c r="Q34" s="2">
        <v>30</v>
      </c>
      <c r="R34" s="2">
        <v>28</v>
      </c>
      <c r="S34" s="2" t="s">
        <v>2768</v>
      </c>
      <c r="T34" s="2">
        <v>4614941</v>
      </c>
      <c r="U34" s="2">
        <v>60921709</v>
      </c>
      <c r="V34" s="2">
        <v>74559053</v>
      </c>
      <c r="W34" s="2">
        <v>73524872</v>
      </c>
      <c r="X34" s="2">
        <v>679926</v>
      </c>
      <c r="Y34" s="2">
        <v>43614</v>
      </c>
      <c r="Z34" s="2">
        <v>310641</v>
      </c>
      <c r="AA34" s="2">
        <v>11380932</v>
      </c>
      <c r="AD34" s="26"/>
    </row>
    <row r="35" spans="2:30" ht="15" customHeight="1" thickBot="1" x14ac:dyDescent="0.5">
      <c r="B35" s="47">
        <v>32</v>
      </c>
      <c r="C35" s="48" t="s">
        <v>64</v>
      </c>
      <c r="D35" s="49">
        <v>93</v>
      </c>
      <c r="E35" s="4">
        <v>2525</v>
      </c>
      <c r="F35" s="4">
        <v>1566</v>
      </c>
      <c r="G35" s="4">
        <v>959</v>
      </c>
      <c r="H35" s="4">
        <v>98</v>
      </c>
      <c r="I35" s="4">
        <v>42</v>
      </c>
      <c r="J35" s="4">
        <v>1252</v>
      </c>
      <c r="K35" s="4">
        <v>653</v>
      </c>
      <c r="L35" s="4">
        <v>203</v>
      </c>
      <c r="M35" s="4">
        <v>236</v>
      </c>
      <c r="N35" s="4">
        <v>27</v>
      </c>
      <c r="O35" s="4">
        <v>30</v>
      </c>
      <c r="P35" s="4">
        <v>3</v>
      </c>
      <c r="Q35" s="4">
        <v>4</v>
      </c>
      <c r="R35" s="4">
        <v>14</v>
      </c>
      <c r="S35" s="4">
        <v>2</v>
      </c>
      <c r="T35" s="4">
        <v>1049352</v>
      </c>
      <c r="U35" s="4">
        <v>4068491</v>
      </c>
      <c r="V35" s="4">
        <v>6892813</v>
      </c>
      <c r="W35" s="4">
        <v>6404486</v>
      </c>
      <c r="X35" s="4">
        <v>295185</v>
      </c>
      <c r="Y35" s="4" t="s">
        <v>2768</v>
      </c>
      <c r="Z35" s="4">
        <v>193142</v>
      </c>
      <c r="AA35" s="4">
        <v>2756413</v>
      </c>
      <c r="AD35" s="26"/>
    </row>
  </sheetData>
  <mergeCells count="20">
    <mergeCell ref="AA6:AA9"/>
    <mergeCell ref="H7:I8"/>
    <mergeCell ref="J7:M7"/>
    <mergeCell ref="N7:O8"/>
    <mergeCell ref="V7:V9"/>
    <mergeCell ref="W7:W9"/>
    <mergeCell ref="X7:X9"/>
    <mergeCell ref="R6:S8"/>
    <mergeCell ref="Y7:Y9"/>
    <mergeCell ref="Z7:Z9"/>
    <mergeCell ref="J8:K8"/>
    <mergeCell ref="L8:M8"/>
    <mergeCell ref="T6:T9"/>
    <mergeCell ref="U6:U9"/>
    <mergeCell ref="V6:Z6"/>
    <mergeCell ref="B6:C10"/>
    <mergeCell ref="D6:D10"/>
    <mergeCell ref="E6:G8"/>
    <mergeCell ref="H6:O6"/>
    <mergeCell ref="P6:Q8"/>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216</v>
      </c>
      <c r="D5" s="85" t="s">
        <v>481</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480</v>
      </c>
      <c r="C8" s="463"/>
      <c r="D8" s="464"/>
      <c r="E8" s="5">
        <v>49</v>
      </c>
      <c r="F8" s="5">
        <v>1797</v>
      </c>
      <c r="G8" s="5">
        <v>747581</v>
      </c>
      <c r="H8" s="5">
        <v>1728812</v>
      </c>
      <c r="I8" s="5">
        <v>4138921</v>
      </c>
      <c r="J8" s="5">
        <v>2162438</v>
      </c>
      <c r="K8" s="5">
        <v>2295633</v>
      </c>
    </row>
    <row r="9" spans="2:11" s="85" customFormat="1" ht="15" customHeight="1" x14ac:dyDescent="0.45">
      <c r="B9" s="253" t="s">
        <v>40</v>
      </c>
      <c r="C9" s="462" t="s">
        <v>41</v>
      </c>
      <c r="D9" s="462"/>
      <c r="E9" s="2">
        <v>4</v>
      </c>
      <c r="F9" s="2">
        <v>38</v>
      </c>
      <c r="G9" s="2">
        <v>5808</v>
      </c>
      <c r="H9" s="2">
        <v>8737</v>
      </c>
      <c r="I9" s="2">
        <v>18276</v>
      </c>
      <c r="J9" s="2">
        <v>8816</v>
      </c>
      <c r="K9" s="2">
        <v>8816</v>
      </c>
    </row>
    <row r="10" spans="2:11" s="85" customFormat="1" ht="15" customHeight="1" x14ac:dyDescent="0.45">
      <c r="B10" s="253">
        <v>10</v>
      </c>
      <c r="C10" s="462" t="s">
        <v>42</v>
      </c>
      <c r="D10" s="462"/>
      <c r="E10" s="2">
        <v>2</v>
      </c>
      <c r="F10" s="2">
        <v>18</v>
      </c>
      <c r="G10" s="2" t="s">
        <v>2769</v>
      </c>
      <c r="H10" s="2" t="s">
        <v>2769</v>
      </c>
      <c r="I10" s="2" t="s">
        <v>2769</v>
      </c>
      <c r="J10" s="2" t="s">
        <v>2769</v>
      </c>
      <c r="K10" s="2" t="s">
        <v>2769</v>
      </c>
    </row>
    <row r="11" spans="2:11" s="85" customFormat="1" ht="15" customHeight="1" x14ac:dyDescent="0.45">
      <c r="B11" s="253">
        <v>11</v>
      </c>
      <c r="C11" s="462" t="s">
        <v>43</v>
      </c>
      <c r="D11" s="462"/>
      <c r="E11" s="2">
        <v>3</v>
      </c>
      <c r="F11" s="2">
        <v>24</v>
      </c>
      <c r="G11" s="2">
        <v>4440</v>
      </c>
      <c r="H11" s="2">
        <v>1889</v>
      </c>
      <c r="I11" s="2">
        <v>12430</v>
      </c>
      <c r="J11" s="2">
        <v>9845</v>
      </c>
      <c r="K11" s="2">
        <v>9845</v>
      </c>
    </row>
    <row r="12" spans="2:11" s="85" customFormat="1" ht="15" customHeight="1" x14ac:dyDescent="0.45">
      <c r="B12" s="253">
        <v>12</v>
      </c>
      <c r="C12" s="462" t="s">
        <v>44</v>
      </c>
      <c r="D12" s="462"/>
      <c r="E12" s="2">
        <v>2</v>
      </c>
      <c r="F12" s="2">
        <v>32</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v>1</v>
      </c>
      <c r="F14" s="2">
        <v>5</v>
      </c>
      <c r="G14" s="2" t="s">
        <v>2769</v>
      </c>
      <c r="H14" s="2" t="s">
        <v>2769</v>
      </c>
      <c r="I14" s="2" t="s">
        <v>2769</v>
      </c>
      <c r="J14" s="2" t="s">
        <v>2769</v>
      </c>
      <c r="K14" s="2" t="s">
        <v>2769</v>
      </c>
    </row>
    <row r="15" spans="2:11" s="85" customFormat="1" ht="15" customHeight="1" x14ac:dyDescent="0.45">
      <c r="B15" s="253">
        <v>15</v>
      </c>
      <c r="C15" s="462" t="s">
        <v>47</v>
      </c>
      <c r="D15" s="462"/>
      <c r="E15" s="2">
        <v>3</v>
      </c>
      <c r="F15" s="2">
        <v>64</v>
      </c>
      <c r="G15" s="2">
        <v>23548</v>
      </c>
      <c r="H15" s="2">
        <v>56972</v>
      </c>
      <c r="I15" s="2">
        <v>144071</v>
      </c>
      <c r="J15" s="2">
        <v>78035</v>
      </c>
      <c r="K15" s="2">
        <v>79189</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1</v>
      </c>
      <c r="G17" s="2" t="s">
        <v>2769</v>
      </c>
      <c r="H17" s="2" t="s">
        <v>2769</v>
      </c>
      <c r="I17" s="2" t="s">
        <v>2769</v>
      </c>
      <c r="J17" s="2" t="s">
        <v>2769</v>
      </c>
      <c r="K17" s="2" t="s">
        <v>2769</v>
      </c>
    </row>
    <row r="18" spans="2:11" s="85" customFormat="1" ht="15" customHeight="1" x14ac:dyDescent="0.45">
      <c r="B18" s="254">
        <v>18</v>
      </c>
      <c r="C18" s="466" t="s">
        <v>50</v>
      </c>
      <c r="D18" s="465"/>
      <c r="E18" s="3">
        <v>1</v>
      </c>
      <c r="F18" s="3">
        <v>50</v>
      </c>
      <c r="G18" s="3" t="s">
        <v>2769</v>
      </c>
      <c r="H18" s="3" t="s">
        <v>2769</v>
      </c>
      <c r="I18" s="3" t="s">
        <v>2769</v>
      </c>
      <c r="J18" s="3" t="s">
        <v>2769</v>
      </c>
      <c r="K18" s="3" t="s">
        <v>2769</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4</v>
      </c>
      <c r="F21" s="2">
        <v>30</v>
      </c>
      <c r="G21" s="2">
        <v>10560</v>
      </c>
      <c r="H21" s="2">
        <v>113438</v>
      </c>
      <c r="I21" s="2">
        <v>119340</v>
      </c>
      <c r="J21" s="2">
        <v>5366</v>
      </c>
      <c r="K21" s="2">
        <v>5366</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v>1</v>
      </c>
      <c r="F23" s="3">
        <v>12</v>
      </c>
      <c r="G23" s="3" t="s">
        <v>2769</v>
      </c>
      <c r="H23" s="3" t="s">
        <v>2769</v>
      </c>
      <c r="I23" s="3" t="s">
        <v>2769</v>
      </c>
      <c r="J23" s="3" t="s">
        <v>2769</v>
      </c>
      <c r="K23" s="3" t="s">
        <v>2769</v>
      </c>
    </row>
    <row r="24" spans="2:11" s="85" customFormat="1" ht="15" customHeight="1" x14ac:dyDescent="0.45">
      <c r="B24" s="253">
        <v>24</v>
      </c>
      <c r="C24" s="462" t="s">
        <v>56</v>
      </c>
      <c r="D24" s="462"/>
      <c r="E24" s="2">
        <v>5</v>
      </c>
      <c r="F24" s="2">
        <v>84</v>
      </c>
      <c r="G24" s="2">
        <v>24402</v>
      </c>
      <c r="H24" s="2">
        <v>44255</v>
      </c>
      <c r="I24" s="2">
        <v>99723</v>
      </c>
      <c r="J24" s="2">
        <v>50426</v>
      </c>
      <c r="K24" s="2">
        <v>50426</v>
      </c>
    </row>
    <row r="25" spans="2:11" s="85" customFormat="1" ht="15" customHeight="1" x14ac:dyDescent="0.45">
      <c r="B25" s="253">
        <v>25</v>
      </c>
      <c r="C25" s="462" t="s">
        <v>57</v>
      </c>
      <c r="D25" s="462"/>
      <c r="E25" s="2">
        <v>1</v>
      </c>
      <c r="F25" s="2">
        <v>9</v>
      </c>
      <c r="G25" s="2" t="s">
        <v>2769</v>
      </c>
      <c r="H25" s="2" t="s">
        <v>2769</v>
      </c>
      <c r="I25" s="2" t="s">
        <v>2769</v>
      </c>
      <c r="J25" s="2" t="s">
        <v>2769</v>
      </c>
      <c r="K25" s="2" t="s">
        <v>2769</v>
      </c>
    </row>
    <row r="26" spans="2:11" s="85" customFormat="1" ht="15" customHeight="1" x14ac:dyDescent="0.45">
      <c r="B26" s="253">
        <v>26</v>
      </c>
      <c r="C26" s="462" t="s">
        <v>58</v>
      </c>
      <c r="D26" s="462"/>
      <c r="E26" s="2">
        <v>5</v>
      </c>
      <c r="F26" s="2">
        <v>699</v>
      </c>
      <c r="G26" s="2">
        <v>318943</v>
      </c>
      <c r="H26" s="2">
        <v>551058</v>
      </c>
      <c r="I26" s="2">
        <v>2225662</v>
      </c>
      <c r="J26" s="2">
        <v>1469724</v>
      </c>
      <c r="K26" s="2">
        <v>1587585</v>
      </c>
    </row>
    <row r="27" spans="2:11" s="85" customFormat="1" ht="15" customHeight="1" x14ac:dyDescent="0.45">
      <c r="B27" s="253">
        <v>27</v>
      </c>
      <c r="C27" s="462" t="s">
        <v>59</v>
      </c>
      <c r="D27" s="462"/>
      <c r="E27" s="2">
        <v>1</v>
      </c>
      <c r="F27" s="2">
        <v>23</v>
      </c>
      <c r="G27" s="2" t="s">
        <v>2769</v>
      </c>
      <c r="H27" s="2" t="s">
        <v>2769</v>
      </c>
      <c r="I27" s="2" t="s">
        <v>2769</v>
      </c>
      <c r="J27" s="2" t="s">
        <v>2769</v>
      </c>
      <c r="K27" s="2" t="s">
        <v>2769</v>
      </c>
    </row>
    <row r="28" spans="2:11" s="85" customFormat="1" ht="15" customHeight="1" x14ac:dyDescent="0.45">
      <c r="B28" s="254">
        <v>28</v>
      </c>
      <c r="C28" s="465" t="s">
        <v>60</v>
      </c>
      <c r="D28" s="465"/>
      <c r="E28" s="3">
        <v>1</v>
      </c>
      <c r="F28" s="3">
        <v>1</v>
      </c>
      <c r="G28" s="3" t="s">
        <v>2769</v>
      </c>
      <c r="H28" s="3" t="s">
        <v>2769</v>
      </c>
      <c r="I28" s="3" t="s">
        <v>2769</v>
      </c>
      <c r="J28" s="3" t="s">
        <v>2769</v>
      </c>
      <c r="K28" s="3" t="s">
        <v>2769</v>
      </c>
    </row>
    <row r="29" spans="2:11" s="85" customFormat="1" ht="15" customHeight="1" x14ac:dyDescent="0.45">
      <c r="B29" s="253">
        <v>29</v>
      </c>
      <c r="C29" s="462" t="s">
        <v>61</v>
      </c>
      <c r="D29" s="462"/>
      <c r="E29" s="2">
        <v>3</v>
      </c>
      <c r="F29" s="2">
        <v>44</v>
      </c>
      <c r="G29" s="2">
        <v>10460</v>
      </c>
      <c r="H29" s="2">
        <v>101603</v>
      </c>
      <c r="I29" s="2">
        <v>269694</v>
      </c>
      <c r="J29" s="2">
        <v>156841</v>
      </c>
      <c r="K29" s="2">
        <v>156841</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2</v>
      </c>
      <c r="F31" s="2">
        <v>612</v>
      </c>
      <c r="G31" s="2" t="s">
        <v>2769</v>
      </c>
      <c r="H31" s="2" t="s">
        <v>2769</v>
      </c>
      <c r="I31" s="2" t="s">
        <v>2769</v>
      </c>
      <c r="J31" s="2" t="s">
        <v>2769</v>
      </c>
      <c r="K31" s="2" t="s">
        <v>2769</v>
      </c>
    </row>
    <row r="32" spans="2:11" s="85" customFormat="1" ht="15" customHeight="1" x14ac:dyDescent="0.45">
      <c r="B32" s="255">
        <v>32</v>
      </c>
      <c r="C32" s="469" t="s">
        <v>64</v>
      </c>
      <c r="D32" s="469"/>
      <c r="E32" s="197">
        <v>9</v>
      </c>
      <c r="F32" s="197">
        <v>51</v>
      </c>
      <c r="G32" s="197">
        <v>13653</v>
      </c>
      <c r="H32" s="197">
        <v>17868</v>
      </c>
      <c r="I32" s="197">
        <v>47671</v>
      </c>
      <c r="J32" s="197">
        <v>27096</v>
      </c>
      <c r="K32" s="197">
        <v>27096</v>
      </c>
    </row>
    <row r="33" spans="2:11" s="85" customFormat="1" ht="15" customHeight="1" x14ac:dyDescent="0.45">
      <c r="B33" s="467" t="s">
        <v>1998</v>
      </c>
      <c r="C33" s="467"/>
      <c r="D33" s="468"/>
      <c r="E33" s="2">
        <v>26</v>
      </c>
      <c r="F33" s="2">
        <v>128</v>
      </c>
      <c r="G33" s="2">
        <v>31442</v>
      </c>
      <c r="H33" s="2">
        <v>57589</v>
      </c>
      <c r="I33" s="2">
        <v>139619</v>
      </c>
      <c r="J33" s="2">
        <v>75117</v>
      </c>
      <c r="K33" s="2">
        <v>75117</v>
      </c>
    </row>
    <row r="34" spans="2:11" s="85" customFormat="1" ht="15" customHeight="1" x14ac:dyDescent="0.45">
      <c r="B34" s="467" t="s">
        <v>357</v>
      </c>
      <c r="C34" s="467"/>
      <c r="D34" s="468"/>
      <c r="E34" s="2">
        <v>8</v>
      </c>
      <c r="F34" s="2">
        <v>105</v>
      </c>
      <c r="G34" s="2">
        <v>30043</v>
      </c>
      <c r="H34" s="2">
        <v>141957</v>
      </c>
      <c r="I34" s="2">
        <v>197604</v>
      </c>
      <c r="J34" s="2">
        <v>50588</v>
      </c>
      <c r="K34" s="2">
        <v>50588</v>
      </c>
    </row>
    <row r="35" spans="2:11" s="85" customFormat="1" ht="15" customHeight="1" x14ac:dyDescent="0.45">
      <c r="B35" s="467" t="s">
        <v>358</v>
      </c>
      <c r="C35" s="467"/>
      <c r="D35" s="468"/>
      <c r="E35" s="2">
        <v>7</v>
      </c>
      <c r="F35" s="2">
        <v>172</v>
      </c>
      <c r="G35" s="2">
        <v>46278</v>
      </c>
      <c r="H35" s="2">
        <v>217738</v>
      </c>
      <c r="I35" s="2">
        <v>455570</v>
      </c>
      <c r="J35" s="2">
        <v>220372</v>
      </c>
      <c r="K35" s="2">
        <v>220372</v>
      </c>
    </row>
    <row r="36" spans="2:11" s="85" customFormat="1" ht="15" customHeight="1" x14ac:dyDescent="0.45">
      <c r="B36" s="467" t="s">
        <v>359</v>
      </c>
      <c r="C36" s="467"/>
      <c r="D36" s="468"/>
      <c r="E36" s="2">
        <v>2</v>
      </c>
      <c r="F36" s="2">
        <v>80</v>
      </c>
      <c r="G36" s="2" t="s">
        <v>2769</v>
      </c>
      <c r="H36" s="2" t="s">
        <v>2769</v>
      </c>
      <c r="I36" s="2" t="s">
        <v>2769</v>
      </c>
      <c r="J36" s="2" t="s">
        <v>2769</v>
      </c>
      <c r="K36" s="2" t="s">
        <v>2769</v>
      </c>
    </row>
    <row r="37" spans="2:11" s="85" customFormat="1" ht="15" customHeight="1" x14ac:dyDescent="0.45">
      <c r="B37" s="472" t="s">
        <v>360</v>
      </c>
      <c r="C37" s="472"/>
      <c r="D37" s="473"/>
      <c r="E37" s="3">
        <v>2</v>
      </c>
      <c r="F37" s="3">
        <v>129</v>
      </c>
      <c r="G37" s="3" t="s">
        <v>2769</v>
      </c>
      <c r="H37" s="3" t="s">
        <v>2769</v>
      </c>
      <c r="I37" s="3" t="s">
        <v>2769</v>
      </c>
      <c r="J37" s="3" t="s">
        <v>2769</v>
      </c>
      <c r="K37" s="3" t="s">
        <v>2769</v>
      </c>
    </row>
    <row r="38" spans="2:11" s="85" customFormat="1" ht="15" customHeight="1" x14ac:dyDescent="0.45">
      <c r="B38" s="467" t="s">
        <v>361</v>
      </c>
      <c r="C38" s="467"/>
      <c r="D38" s="468"/>
      <c r="E38" s="2">
        <v>2</v>
      </c>
      <c r="F38" s="2">
        <v>257</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422</v>
      </c>
      <c r="G40" s="2" t="s">
        <v>2769</v>
      </c>
      <c r="H40" s="2" t="s">
        <v>2769</v>
      </c>
      <c r="I40" s="2" t="s">
        <v>2769</v>
      </c>
      <c r="J40" s="2" t="s">
        <v>2769</v>
      </c>
      <c r="K40" s="2" t="s">
        <v>2769</v>
      </c>
    </row>
    <row r="41" spans="2:11" s="85" customFormat="1" ht="15" customHeight="1" x14ac:dyDescent="0.45">
      <c r="B41" s="467" t="s">
        <v>364</v>
      </c>
      <c r="C41" s="467"/>
      <c r="D41" s="468"/>
      <c r="E41" s="2">
        <v>1</v>
      </c>
      <c r="F41" s="2">
        <v>504</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301</v>
      </c>
      <c r="D5" s="85" t="s">
        <v>483</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482</v>
      </c>
      <c r="C8" s="463"/>
      <c r="D8" s="464"/>
      <c r="E8" s="5">
        <v>23</v>
      </c>
      <c r="F8" s="5">
        <v>1237</v>
      </c>
      <c r="G8" s="5">
        <v>555751</v>
      </c>
      <c r="H8" s="5">
        <v>3600144</v>
      </c>
      <c r="I8" s="5">
        <v>5061046</v>
      </c>
      <c r="J8" s="5">
        <v>1339980</v>
      </c>
      <c r="K8" s="5">
        <v>1472066</v>
      </c>
    </row>
    <row r="9" spans="2:11" s="85" customFormat="1" ht="15" customHeight="1" x14ac:dyDescent="0.45">
      <c r="B9" s="253" t="s">
        <v>40</v>
      </c>
      <c r="C9" s="462" t="s">
        <v>41</v>
      </c>
      <c r="D9" s="462"/>
      <c r="E9" s="2">
        <v>5</v>
      </c>
      <c r="F9" s="2">
        <v>214</v>
      </c>
      <c r="G9" s="2">
        <v>76123</v>
      </c>
      <c r="H9" s="2">
        <v>742827</v>
      </c>
      <c r="I9" s="2">
        <v>1110070</v>
      </c>
      <c r="J9" s="2">
        <v>317633</v>
      </c>
      <c r="K9" s="2">
        <v>342877</v>
      </c>
    </row>
    <row r="10" spans="2:11" s="85" customFormat="1" ht="15" customHeight="1" x14ac:dyDescent="0.45">
      <c r="B10" s="253">
        <v>10</v>
      </c>
      <c r="C10" s="462" t="s">
        <v>42</v>
      </c>
      <c r="D10" s="462"/>
      <c r="E10" s="2">
        <v>1</v>
      </c>
      <c r="F10" s="2">
        <v>6</v>
      </c>
      <c r="G10" s="2" t="s">
        <v>2769</v>
      </c>
      <c r="H10" s="2" t="s">
        <v>2769</v>
      </c>
      <c r="I10" s="2" t="s">
        <v>2769</v>
      </c>
      <c r="J10" s="2" t="s">
        <v>2769</v>
      </c>
      <c r="K10" s="2" t="s">
        <v>2769</v>
      </c>
    </row>
    <row r="11" spans="2:11" s="85" customFormat="1" ht="15" customHeight="1" x14ac:dyDescent="0.45">
      <c r="B11" s="253">
        <v>11</v>
      </c>
      <c r="C11" s="462" t="s">
        <v>43</v>
      </c>
      <c r="D11" s="462"/>
      <c r="E11" s="2" t="s">
        <v>2768</v>
      </c>
      <c r="F11" s="2" t="s">
        <v>2768</v>
      </c>
      <c r="G11" s="2" t="s">
        <v>2768</v>
      </c>
      <c r="H11" s="2" t="s">
        <v>2768</v>
      </c>
      <c r="I11" s="2" t="s">
        <v>2768</v>
      </c>
      <c r="J11" s="2" t="s">
        <v>2768</v>
      </c>
      <c r="K11" s="2" t="s">
        <v>2768</v>
      </c>
    </row>
    <row r="12" spans="2:11" s="85" customFormat="1" ht="15" customHeight="1" x14ac:dyDescent="0.45">
      <c r="B12" s="253">
        <v>12</v>
      </c>
      <c r="C12" s="462" t="s">
        <v>44</v>
      </c>
      <c r="D12" s="462"/>
      <c r="E12" s="2">
        <v>1</v>
      </c>
      <c r="F12" s="2">
        <v>37</v>
      </c>
      <c r="G12" s="2" t="s">
        <v>2769</v>
      </c>
      <c r="H12" s="2" t="s">
        <v>2769</v>
      </c>
      <c r="I12" s="2" t="s">
        <v>2769</v>
      </c>
      <c r="J12" s="2" t="s">
        <v>2769</v>
      </c>
      <c r="K12" s="2" t="s">
        <v>2769</v>
      </c>
    </row>
    <row r="13" spans="2:11" s="85" customFormat="1" ht="15" customHeight="1" x14ac:dyDescent="0.45">
      <c r="B13" s="254">
        <v>13</v>
      </c>
      <c r="C13" s="465" t="s">
        <v>45</v>
      </c>
      <c r="D13" s="465"/>
      <c r="E13" s="3">
        <v>1</v>
      </c>
      <c r="F13" s="3">
        <v>14</v>
      </c>
      <c r="G13" s="3" t="s">
        <v>2769</v>
      </c>
      <c r="H13" s="3" t="s">
        <v>2769</v>
      </c>
      <c r="I13" s="3" t="s">
        <v>2769</v>
      </c>
      <c r="J13" s="3" t="s">
        <v>2769</v>
      </c>
      <c r="K13" s="3" t="s">
        <v>2769</v>
      </c>
    </row>
    <row r="14" spans="2:11" s="85" customFormat="1" ht="15" customHeight="1" x14ac:dyDescent="0.45">
      <c r="B14" s="253">
        <v>14</v>
      </c>
      <c r="C14" s="462" t="s">
        <v>46</v>
      </c>
      <c r="D14" s="462"/>
      <c r="E14" s="2">
        <v>1</v>
      </c>
      <c r="F14" s="2">
        <v>76</v>
      </c>
      <c r="G14" s="2" t="s">
        <v>2769</v>
      </c>
      <c r="H14" s="2" t="s">
        <v>2769</v>
      </c>
      <c r="I14" s="2" t="s">
        <v>2769</v>
      </c>
      <c r="J14" s="2" t="s">
        <v>2769</v>
      </c>
      <c r="K14" s="2" t="s">
        <v>2769</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6</v>
      </c>
      <c r="G17" s="2" t="s">
        <v>2769</v>
      </c>
      <c r="H17" s="2" t="s">
        <v>2769</v>
      </c>
      <c r="I17" s="2" t="s">
        <v>2769</v>
      </c>
      <c r="J17" s="2" t="s">
        <v>2769</v>
      </c>
      <c r="K17" s="2" t="s">
        <v>2769</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5</v>
      </c>
      <c r="F21" s="2">
        <v>33</v>
      </c>
      <c r="G21" s="2">
        <v>12836</v>
      </c>
      <c r="H21" s="2">
        <v>37806</v>
      </c>
      <c r="I21" s="2">
        <v>85266</v>
      </c>
      <c r="J21" s="2">
        <v>43145</v>
      </c>
      <c r="K21" s="2">
        <v>43145</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2</v>
      </c>
      <c r="F24" s="2">
        <v>11</v>
      </c>
      <c r="G24" s="2" t="s">
        <v>2769</v>
      </c>
      <c r="H24" s="2" t="s">
        <v>2769</v>
      </c>
      <c r="I24" s="2" t="s">
        <v>2769</v>
      </c>
      <c r="J24" s="2" t="s">
        <v>2769</v>
      </c>
      <c r="K24" s="2" t="s">
        <v>2769</v>
      </c>
    </row>
    <row r="25" spans="2:11" s="85" customFormat="1" ht="15" customHeight="1" x14ac:dyDescent="0.45">
      <c r="B25" s="253">
        <v>25</v>
      </c>
      <c r="C25" s="462" t="s">
        <v>57</v>
      </c>
      <c r="D25" s="462"/>
      <c r="E25" s="2">
        <v>2</v>
      </c>
      <c r="F25" s="2">
        <v>19</v>
      </c>
      <c r="G25" s="2" t="s">
        <v>2769</v>
      </c>
      <c r="H25" s="2" t="s">
        <v>2769</v>
      </c>
      <c r="I25" s="2" t="s">
        <v>2769</v>
      </c>
      <c r="J25" s="2" t="s">
        <v>2769</v>
      </c>
      <c r="K25" s="2" t="s">
        <v>2769</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1</v>
      </c>
      <c r="F29" s="2">
        <v>101</v>
      </c>
      <c r="G29" s="2" t="s">
        <v>2769</v>
      </c>
      <c r="H29" s="2" t="s">
        <v>2769</v>
      </c>
      <c r="I29" s="2" t="s">
        <v>2769</v>
      </c>
      <c r="J29" s="2" t="s">
        <v>2769</v>
      </c>
      <c r="K29" s="2" t="s">
        <v>2769</v>
      </c>
    </row>
    <row r="30" spans="2:11" s="85" customFormat="1" ht="15" customHeight="1" x14ac:dyDescent="0.45">
      <c r="B30" s="253">
        <v>30</v>
      </c>
      <c r="C30" s="462" t="s">
        <v>62</v>
      </c>
      <c r="D30" s="462"/>
      <c r="E30" s="2">
        <v>1</v>
      </c>
      <c r="F30" s="2">
        <v>7</v>
      </c>
      <c r="G30" s="2" t="s">
        <v>2769</v>
      </c>
      <c r="H30" s="2" t="s">
        <v>2769</v>
      </c>
      <c r="I30" s="2" t="s">
        <v>2769</v>
      </c>
      <c r="J30" s="2" t="s">
        <v>2769</v>
      </c>
      <c r="K30" s="2" t="s">
        <v>2769</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2</v>
      </c>
      <c r="F32" s="197">
        <v>713</v>
      </c>
      <c r="G32" s="197" t="s">
        <v>2769</v>
      </c>
      <c r="H32" s="197" t="s">
        <v>2769</v>
      </c>
      <c r="I32" s="197" t="s">
        <v>2769</v>
      </c>
      <c r="J32" s="197" t="s">
        <v>2769</v>
      </c>
      <c r="K32" s="197" t="s">
        <v>2769</v>
      </c>
    </row>
    <row r="33" spans="2:11" s="85" customFormat="1" ht="15" customHeight="1" x14ac:dyDescent="0.45">
      <c r="B33" s="467" t="s">
        <v>1998</v>
      </c>
      <c r="C33" s="467"/>
      <c r="D33" s="468"/>
      <c r="E33" s="2">
        <v>11</v>
      </c>
      <c r="F33" s="2">
        <v>49</v>
      </c>
      <c r="G33" s="2">
        <v>11604</v>
      </c>
      <c r="H33" s="2">
        <v>63068</v>
      </c>
      <c r="I33" s="2">
        <v>137665</v>
      </c>
      <c r="J33" s="2">
        <v>60680</v>
      </c>
      <c r="K33" s="2">
        <v>60680</v>
      </c>
    </row>
    <row r="34" spans="2:11" s="85" customFormat="1" ht="15" customHeight="1" x14ac:dyDescent="0.45">
      <c r="B34" s="467" t="s">
        <v>357</v>
      </c>
      <c r="C34" s="467"/>
      <c r="D34" s="468"/>
      <c r="E34" s="2">
        <v>4</v>
      </c>
      <c r="F34" s="2">
        <v>52</v>
      </c>
      <c r="G34" s="2" t="s">
        <v>2769</v>
      </c>
      <c r="H34" s="2" t="s">
        <v>2769</v>
      </c>
      <c r="I34" s="2" t="s">
        <v>2769</v>
      </c>
      <c r="J34" s="2" t="s">
        <v>2769</v>
      </c>
      <c r="K34" s="2" t="s">
        <v>2769</v>
      </c>
    </row>
    <row r="35" spans="2:11" s="85" customFormat="1" ht="15" customHeight="1" x14ac:dyDescent="0.45">
      <c r="B35" s="467" t="s">
        <v>358</v>
      </c>
      <c r="C35" s="467"/>
      <c r="D35" s="468"/>
      <c r="E35" s="2">
        <v>1</v>
      </c>
      <c r="F35" s="2">
        <v>22</v>
      </c>
      <c r="G35" s="2" t="s">
        <v>2769</v>
      </c>
      <c r="H35" s="2" t="s">
        <v>2769</v>
      </c>
      <c r="I35" s="2" t="s">
        <v>2769</v>
      </c>
      <c r="J35" s="2" t="s">
        <v>2769</v>
      </c>
      <c r="K35" s="2" t="s">
        <v>2769</v>
      </c>
    </row>
    <row r="36" spans="2:11" s="85" customFormat="1" ht="15" customHeight="1" x14ac:dyDescent="0.45">
      <c r="B36" s="467" t="s">
        <v>359</v>
      </c>
      <c r="C36" s="467"/>
      <c r="D36" s="468"/>
      <c r="E36" s="2">
        <v>2</v>
      </c>
      <c r="F36" s="2">
        <v>81</v>
      </c>
      <c r="G36" s="2" t="s">
        <v>2769</v>
      </c>
      <c r="H36" s="2" t="s">
        <v>2769</v>
      </c>
      <c r="I36" s="2" t="s">
        <v>2769</v>
      </c>
      <c r="J36" s="2" t="s">
        <v>2769</v>
      </c>
      <c r="K36" s="2" t="s">
        <v>2769</v>
      </c>
    </row>
    <row r="37" spans="2:11" s="85" customFormat="1" ht="15" customHeight="1" x14ac:dyDescent="0.45">
      <c r="B37" s="472" t="s">
        <v>360</v>
      </c>
      <c r="C37" s="472"/>
      <c r="D37" s="473"/>
      <c r="E37" s="3">
        <v>3</v>
      </c>
      <c r="F37" s="3">
        <v>228</v>
      </c>
      <c r="G37" s="3" t="s">
        <v>2769</v>
      </c>
      <c r="H37" s="3" t="s">
        <v>2769</v>
      </c>
      <c r="I37" s="3" t="s">
        <v>2769</v>
      </c>
      <c r="J37" s="3" t="s">
        <v>2769</v>
      </c>
      <c r="K37" s="3" t="s">
        <v>2769</v>
      </c>
    </row>
    <row r="38" spans="2:11" s="85" customFormat="1" ht="15" customHeight="1" x14ac:dyDescent="0.45">
      <c r="B38" s="467" t="s">
        <v>361</v>
      </c>
      <c r="C38" s="467"/>
      <c r="D38" s="468"/>
      <c r="E38" s="2">
        <v>1</v>
      </c>
      <c r="F38" s="2">
        <v>101</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v>1</v>
      </c>
      <c r="F41" s="2">
        <v>704</v>
      </c>
      <c r="G41" s="2" t="s">
        <v>2769</v>
      </c>
      <c r="H41" s="2" t="s">
        <v>2769</v>
      </c>
      <c r="I41" s="2" t="s">
        <v>2769</v>
      </c>
      <c r="J41" s="2" t="s">
        <v>2769</v>
      </c>
      <c r="K41" s="2" t="s">
        <v>2769</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302</v>
      </c>
      <c r="D5" s="85" t="s">
        <v>485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484</v>
      </c>
      <c r="C8" s="463"/>
      <c r="D8" s="464"/>
      <c r="E8" s="5">
        <v>14</v>
      </c>
      <c r="F8" s="5">
        <v>238</v>
      </c>
      <c r="G8" s="5">
        <v>63076</v>
      </c>
      <c r="H8" s="5">
        <v>531533</v>
      </c>
      <c r="I8" s="5">
        <v>946686</v>
      </c>
      <c r="J8" s="5">
        <v>397247</v>
      </c>
      <c r="K8" s="5">
        <v>383603</v>
      </c>
    </row>
    <row r="9" spans="2:11" s="85" customFormat="1" ht="15" customHeight="1" x14ac:dyDescent="0.45">
      <c r="B9" s="253" t="s">
        <v>40</v>
      </c>
      <c r="C9" s="462" t="s">
        <v>41</v>
      </c>
      <c r="D9" s="462"/>
      <c r="E9" s="2">
        <v>6</v>
      </c>
      <c r="F9" s="2">
        <v>123</v>
      </c>
      <c r="G9" s="2">
        <v>34210</v>
      </c>
      <c r="H9" s="2">
        <v>501699</v>
      </c>
      <c r="I9" s="2">
        <v>853241</v>
      </c>
      <c r="J9" s="2">
        <v>340895</v>
      </c>
      <c r="K9" s="2">
        <v>327026</v>
      </c>
    </row>
    <row r="10" spans="2:11" s="85" customFormat="1" ht="15" customHeight="1" x14ac:dyDescent="0.45">
      <c r="B10" s="253">
        <v>10</v>
      </c>
      <c r="C10" s="462" t="s">
        <v>42</v>
      </c>
      <c r="D10" s="462"/>
      <c r="E10" s="2">
        <v>1</v>
      </c>
      <c r="F10" s="2">
        <v>38</v>
      </c>
      <c r="G10" s="2" t="s">
        <v>2769</v>
      </c>
      <c r="H10" s="2" t="s">
        <v>2769</v>
      </c>
      <c r="I10" s="2" t="s">
        <v>2769</v>
      </c>
      <c r="J10" s="2" t="s">
        <v>2769</v>
      </c>
      <c r="K10" s="2" t="s">
        <v>2769</v>
      </c>
    </row>
    <row r="11" spans="2:11" s="85" customFormat="1" ht="15" customHeight="1" x14ac:dyDescent="0.45">
      <c r="B11" s="253">
        <v>11</v>
      </c>
      <c r="C11" s="462" t="s">
        <v>43</v>
      </c>
      <c r="D11" s="462"/>
      <c r="E11" s="2">
        <v>3</v>
      </c>
      <c r="F11" s="2">
        <v>40</v>
      </c>
      <c r="G11" s="2">
        <v>9371</v>
      </c>
      <c r="H11" s="2">
        <v>552</v>
      </c>
      <c r="I11" s="2">
        <v>15491</v>
      </c>
      <c r="J11" s="2">
        <v>13433</v>
      </c>
      <c r="K11" s="2">
        <v>13602</v>
      </c>
    </row>
    <row r="12" spans="2:11" s="85" customFormat="1" ht="15" customHeight="1" x14ac:dyDescent="0.45">
      <c r="B12" s="253">
        <v>12</v>
      </c>
      <c r="C12" s="462" t="s">
        <v>44</v>
      </c>
      <c r="D12" s="462"/>
      <c r="E12" s="2">
        <v>2</v>
      </c>
      <c r="F12" s="2">
        <v>21</v>
      </c>
      <c r="G12" s="2" t="s">
        <v>2769</v>
      </c>
      <c r="H12" s="2" t="s">
        <v>2769</v>
      </c>
      <c r="I12" s="2" t="s">
        <v>2769</v>
      </c>
      <c r="J12" s="2" t="s">
        <v>2769</v>
      </c>
      <c r="K12" s="2" t="s">
        <v>2769</v>
      </c>
    </row>
    <row r="13" spans="2:11" s="85" customFormat="1" ht="15" customHeight="1" x14ac:dyDescent="0.45">
      <c r="B13" s="254">
        <v>13</v>
      </c>
      <c r="C13" s="465" t="s">
        <v>45</v>
      </c>
      <c r="D13" s="465"/>
      <c r="E13" s="3">
        <v>1</v>
      </c>
      <c r="F13" s="3">
        <v>7</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1</v>
      </c>
      <c r="F21" s="2">
        <v>9</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8</v>
      </c>
      <c r="F33" s="2">
        <v>45</v>
      </c>
      <c r="G33" s="2">
        <v>9011</v>
      </c>
      <c r="H33" s="2">
        <v>22760</v>
      </c>
      <c r="I33" s="2">
        <v>50143</v>
      </c>
      <c r="J33" s="2">
        <v>25068</v>
      </c>
      <c r="K33" s="2">
        <v>25068</v>
      </c>
    </row>
    <row r="34" spans="2:11" s="85" customFormat="1" ht="15" customHeight="1" x14ac:dyDescent="0.45">
      <c r="B34" s="467" t="s">
        <v>357</v>
      </c>
      <c r="C34" s="467"/>
      <c r="D34" s="468"/>
      <c r="E34" s="2">
        <v>2</v>
      </c>
      <c r="F34" s="2">
        <v>33</v>
      </c>
      <c r="G34" s="2" t="s">
        <v>2769</v>
      </c>
      <c r="H34" s="2" t="s">
        <v>2769</v>
      </c>
      <c r="I34" s="2" t="s">
        <v>2769</v>
      </c>
      <c r="J34" s="2" t="s">
        <v>2769</v>
      </c>
      <c r="K34" s="2" t="s">
        <v>2769</v>
      </c>
    </row>
    <row r="35" spans="2:11" s="85" customFormat="1" ht="15" customHeight="1" x14ac:dyDescent="0.45">
      <c r="B35" s="467" t="s">
        <v>358</v>
      </c>
      <c r="C35" s="467"/>
      <c r="D35" s="468"/>
      <c r="E35" s="2" t="s">
        <v>2768</v>
      </c>
      <c r="F35" s="2" t="s">
        <v>2768</v>
      </c>
      <c r="G35" s="2" t="s">
        <v>2768</v>
      </c>
      <c r="H35" s="2" t="s">
        <v>2768</v>
      </c>
      <c r="I35" s="2" t="s">
        <v>2768</v>
      </c>
      <c r="J35" s="2" t="s">
        <v>2768</v>
      </c>
      <c r="K35" s="2" t="s">
        <v>2768</v>
      </c>
    </row>
    <row r="36" spans="2:11" s="85" customFormat="1" ht="15" customHeight="1" x14ac:dyDescent="0.45">
      <c r="B36" s="467" t="s">
        <v>359</v>
      </c>
      <c r="C36" s="467"/>
      <c r="D36" s="468"/>
      <c r="E36" s="2">
        <v>3</v>
      </c>
      <c r="F36" s="2">
        <v>107</v>
      </c>
      <c r="G36" s="2">
        <v>29520</v>
      </c>
      <c r="H36" s="2">
        <v>318300</v>
      </c>
      <c r="I36" s="2">
        <v>439340</v>
      </c>
      <c r="J36" s="2">
        <v>106754</v>
      </c>
      <c r="K36" s="2">
        <v>110522</v>
      </c>
    </row>
    <row r="37" spans="2:11" s="85" customFormat="1" ht="15" customHeight="1" x14ac:dyDescent="0.45">
      <c r="B37" s="472" t="s">
        <v>360</v>
      </c>
      <c r="C37" s="472"/>
      <c r="D37" s="473"/>
      <c r="E37" s="3">
        <v>1</v>
      </c>
      <c r="F37" s="3">
        <v>53</v>
      </c>
      <c r="G37" s="3" t="s">
        <v>2769</v>
      </c>
      <c r="H37" s="3" t="s">
        <v>2769</v>
      </c>
      <c r="I37" s="3" t="s">
        <v>2769</v>
      </c>
      <c r="J37" s="3" t="s">
        <v>2769</v>
      </c>
      <c r="K37" s="3" t="s">
        <v>2769</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303</v>
      </c>
      <c r="D5" s="85" t="s">
        <v>487</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486</v>
      </c>
      <c r="C8" s="463"/>
      <c r="D8" s="464"/>
      <c r="E8" s="5">
        <v>23</v>
      </c>
      <c r="F8" s="5">
        <v>944</v>
      </c>
      <c r="G8" s="5">
        <v>358383</v>
      </c>
      <c r="H8" s="5">
        <v>1385136</v>
      </c>
      <c r="I8" s="5">
        <v>2277511</v>
      </c>
      <c r="J8" s="5">
        <v>796820</v>
      </c>
      <c r="K8" s="5">
        <v>841204</v>
      </c>
    </row>
    <row r="9" spans="2:11" s="85" customFormat="1" ht="15" customHeight="1" x14ac:dyDescent="0.45">
      <c r="B9" s="253" t="s">
        <v>40</v>
      </c>
      <c r="C9" s="462" t="s">
        <v>41</v>
      </c>
      <c r="D9" s="462"/>
      <c r="E9" s="2">
        <v>7</v>
      </c>
      <c r="F9" s="2">
        <v>210</v>
      </c>
      <c r="G9" s="2">
        <v>47888</v>
      </c>
      <c r="H9" s="2">
        <v>432009</v>
      </c>
      <c r="I9" s="2">
        <v>692775</v>
      </c>
      <c r="J9" s="2">
        <v>242972</v>
      </c>
      <c r="K9" s="2">
        <v>242015</v>
      </c>
    </row>
    <row r="10" spans="2:11" s="85" customFormat="1" ht="15" customHeight="1" x14ac:dyDescent="0.45">
      <c r="B10" s="253">
        <v>10</v>
      </c>
      <c r="C10" s="462" t="s">
        <v>42</v>
      </c>
      <c r="D10" s="462"/>
      <c r="E10" s="2">
        <v>1</v>
      </c>
      <c r="F10" s="2">
        <v>6</v>
      </c>
      <c r="G10" s="2" t="s">
        <v>2769</v>
      </c>
      <c r="H10" s="2" t="s">
        <v>2769</v>
      </c>
      <c r="I10" s="2" t="s">
        <v>2769</v>
      </c>
      <c r="J10" s="2" t="s">
        <v>2769</v>
      </c>
      <c r="K10" s="2" t="s">
        <v>2769</v>
      </c>
    </row>
    <row r="11" spans="2:11" s="85" customFormat="1" ht="15" customHeight="1" x14ac:dyDescent="0.45">
      <c r="B11" s="253">
        <v>11</v>
      </c>
      <c r="C11" s="462" t="s">
        <v>43</v>
      </c>
      <c r="D11" s="462"/>
      <c r="E11" s="2">
        <v>2</v>
      </c>
      <c r="F11" s="2">
        <v>58</v>
      </c>
      <c r="G11" s="2" t="s">
        <v>2769</v>
      </c>
      <c r="H11" s="2" t="s">
        <v>2769</v>
      </c>
      <c r="I11" s="2" t="s">
        <v>2769</v>
      </c>
      <c r="J11" s="2" t="s">
        <v>2769</v>
      </c>
      <c r="K11" s="2" t="s">
        <v>2769</v>
      </c>
    </row>
    <row r="12" spans="2:11" s="85" customFormat="1" ht="15" customHeight="1" x14ac:dyDescent="0.45">
      <c r="B12" s="253">
        <v>12</v>
      </c>
      <c r="C12" s="462" t="s">
        <v>44</v>
      </c>
      <c r="D12" s="462"/>
      <c r="E12" s="2">
        <v>4</v>
      </c>
      <c r="F12" s="2">
        <v>31</v>
      </c>
      <c r="G12" s="2">
        <v>7573</v>
      </c>
      <c r="H12" s="2">
        <v>52535</v>
      </c>
      <c r="I12" s="2">
        <v>83474</v>
      </c>
      <c r="J12" s="2">
        <v>28126</v>
      </c>
      <c r="K12" s="2">
        <v>28126</v>
      </c>
    </row>
    <row r="13" spans="2:11" s="85" customFormat="1" ht="15" customHeight="1" x14ac:dyDescent="0.45">
      <c r="B13" s="254">
        <v>13</v>
      </c>
      <c r="C13" s="465" t="s">
        <v>45</v>
      </c>
      <c r="D13" s="465"/>
      <c r="E13" s="3">
        <v>1</v>
      </c>
      <c r="F13" s="3">
        <v>41</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10</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4</v>
      </c>
      <c r="F24" s="2">
        <v>81</v>
      </c>
      <c r="G24" s="2">
        <v>33804</v>
      </c>
      <c r="H24" s="2">
        <v>24706</v>
      </c>
      <c r="I24" s="2">
        <v>98764</v>
      </c>
      <c r="J24" s="2">
        <v>70856</v>
      </c>
      <c r="K24" s="2">
        <v>69295</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v>
      </c>
      <c r="F28" s="3">
        <v>416</v>
      </c>
      <c r="G28" s="3" t="s">
        <v>2769</v>
      </c>
      <c r="H28" s="3" t="s">
        <v>2769</v>
      </c>
      <c r="I28" s="3" t="s">
        <v>2769</v>
      </c>
      <c r="J28" s="3" t="s">
        <v>2769</v>
      </c>
      <c r="K28" s="3" t="s">
        <v>2769</v>
      </c>
    </row>
    <row r="29" spans="2:11" s="85" customFormat="1" ht="15" customHeight="1" x14ac:dyDescent="0.45">
      <c r="B29" s="253">
        <v>29</v>
      </c>
      <c r="C29" s="462" t="s">
        <v>61</v>
      </c>
      <c r="D29" s="462"/>
      <c r="E29" s="2">
        <v>1</v>
      </c>
      <c r="F29" s="2">
        <v>91</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9</v>
      </c>
      <c r="F33" s="2">
        <v>39</v>
      </c>
      <c r="G33" s="2">
        <v>11477</v>
      </c>
      <c r="H33" s="2">
        <v>106748</v>
      </c>
      <c r="I33" s="2">
        <v>158941</v>
      </c>
      <c r="J33" s="2">
        <v>47575</v>
      </c>
      <c r="K33" s="2">
        <v>47575</v>
      </c>
    </row>
    <row r="34" spans="2:11" s="85" customFormat="1" ht="15" customHeight="1" x14ac:dyDescent="0.45">
      <c r="B34" s="467" t="s">
        <v>357</v>
      </c>
      <c r="C34" s="467"/>
      <c r="D34" s="468"/>
      <c r="E34" s="2">
        <v>5</v>
      </c>
      <c r="F34" s="2">
        <v>67</v>
      </c>
      <c r="G34" s="2">
        <v>18138</v>
      </c>
      <c r="H34" s="2">
        <v>40555</v>
      </c>
      <c r="I34" s="2">
        <v>79870</v>
      </c>
      <c r="J34" s="2">
        <v>35776</v>
      </c>
      <c r="K34" s="2">
        <v>35776</v>
      </c>
    </row>
    <row r="35" spans="2:11" s="85" customFormat="1" ht="15" customHeight="1" x14ac:dyDescent="0.45">
      <c r="B35" s="467" t="s">
        <v>358</v>
      </c>
      <c r="C35" s="467"/>
      <c r="D35" s="468"/>
      <c r="E35" s="2">
        <v>3</v>
      </c>
      <c r="F35" s="2">
        <v>71</v>
      </c>
      <c r="G35" s="2" t="s">
        <v>2769</v>
      </c>
      <c r="H35" s="2" t="s">
        <v>2769</v>
      </c>
      <c r="I35" s="2" t="s">
        <v>2769</v>
      </c>
      <c r="J35" s="2" t="s">
        <v>2769</v>
      </c>
      <c r="K35" s="2" t="s">
        <v>2769</v>
      </c>
    </row>
    <row r="36" spans="2:11" s="85" customFormat="1" ht="15" customHeight="1" x14ac:dyDescent="0.45">
      <c r="B36" s="467" t="s">
        <v>359</v>
      </c>
      <c r="C36" s="467"/>
      <c r="D36" s="468"/>
      <c r="E36" s="2">
        <v>3</v>
      </c>
      <c r="F36" s="2">
        <v>122</v>
      </c>
      <c r="G36" s="2">
        <v>40848</v>
      </c>
      <c r="H36" s="2">
        <v>54061</v>
      </c>
      <c r="I36" s="2">
        <v>116775</v>
      </c>
      <c r="J36" s="2">
        <v>59472</v>
      </c>
      <c r="K36" s="2">
        <v>59115</v>
      </c>
    </row>
    <row r="37" spans="2:11" s="85" customFormat="1" ht="15" customHeight="1" x14ac:dyDescent="0.45">
      <c r="B37" s="472" t="s">
        <v>360</v>
      </c>
      <c r="C37" s="472"/>
      <c r="D37" s="473"/>
      <c r="E37" s="3">
        <v>1</v>
      </c>
      <c r="F37" s="3">
        <v>91</v>
      </c>
      <c r="G37" s="3" t="s">
        <v>2769</v>
      </c>
      <c r="H37" s="3" t="s">
        <v>2769</v>
      </c>
      <c r="I37" s="3" t="s">
        <v>2769</v>
      </c>
      <c r="J37" s="3" t="s">
        <v>2769</v>
      </c>
      <c r="K37" s="3" t="s">
        <v>2769</v>
      </c>
    </row>
    <row r="38" spans="2:11" s="85" customFormat="1" ht="15" customHeight="1" x14ac:dyDescent="0.45">
      <c r="B38" s="467" t="s">
        <v>361</v>
      </c>
      <c r="C38" s="467"/>
      <c r="D38" s="468"/>
      <c r="E38" s="2">
        <v>1</v>
      </c>
      <c r="F38" s="2">
        <v>138</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416</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1834</v>
      </c>
    </row>
    <row r="4" spans="2:11" s="57" customFormat="1" ht="15" customHeight="1" x14ac:dyDescent="0.45">
      <c r="B4" s="57" t="s">
        <v>1838</v>
      </c>
    </row>
    <row r="5" spans="2:11" s="85" customFormat="1" ht="15" customHeight="1" thickBot="1" x14ac:dyDescent="0.5">
      <c r="C5" s="251">
        <v>321</v>
      </c>
      <c r="D5" s="85" t="s">
        <v>489</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488</v>
      </c>
      <c r="C8" s="463"/>
      <c r="D8" s="464"/>
      <c r="E8" s="5">
        <v>48</v>
      </c>
      <c r="F8" s="5">
        <v>1395</v>
      </c>
      <c r="G8" s="5">
        <v>480664</v>
      </c>
      <c r="H8" s="5">
        <v>4466214</v>
      </c>
      <c r="I8" s="5">
        <v>5426141</v>
      </c>
      <c r="J8" s="5">
        <v>787446</v>
      </c>
      <c r="K8" s="5">
        <v>882607</v>
      </c>
    </row>
    <row r="9" spans="2:11" s="85" customFormat="1" ht="15" customHeight="1" x14ac:dyDescent="0.45">
      <c r="B9" s="253" t="s">
        <v>40</v>
      </c>
      <c r="C9" s="462" t="s">
        <v>41</v>
      </c>
      <c r="D9" s="462"/>
      <c r="E9" s="2">
        <v>12</v>
      </c>
      <c r="F9" s="2">
        <v>801</v>
      </c>
      <c r="G9" s="2">
        <v>273541</v>
      </c>
      <c r="H9" s="2">
        <v>3799096</v>
      </c>
      <c r="I9" s="2">
        <v>4252296</v>
      </c>
      <c r="J9" s="2">
        <v>340439</v>
      </c>
      <c r="K9" s="2">
        <v>421224</v>
      </c>
    </row>
    <row r="10" spans="2:11" s="85" customFormat="1" ht="15" customHeight="1" x14ac:dyDescent="0.45">
      <c r="B10" s="253">
        <v>10</v>
      </c>
      <c r="C10" s="462" t="s">
        <v>42</v>
      </c>
      <c r="D10" s="462"/>
      <c r="E10" s="2">
        <v>3</v>
      </c>
      <c r="F10" s="2">
        <v>39</v>
      </c>
      <c r="G10" s="2">
        <v>8987</v>
      </c>
      <c r="H10" s="2">
        <v>8642</v>
      </c>
      <c r="I10" s="2">
        <v>29655</v>
      </c>
      <c r="J10" s="2">
        <v>17139</v>
      </c>
      <c r="K10" s="2">
        <v>17139</v>
      </c>
    </row>
    <row r="11" spans="2:11" s="85" customFormat="1" ht="15" customHeight="1" x14ac:dyDescent="0.45">
      <c r="B11" s="253">
        <v>11</v>
      </c>
      <c r="C11" s="462" t="s">
        <v>43</v>
      </c>
      <c r="D11" s="462"/>
      <c r="E11" s="2">
        <v>3</v>
      </c>
      <c r="F11" s="2">
        <v>27</v>
      </c>
      <c r="G11" s="2">
        <v>3833</v>
      </c>
      <c r="H11" s="2">
        <v>2589</v>
      </c>
      <c r="I11" s="2">
        <v>10393</v>
      </c>
      <c r="J11" s="2">
        <v>7097</v>
      </c>
      <c r="K11" s="2">
        <v>7097</v>
      </c>
    </row>
    <row r="12" spans="2:11" s="85" customFormat="1" ht="15" customHeight="1" x14ac:dyDescent="0.45">
      <c r="B12" s="253">
        <v>12</v>
      </c>
      <c r="C12" s="462" t="s">
        <v>44</v>
      </c>
      <c r="D12" s="462"/>
      <c r="E12" s="2">
        <v>4</v>
      </c>
      <c r="F12" s="2">
        <v>45</v>
      </c>
      <c r="G12" s="2">
        <v>11294</v>
      </c>
      <c r="H12" s="2">
        <v>38924</v>
      </c>
      <c r="I12" s="2">
        <v>68374</v>
      </c>
      <c r="J12" s="2">
        <v>27881</v>
      </c>
      <c r="K12" s="2">
        <v>27240</v>
      </c>
    </row>
    <row r="13" spans="2:11" s="85" customFormat="1" ht="15" customHeight="1" x14ac:dyDescent="0.45">
      <c r="B13" s="254">
        <v>13</v>
      </c>
      <c r="C13" s="465" t="s">
        <v>45</v>
      </c>
      <c r="D13" s="465"/>
      <c r="E13" s="3">
        <v>1</v>
      </c>
      <c r="F13" s="3">
        <v>35</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2</v>
      </c>
      <c r="F15" s="2">
        <v>18</v>
      </c>
      <c r="G15" s="2" t="s">
        <v>2769</v>
      </c>
      <c r="H15" s="2" t="s">
        <v>2769</v>
      </c>
      <c r="I15" s="2" t="s">
        <v>2769</v>
      </c>
      <c r="J15" s="2" t="s">
        <v>2769</v>
      </c>
      <c r="K15" s="2" t="s">
        <v>2769</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1</v>
      </c>
      <c r="F17" s="2">
        <v>2</v>
      </c>
      <c r="G17" s="2" t="s">
        <v>2769</v>
      </c>
      <c r="H17" s="2" t="s">
        <v>2769</v>
      </c>
      <c r="I17" s="2" t="s">
        <v>2769</v>
      </c>
      <c r="J17" s="2" t="s">
        <v>2769</v>
      </c>
      <c r="K17" s="2" t="s">
        <v>2769</v>
      </c>
    </row>
    <row r="18" spans="2:11" s="85" customFormat="1" ht="15" customHeight="1" x14ac:dyDescent="0.45">
      <c r="B18" s="254">
        <v>18</v>
      </c>
      <c r="C18" s="466" t="s">
        <v>50</v>
      </c>
      <c r="D18" s="465"/>
      <c r="E18" s="3">
        <v>2</v>
      </c>
      <c r="F18" s="3">
        <v>30</v>
      </c>
      <c r="G18" s="3" t="s">
        <v>2769</v>
      </c>
      <c r="H18" s="3" t="s">
        <v>2769</v>
      </c>
      <c r="I18" s="3" t="s">
        <v>2769</v>
      </c>
      <c r="J18" s="3" t="s">
        <v>2769</v>
      </c>
      <c r="K18" s="3" t="s">
        <v>2769</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4</v>
      </c>
      <c r="F21" s="2">
        <v>53</v>
      </c>
      <c r="G21" s="2">
        <v>22809</v>
      </c>
      <c r="H21" s="2">
        <v>48933</v>
      </c>
      <c r="I21" s="2">
        <v>161153</v>
      </c>
      <c r="J21" s="2">
        <v>102019</v>
      </c>
      <c r="K21" s="2">
        <v>102019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5</v>
      </c>
      <c r="F24" s="2">
        <v>69</v>
      </c>
      <c r="G24" s="2">
        <v>29722</v>
      </c>
      <c r="H24" s="2">
        <v>37364</v>
      </c>
      <c r="I24" s="2">
        <v>69801</v>
      </c>
      <c r="J24" s="2">
        <v>28586</v>
      </c>
      <c r="K24" s="2">
        <v>29512</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4</v>
      </c>
      <c r="F26" s="2">
        <v>72</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2</v>
      </c>
      <c r="F28" s="3">
        <v>140</v>
      </c>
      <c r="G28" s="3" t="s">
        <v>2769</v>
      </c>
      <c r="H28" s="3" t="s">
        <v>2769</v>
      </c>
      <c r="I28" s="3" t="s">
        <v>2769</v>
      </c>
      <c r="J28" s="3" t="s">
        <v>2769</v>
      </c>
      <c r="K28" s="3" t="s">
        <v>2769</v>
      </c>
    </row>
    <row r="29" spans="2:11" s="85" customFormat="1" ht="15" customHeight="1" x14ac:dyDescent="0.45">
      <c r="B29" s="253">
        <v>29</v>
      </c>
      <c r="C29" s="462" t="s">
        <v>61</v>
      </c>
      <c r="D29" s="462"/>
      <c r="E29" s="2">
        <v>2</v>
      </c>
      <c r="F29" s="2">
        <v>40</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3</v>
      </c>
      <c r="F32" s="197">
        <v>24</v>
      </c>
      <c r="G32" s="197" t="s">
        <v>2769</v>
      </c>
      <c r="H32" s="197" t="s">
        <v>2769</v>
      </c>
      <c r="I32" s="197" t="s">
        <v>2769</v>
      </c>
      <c r="J32" s="197" t="s">
        <v>2769</v>
      </c>
      <c r="K32" s="197" t="s">
        <v>2769</v>
      </c>
    </row>
    <row r="33" spans="2:11" s="85" customFormat="1" ht="15" customHeight="1" x14ac:dyDescent="0.45">
      <c r="B33" s="467" t="s">
        <v>1998</v>
      </c>
      <c r="C33" s="467"/>
      <c r="D33" s="468"/>
      <c r="E33" s="2">
        <v>23</v>
      </c>
      <c r="F33" s="2">
        <v>115</v>
      </c>
      <c r="G33" s="2">
        <v>29031</v>
      </c>
      <c r="H33" s="2">
        <v>74288</v>
      </c>
      <c r="I33" s="2">
        <v>134425</v>
      </c>
      <c r="J33" s="2">
        <v>54615</v>
      </c>
      <c r="K33" s="2">
        <v>54615</v>
      </c>
    </row>
    <row r="34" spans="2:11" s="85" customFormat="1" ht="15" customHeight="1" x14ac:dyDescent="0.45">
      <c r="B34" s="467" t="s">
        <v>357</v>
      </c>
      <c r="C34" s="467"/>
      <c r="D34" s="468"/>
      <c r="E34" s="2">
        <v>7</v>
      </c>
      <c r="F34" s="2">
        <v>104</v>
      </c>
      <c r="G34" s="2">
        <v>28921</v>
      </c>
      <c r="H34" s="2">
        <v>33539</v>
      </c>
      <c r="I34" s="2">
        <v>115968</v>
      </c>
      <c r="J34" s="2">
        <v>74331</v>
      </c>
      <c r="K34" s="2">
        <v>74331</v>
      </c>
    </row>
    <row r="35" spans="2:11" s="85" customFormat="1" ht="15" customHeight="1" x14ac:dyDescent="0.45">
      <c r="B35" s="467" t="s">
        <v>358</v>
      </c>
      <c r="C35" s="467"/>
      <c r="D35" s="468"/>
      <c r="E35" s="2">
        <v>8</v>
      </c>
      <c r="F35" s="2">
        <v>184</v>
      </c>
      <c r="G35" s="2">
        <v>62469</v>
      </c>
      <c r="H35" s="2">
        <v>298640</v>
      </c>
      <c r="I35" s="2">
        <v>613164</v>
      </c>
      <c r="J35" s="2">
        <v>286437</v>
      </c>
      <c r="K35" s="2">
        <v>286437</v>
      </c>
    </row>
    <row r="36" spans="2:11" s="85" customFormat="1" ht="15" customHeight="1" x14ac:dyDescent="0.45">
      <c r="B36" s="467" t="s">
        <v>359</v>
      </c>
      <c r="C36" s="467"/>
      <c r="D36" s="468"/>
      <c r="E36" s="2">
        <v>7</v>
      </c>
      <c r="F36" s="2">
        <v>271</v>
      </c>
      <c r="G36" s="2">
        <v>86644</v>
      </c>
      <c r="H36" s="2">
        <v>258829</v>
      </c>
      <c r="I36" s="2">
        <v>412826</v>
      </c>
      <c r="J36" s="2">
        <v>119758</v>
      </c>
      <c r="K36" s="2">
        <v>142052</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v>2</v>
      </c>
      <c r="F38" s="2">
        <v>267</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454</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322</v>
      </c>
      <c r="D5" s="85" t="s">
        <v>491</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490</v>
      </c>
      <c r="C8" s="463"/>
      <c r="D8" s="464"/>
      <c r="E8" s="5">
        <v>40</v>
      </c>
      <c r="F8" s="5">
        <v>1197</v>
      </c>
      <c r="G8" s="5">
        <v>376827</v>
      </c>
      <c r="H8" s="5">
        <v>1884644</v>
      </c>
      <c r="I8" s="5">
        <v>3505173</v>
      </c>
      <c r="J8" s="5">
        <v>1440471</v>
      </c>
      <c r="K8" s="5">
        <v>1504945</v>
      </c>
    </row>
    <row r="9" spans="2:11" s="85" customFormat="1" ht="15" customHeight="1" x14ac:dyDescent="0.45">
      <c r="B9" s="253" t="s">
        <v>40</v>
      </c>
      <c r="C9" s="462" t="s">
        <v>41</v>
      </c>
      <c r="D9" s="462"/>
      <c r="E9" s="2">
        <v>12</v>
      </c>
      <c r="F9" s="2">
        <v>764</v>
      </c>
      <c r="G9" s="2">
        <v>206926</v>
      </c>
      <c r="H9" s="2">
        <v>1036388</v>
      </c>
      <c r="I9" s="2">
        <v>1715157</v>
      </c>
      <c r="J9" s="2">
        <v>584633</v>
      </c>
      <c r="K9" s="2">
        <v>629074</v>
      </c>
    </row>
    <row r="10" spans="2:11" s="85" customFormat="1" ht="15" customHeight="1" x14ac:dyDescent="0.45">
      <c r="B10" s="253">
        <v>10</v>
      </c>
      <c r="C10" s="462" t="s">
        <v>42</v>
      </c>
      <c r="D10" s="462"/>
      <c r="E10" s="2" t="s">
        <v>2768</v>
      </c>
      <c r="F10" s="2" t="s">
        <v>2768</v>
      </c>
      <c r="G10" s="2" t="s">
        <v>2768</v>
      </c>
      <c r="H10" s="2" t="s">
        <v>2768</v>
      </c>
      <c r="I10" s="2" t="s">
        <v>2768</v>
      </c>
      <c r="J10" s="2" t="s">
        <v>2768</v>
      </c>
      <c r="K10" s="2" t="s">
        <v>2768</v>
      </c>
    </row>
    <row r="11" spans="2:11" s="85" customFormat="1" ht="15" customHeight="1" x14ac:dyDescent="0.45">
      <c r="B11" s="253">
        <v>11</v>
      </c>
      <c r="C11" s="462" t="s">
        <v>43</v>
      </c>
      <c r="D11" s="462"/>
      <c r="E11" s="2">
        <v>2</v>
      </c>
      <c r="F11" s="2">
        <v>47</v>
      </c>
      <c r="G11" s="2" t="s">
        <v>2769</v>
      </c>
      <c r="H11" s="2" t="s">
        <v>2769</v>
      </c>
      <c r="I11" s="2" t="s">
        <v>2769</v>
      </c>
      <c r="J11" s="2" t="s">
        <v>2769</v>
      </c>
      <c r="K11" s="2" t="s">
        <v>2769</v>
      </c>
    </row>
    <row r="12" spans="2:11" s="85" customFormat="1" ht="15" customHeight="1" x14ac:dyDescent="0.45">
      <c r="B12" s="253">
        <v>12</v>
      </c>
      <c r="C12" s="462" t="s">
        <v>44</v>
      </c>
      <c r="D12" s="462"/>
      <c r="E12" s="2">
        <v>1</v>
      </c>
      <c r="F12" s="2">
        <v>8</v>
      </c>
      <c r="G12" s="2" t="s">
        <v>2769</v>
      </c>
      <c r="H12" s="2" t="s">
        <v>2769</v>
      </c>
      <c r="I12" s="2" t="s">
        <v>2769</v>
      </c>
      <c r="J12" s="2" t="s">
        <v>2769</v>
      </c>
      <c r="K12" s="2" t="s">
        <v>2769</v>
      </c>
    </row>
    <row r="13" spans="2:11" s="85" customFormat="1" ht="15" customHeight="1" x14ac:dyDescent="0.45">
      <c r="B13" s="254">
        <v>13</v>
      </c>
      <c r="C13" s="465" t="s">
        <v>45</v>
      </c>
      <c r="D13" s="465"/>
      <c r="E13" s="3">
        <v>1</v>
      </c>
      <c r="F13" s="3">
        <v>7</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4</v>
      </c>
      <c r="F15" s="2">
        <v>44</v>
      </c>
      <c r="G15" s="2">
        <v>17871</v>
      </c>
      <c r="H15" s="2">
        <v>171070</v>
      </c>
      <c r="I15" s="2">
        <v>512600</v>
      </c>
      <c r="J15" s="2">
        <v>310507</v>
      </c>
      <c r="K15" s="2">
        <v>310507</v>
      </c>
    </row>
    <row r="16" spans="2:11" s="85" customFormat="1" ht="15" customHeight="1" x14ac:dyDescent="0.45">
      <c r="B16" s="253">
        <v>16</v>
      </c>
      <c r="C16" s="462" t="s">
        <v>48</v>
      </c>
      <c r="D16" s="462"/>
      <c r="E16" s="2">
        <v>1</v>
      </c>
      <c r="F16" s="2">
        <v>5</v>
      </c>
      <c r="G16" s="2" t="s">
        <v>2769</v>
      </c>
      <c r="H16" s="2" t="s">
        <v>2769</v>
      </c>
      <c r="I16" s="2" t="s">
        <v>2769</v>
      </c>
      <c r="J16" s="2" t="s">
        <v>2769</v>
      </c>
      <c r="K16" s="2" t="s">
        <v>2769</v>
      </c>
    </row>
    <row r="17" spans="2:11" s="85" customFormat="1" ht="15" customHeight="1" x14ac:dyDescent="0.45">
      <c r="B17" s="253">
        <v>17</v>
      </c>
      <c r="C17" s="462" t="s">
        <v>49</v>
      </c>
      <c r="D17" s="462"/>
      <c r="E17" s="2">
        <v>1</v>
      </c>
      <c r="F17" s="2">
        <v>9</v>
      </c>
      <c r="G17" s="2" t="s">
        <v>2769</v>
      </c>
      <c r="H17" s="2" t="s">
        <v>2769</v>
      </c>
      <c r="I17" s="2" t="s">
        <v>2769</v>
      </c>
      <c r="J17" s="2" t="s">
        <v>2769</v>
      </c>
      <c r="K17" s="2" t="s">
        <v>2769</v>
      </c>
    </row>
    <row r="18" spans="2:11" s="85" customFormat="1" ht="15" customHeight="1" x14ac:dyDescent="0.45">
      <c r="B18" s="254">
        <v>18</v>
      </c>
      <c r="C18" s="466" t="s">
        <v>50</v>
      </c>
      <c r="D18" s="465"/>
      <c r="E18" s="3">
        <v>3</v>
      </c>
      <c r="F18" s="3">
        <v>41</v>
      </c>
      <c r="G18" s="3">
        <v>12962</v>
      </c>
      <c r="H18" s="3">
        <v>25109</v>
      </c>
      <c r="I18" s="3">
        <v>70192</v>
      </c>
      <c r="J18" s="3">
        <v>40985</v>
      </c>
      <c r="K18" s="3">
        <v>40985</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3</v>
      </c>
      <c r="F21" s="2">
        <v>30</v>
      </c>
      <c r="G21" s="2">
        <v>10563</v>
      </c>
      <c r="H21" s="2">
        <v>33800</v>
      </c>
      <c r="I21" s="2">
        <v>55494</v>
      </c>
      <c r="J21" s="2">
        <v>19722</v>
      </c>
      <c r="K21" s="2">
        <v>19722</v>
      </c>
    </row>
    <row r="22" spans="2:11" s="85" customFormat="1" ht="15" customHeight="1" x14ac:dyDescent="0.45">
      <c r="B22" s="253">
        <v>22</v>
      </c>
      <c r="C22" s="462" t="s">
        <v>54</v>
      </c>
      <c r="D22" s="462"/>
      <c r="E22" s="2">
        <v>2</v>
      </c>
      <c r="F22" s="2">
        <v>45</v>
      </c>
      <c r="G22" s="2" t="s">
        <v>2769</v>
      </c>
      <c r="H22" s="2" t="s">
        <v>2769</v>
      </c>
      <c r="I22" s="2" t="s">
        <v>2769</v>
      </c>
      <c r="J22" s="2" t="s">
        <v>2769</v>
      </c>
      <c r="K22" s="2" t="s">
        <v>2769</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2</v>
      </c>
      <c r="F24" s="2">
        <v>47</v>
      </c>
      <c r="G24" s="2" t="s">
        <v>2769</v>
      </c>
      <c r="H24" s="2" t="s">
        <v>2769</v>
      </c>
      <c r="I24" s="2" t="s">
        <v>2769</v>
      </c>
      <c r="J24" s="2" t="s">
        <v>2769</v>
      </c>
      <c r="K24" s="2" t="s">
        <v>2769</v>
      </c>
    </row>
    <row r="25" spans="2:11" s="85" customFormat="1" ht="15" customHeight="1" x14ac:dyDescent="0.45">
      <c r="B25" s="253">
        <v>25</v>
      </c>
      <c r="C25" s="462" t="s">
        <v>57</v>
      </c>
      <c r="D25" s="462"/>
      <c r="E25" s="2">
        <v>2</v>
      </c>
      <c r="F25" s="2">
        <v>109</v>
      </c>
      <c r="G25" s="2" t="s">
        <v>2769</v>
      </c>
      <c r="H25" s="2" t="s">
        <v>2769</v>
      </c>
      <c r="I25" s="2" t="s">
        <v>2769</v>
      </c>
      <c r="J25" s="2" t="s">
        <v>2769</v>
      </c>
      <c r="K25" s="2" t="s">
        <v>2769</v>
      </c>
    </row>
    <row r="26" spans="2:11" s="85" customFormat="1" ht="15" customHeight="1" x14ac:dyDescent="0.45">
      <c r="B26" s="253">
        <v>26</v>
      </c>
      <c r="C26" s="462" t="s">
        <v>58</v>
      </c>
      <c r="D26" s="462"/>
      <c r="E26" s="2">
        <v>1</v>
      </c>
      <c r="F26" s="2">
        <v>11</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v>
      </c>
      <c r="F28" s="3">
        <v>1</v>
      </c>
      <c r="G28" s="3" t="s">
        <v>2769</v>
      </c>
      <c r="H28" s="3" t="s">
        <v>2769</v>
      </c>
      <c r="I28" s="3" t="s">
        <v>2769</v>
      </c>
      <c r="J28" s="3" t="s">
        <v>2769</v>
      </c>
      <c r="K28" s="3" t="s">
        <v>2769</v>
      </c>
    </row>
    <row r="29" spans="2:11" s="85" customFormat="1" ht="15" customHeight="1" x14ac:dyDescent="0.45">
      <c r="B29" s="253">
        <v>29</v>
      </c>
      <c r="C29" s="462" t="s">
        <v>61</v>
      </c>
      <c r="D29" s="462"/>
      <c r="E29" s="2">
        <v>1</v>
      </c>
      <c r="F29" s="2">
        <v>3</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3</v>
      </c>
      <c r="F32" s="197">
        <v>26</v>
      </c>
      <c r="G32" s="197">
        <v>8100</v>
      </c>
      <c r="H32" s="197">
        <v>9386</v>
      </c>
      <c r="I32" s="197">
        <v>35908</v>
      </c>
      <c r="J32" s="197">
        <v>24111</v>
      </c>
      <c r="K32" s="197">
        <v>24111</v>
      </c>
    </row>
    <row r="33" spans="2:11" s="85" customFormat="1" ht="15" customHeight="1" x14ac:dyDescent="0.45">
      <c r="B33" s="467" t="s">
        <v>1998</v>
      </c>
      <c r="C33" s="467"/>
      <c r="D33" s="468"/>
      <c r="E33" s="2">
        <v>18</v>
      </c>
      <c r="F33" s="2">
        <v>93</v>
      </c>
      <c r="G33" s="2">
        <v>29765</v>
      </c>
      <c r="H33" s="2">
        <v>127930</v>
      </c>
      <c r="I33" s="2">
        <v>210746</v>
      </c>
      <c r="J33" s="2">
        <v>75313</v>
      </c>
      <c r="K33" s="2">
        <v>75313</v>
      </c>
    </row>
    <row r="34" spans="2:11" s="85" customFormat="1" ht="15" customHeight="1" x14ac:dyDescent="0.45">
      <c r="B34" s="467" t="s">
        <v>357</v>
      </c>
      <c r="C34" s="467"/>
      <c r="D34" s="468"/>
      <c r="E34" s="2">
        <v>9</v>
      </c>
      <c r="F34" s="2">
        <v>136</v>
      </c>
      <c r="G34" s="2">
        <v>37796</v>
      </c>
      <c r="H34" s="2">
        <v>219916</v>
      </c>
      <c r="I34" s="2">
        <v>454472</v>
      </c>
      <c r="J34" s="2">
        <v>224638</v>
      </c>
      <c r="K34" s="2">
        <v>224638</v>
      </c>
    </row>
    <row r="35" spans="2:11" s="85" customFormat="1" ht="15" customHeight="1" x14ac:dyDescent="0.45">
      <c r="B35" s="467" t="s">
        <v>358</v>
      </c>
      <c r="C35" s="467"/>
      <c r="D35" s="468"/>
      <c r="E35" s="2">
        <v>5</v>
      </c>
      <c r="F35" s="2">
        <v>118</v>
      </c>
      <c r="G35" s="2">
        <v>41616</v>
      </c>
      <c r="H35" s="2">
        <v>452947</v>
      </c>
      <c r="I35" s="2">
        <v>939880</v>
      </c>
      <c r="J35" s="2">
        <v>449102</v>
      </c>
      <c r="K35" s="2">
        <v>449102</v>
      </c>
    </row>
    <row r="36" spans="2:11" s="85" customFormat="1" ht="15" customHeight="1" x14ac:dyDescent="0.45">
      <c r="B36" s="467" t="s">
        <v>359</v>
      </c>
      <c r="C36" s="467"/>
      <c r="D36" s="468"/>
      <c r="E36" s="2">
        <v>4</v>
      </c>
      <c r="F36" s="2">
        <v>170</v>
      </c>
      <c r="G36" s="2">
        <v>59025</v>
      </c>
      <c r="H36" s="2">
        <v>232815</v>
      </c>
      <c r="I36" s="2">
        <v>469712</v>
      </c>
      <c r="J36" s="2">
        <v>218503</v>
      </c>
      <c r="K36" s="2">
        <v>216740</v>
      </c>
    </row>
    <row r="37" spans="2:11" s="85" customFormat="1" ht="15" customHeight="1" x14ac:dyDescent="0.45">
      <c r="B37" s="472" t="s">
        <v>360</v>
      </c>
      <c r="C37" s="472"/>
      <c r="D37" s="473"/>
      <c r="E37" s="3">
        <v>1</v>
      </c>
      <c r="F37" s="3">
        <v>88</v>
      </c>
      <c r="G37" s="3" t="s">
        <v>2769</v>
      </c>
      <c r="H37" s="3" t="s">
        <v>2769</v>
      </c>
      <c r="I37" s="3" t="s">
        <v>2769</v>
      </c>
      <c r="J37" s="3" t="s">
        <v>2769</v>
      </c>
      <c r="K37" s="3" t="s">
        <v>2769</v>
      </c>
    </row>
    <row r="38" spans="2:11" s="85" customFormat="1" ht="15" customHeight="1" x14ac:dyDescent="0.45">
      <c r="B38" s="467" t="s">
        <v>361</v>
      </c>
      <c r="C38" s="467"/>
      <c r="D38" s="468"/>
      <c r="E38" s="2">
        <v>2</v>
      </c>
      <c r="F38" s="2">
        <v>255</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337</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366</v>
      </c>
      <c r="D5" s="85" t="s">
        <v>493</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492</v>
      </c>
      <c r="C8" s="463"/>
      <c r="D8" s="464"/>
      <c r="E8" s="5">
        <v>11</v>
      </c>
      <c r="F8" s="5">
        <v>160</v>
      </c>
      <c r="G8" s="5">
        <v>41611</v>
      </c>
      <c r="H8" s="5">
        <v>244963</v>
      </c>
      <c r="I8" s="5">
        <v>418158</v>
      </c>
      <c r="J8" s="5">
        <v>177706</v>
      </c>
      <c r="K8" s="5">
        <v>178718</v>
      </c>
    </row>
    <row r="9" spans="2:11" s="85" customFormat="1" ht="15" customHeight="1" x14ac:dyDescent="0.45">
      <c r="B9" s="253" t="s">
        <v>40</v>
      </c>
      <c r="C9" s="462" t="s">
        <v>41</v>
      </c>
      <c r="D9" s="462"/>
      <c r="E9" s="2">
        <v>7</v>
      </c>
      <c r="F9" s="2">
        <v>98</v>
      </c>
      <c r="G9" s="2">
        <v>14520</v>
      </c>
      <c r="H9" s="2">
        <v>196766</v>
      </c>
      <c r="I9" s="2">
        <v>333866</v>
      </c>
      <c r="J9" s="2">
        <v>145043</v>
      </c>
      <c r="K9" s="2">
        <v>145310</v>
      </c>
    </row>
    <row r="10" spans="2:11" s="85" customFormat="1" ht="15" customHeight="1" x14ac:dyDescent="0.45">
      <c r="B10" s="253">
        <v>10</v>
      </c>
      <c r="C10" s="462" t="s">
        <v>42</v>
      </c>
      <c r="D10" s="462"/>
      <c r="E10" s="2">
        <v>1</v>
      </c>
      <c r="F10" s="2">
        <v>4</v>
      </c>
      <c r="G10" s="2" t="s">
        <v>2769</v>
      </c>
      <c r="H10" s="2" t="s">
        <v>2769</v>
      </c>
      <c r="I10" s="2" t="s">
        <v>2769</v>
      </c>
      <c r="J10" s="2" t="s">
        <v>2769</v>
      </c>
      <c r="K10" s="2" t="s">
        <v>2769</v>
      </c>
    </row>
    <row r="11" spans="2:11" s="85" customFormat="1" ht="15" customHeight="1" x14ac:dyDescent="0.45">
      <c r="B11" s="253">
        <v>11</v>
      </c>
      <c r="C11" s="462" t="s">
        <v>43</v>
      </c>
      <c r="D11" s="462"/>
      <c r="E11" s="2">
        <v>1</v>
      </c>
      <c r="F11" s="2">
        <v>12</v>
      </c>
      <c r="G11" s="2" t="s">
        <v>2769</v>
      </c>
      <c r="H11" s="2" t="s">
        <v>2769</v>
      </c>
      <c r="I11" s="2" t="s">
        <v>2769</v>
      </c>
      <c r="J11" s="2" t="s">
        <v>2769</v>
      </c>
      <c r="K11" s="2" t="s">
        <v>2769</v>
      </c>
    </row>
    <row r="12" spans="2:11" s="85" customFormat="1" ht="15" customHeight="1" x14ac:dyDescent="0.45">
      <c r="B12" s="253">
        <v>12</v>
      </c>
      <c r="C12" s="462" t="s">
        <v>44</v>
      </c>
      <c r="D12" s="462"/>
      <c r="E12" s="2">
        <v>1</v>
      </c>
      <c r="F12" s="2">
        <v>7</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t="s">
        <v>2768</v>
      </c>
      <c r="F21" s="2" t="s">
        <v>2768</v>
      </c>
      <c r="G21" s="2" t="s">
        <v>2768</v>
      </c>
      <c r="H21" s="2" t="s">
        <v>2768</v>
      </c>
      <c r="I21" s="2" t="s">
        <v>2768</v>
      </c>
      <c r="J21" s="2" t="s">
        <v>2768</v>
      </c>
      <c r="K21" s="2" t="s">
        <v>2768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1</v>
      </c>
      <c r="F32" s="197">
        <v>39</v>
      </c>
      <c r="G32" s="197" t="s">
        <v>2769</v>
      </c>
      <c r="H32" s="197" t="s">
        <v>2769</v>
      </c>
      <c r="I32" s="197" t="s">
        <v>2769</v>
      </c>
      <c r="J32" s="197" t="s">
        <v>2769</v>
      </c>
      <c r="K32" s="197" t="s">
        <v>2769</v>
      </c>
    </row>
    <row r="33" spans="2:11" s="85" customFormat="1" ht="15" customHeight="1" x14ac:dyDescent="0.45">
      <c r="B33" s="467" t="s">
        <v>1998</v>
      </c>
      <c r="C33" s="467"/>
      <c r="D33" s="468"/>
      <c r="E33" s="2">
        <v>7</v>
      </c>
      <c r="F33" s="2">
        <v>24</v>
      </c>
      <c r="G33" s="2">
        <v>4984</v>
      </c>
      <c r="H33" s="2">
        <v>16899</v>
      </c>
      <c r="I33" s="2">
        <v>30957</v>
      </c>
      <c r="J33" s="2">
        <v>12915</v>
      </c>
      <c r="K33" s="2">
        <v>12915</v>
      </c>
    </row>
    <row r="34" spans="2:11" s="85" customFormat="1" ht="15" customHeight="1" x14ac:dyDescent="0.45">
      <c r="B34" s="467" t="s">
        <v>357</v>
      </c>
      <c r="C34" s="467"/>
      <c r="D34" s="468"/>
      <c r="E34" s="2">
        <v>2</v>
      </c>
      <c r="F34" s="2">
        <v>22</v>
      </c>
      <c r="G34" s="2" t="s">
        <v>2769</v>
      </c>
      <c r="H34" s="2" t="s">
        <v>2769</v>
      </c>
      <c r="I34" s="2" t="s">
        <v>2769</v>
      </c>
      <c r="J34" s="2" t="s">
        <v>2769</v>
      </c>
      <c r="K34" s="2" t="s">
        <v>2769</v>
      </c>
    </row>
    <row r="35" spans="2:11" s="85" customFormat="1" ht="15" customHeight="1" x14ac:dyDescent="0.45">
      <c r="B35" s="467" t="s">
        <v>358</v>
      </c>
      <c r="C35" s="467"/>
      <c r="D35" s="468"/>
      <c r="E35" s="2" t="s">
        <v>2768</v>
      </c>
      <c r="F35" s="2" t="s">
        <v>2768</v>
      </c>
      <c r="G35" s="2" t="s">
        <v>2768</v>
      </c>
      <c r="H35" s="2" t="s">
        <v>2768</v>
      </c>
      <c r="I35" s="2" t="s">
        <v>2768</v>
      </c>
      <c r="J35" s="2" t="s">
        <v>2768</v>
      </c>
      <c r="K35" s="2" t="s">
        <v>2768</v>
      </c>
    </row>
    <row r="36" spans="2:11" s="85" customFormat="1" ht="15" customHeight="1" x14ac:dyDescent="0.45">
      <c r="B36" s="467" t="s">
        <v>359</v>
      </c>
      <c r="C36" s="467"/>
      <c r="D36" s="468"/>
      <c r="E36" s="2">
        <v>1</v>
      </c>
      <c r="F36" s="2">
        <v>39</v>
      </c>
      <c r="G36" s="2" t="s">
        <v>2769</v>
      </c>
      <c r="H36" s="2" t="s">
        <v>2769</v>
      </c>
      <c r="I36" s="2" t="s">
        <v>2769</v>
      </c>
      <c r="J36" s="2" t="s">
        <v>2769</v>
      </c>
      <c r="K36" s="2" t="s">
        <v>2769</v>
      </c>
    </row>
    <row r="37" spans="2:11" s="85" customFormat="1" ht="15" customHeight="1" x14ac:dyDescent="0.45">
      <c r="B37" s="472" t="s">
        <v>360</v>
      </c>
      <c r="C37" s="472"/>
      <c r="D37" s="473"/>
      <c r="E37" s="3">
        <v>1</v>
      </c>
      <c r="F37" s="3">
        <v>75</v>
      </c>
      <c r="G37" s="3" t="s">
        <v>2769</v>
      </c>
      <c r="H37" s="3" t="s">
        <v>2769</v>
      </c>
      <c r="I37" s="3" t="s">
        <v>2769</v>
      </c>
      <c r="J37" s="3" t="s">
        <v>2769</v>
      </c>
      <c r="K37" s="3" t="s">
        <v>2769</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381</v>
      </c>
      <c r="D5" s="85" t="s">
        <v>495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494</v>
      </c>
      <c r="C8" s="463"/>
      <c r="D8" s="464"/>
      <c r="E8" s="5">
        <v>35</v>
      </c>
      <c r="F8" s="5">
        <v>6485</v>
      </c>
      <c r="G8" s="5">
        <v>4169675</v>
      </c>
      <c r="H8" s="5">
        <v>61916740</v>
      </c>
      <c r="I8" s="5">
        <v>75374991</v>
      </c>
      <c r="J8" s="5">
        <v>10947542</v>
      </c>
      <c r="K8" s="5">
        <v>12515528</v>
      </c>
    </row>
    <row r="9" spans="2:11" s="85" customFormat="1" ht="15" customHeight="1" x14ac:dyDescent="0.45">
      <c r="B9" s="253" t="s">
        <v>40</v>
      </c>
      <c r="C9" s="462" t="s">
        <v>41</v>
      </c>
      <c r="D9" s="462"/>
      <c r="E9" s="2">
        <v>3</v>
      </c>
      <c r="F9" s="2">
        <v>59</v>
      </c>
      <c r="G9" s="2" t="s">
        <v>2769</v>
      </c>
      <c r="H9" s="2" t="s">
        <v>2769</v>
      </c>
      <c r="I9" s="2" t="s">
        <v>2769</v>
      </c>
      <c r="J9" s="2" t="s">
        <v>2769</v>
      </c>
      <c r="K9" s="2" t="s">
        <v>2769</v>
      </c>
    </row>
    <row r="10" spans="2:11" s="85" customFormat="1" ht="15" customHeight="1" x14ac:dyDescent="0.45">
      <c r="B10" s="253">
        <v>10</v>
      </c>
      <c r="C10" s="462" t="s">
        <v>42</v>
      </c>
      <c r="D10" s="462"/>
      <c r="E10" s="2" t="s">
        <v>2768</v>
      </c>
      <c r="F10" s="2" t="s">
        <v>2768</v>
      </c>
      <c r="G10" s="2" t="s">
        <v>2768</v>
      </c>
      <c r="H10" s="2" t="s">
        <v>2768</v>
      </c>
      <c r="I10" s="2" t="s">
        <v>2768</v>
      </c>
      <c r="J10" s="2" t="s">
        <v>2768</v>
      </c>
      <c r="K10" s="2" t="s">
        <v>2768</v>
      </c>
    </row>
    <row r="11" spans="2:11" s="85" customFormat="1" ht="15" customHeight="1" x14ac:dyDescent="0.45">
      <c r="B11" s="253">
        <v>11</v>
      </c>
      <c r="C11" s="462" t="s">
        <v>43</v>
      </c>
      <c r="D11" s="462"/>
      <c r="E11" s="2">
        <v>1</v>
      </c>
      <c r="F11" s="2">
        <v>23</v>
      </c>
      <c r="G11" s="2" t="s">
        <v>2769</v>
      </c>
      <c r="H11" s="2" t="s">
        <v>2769</v>
      </c>
      <c r="I11" s="2" t="s">
        <v>2769</v>
      </c>
      <c r="J11" s="2" t="s">
        <v>2769</v>
      </c>
      <c r="K11" s="2" t="s">
        <v>2769</v>
      </c>
    </row>
    <row r="12" spans="2:11" s="85" customFormat="1" ht="15" customHeight="1" x14ac:dyDescent="0.45">
      <c r="B12" s="253">
        <v>12</v>
      </c>
      <c r="C12" s="462" t="s">
        <v>44</v>
      </c>
      <c r="D12" s="462"/>
      <c r="E12" s="2" t="s">
        <v>2768</v>
      </c>
      <c r="F12" s="2" t="s">
        <v>2768</v>
      </c>
      <c r="G12" s="2" t="s">
        <v>2768</v>
      </c>
      <c r="H12" s="2" t="s">
        <v>2768</v>
      </c>
      <c r="I12" s="2" t="s">
        <v>2768</v>
      </c>
      <c r="J12" s="2" t="s">
        <v>2768</v>
      </c>
      <c r="K12" s="2" t="s">
        <v>2768</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2</v>
      </c>
      <c r="F15" s="2">
        <v>11</v>
      </c>
      <c r="G15" s="2" t="s">
        <v>2769</v>
      </c>
      <c r="H15" s="2" t="s">
        <v>2769</v>
      </c>
      <c r="I15" s="2" t="s">
        <v>2769</v>
      </c>
      <c r="J15" s="2" t="s">
        <v>2769</v>
      </c>
      <c r="K15" s="2" t="s">
        <v>2769</v>
      </c>
    </row>
    <row r="16" spans="2:11" s="85" customFormat="1" ht="15" customHeight="1" x14ac:dyDescent="0.45">
      <c r="B16" s="253">
        <v>16</v>
      </c>
      <c r="C16" s="462" t="s">
        <v>48</v>
      </c>
      <c r="D16" s="462"/>
      <c r="E16" s="2">
        <v>2</v>
      </c>
      <c r="F16" s="2">
        <v>349</v>
      </c>
      <c r="G16" s="2" t="s">
        <v>2769</v>
      </c>
      <c r="H16" s="2" t="s">
        <v>2769</v>
      </c>
      <c r="I16" s="2" t="s">
        <v>2769</v>
      </c>
      <c r="J16" s="2" t="s">
        <v>2769</v>
      </c>
      <c r="K16" s="2" t="s">
        <v>2769</v>
      </c>
    </row>
    <row r="17" spans="2:11" s="85" customFormat="1" ht="15" customHeight="1" x14ac:dyDescent="0.45">
      <c r="B17" s="253">
        <v>17</v>
      </c>
      <c r="C17" s="462" t="s">
        <v>49</v>
      </c>
      <c r="D17" s="462"/>
      <c r="E17" s="2">
        <v>1</v>
      </c>
      <c r="F17" s="2">
        <v>4</v>
      </c>
      <c r="G17" s="2" t="s">
        <v>2769</v>
      </c>
      <c r="H17" s="2" t="s">
        <v>2769</v>
      </c>
      <c r="I17" s="2" t="s">
        <v>2769</v>
      </c>
      <c r="J17" s="2" t="s">
        <v>2769</v>
      </c>
      <c r="K17" s="2" t="s">
        <v>2769</v>
      </c>
    </row>
    <row r="18" spans="2:11" s="85" customFormat="1" ht="15" customHeight="1" x14ac:dyDescent="0.45">
      <c r="B18" s="254">
        <v>18</v>
      </c>
      <c r="C18" s="466" t="s">
        <v>50</v>
      </c>
      <c r="D18" s="465"/>
      <c r="E18" s="3">
        <v>2</v>
      </c>
      <c r="F18" s="3">
        <v>17</v>
      </c>
      <c r="G18" s="3" t="s">
        <v>2769</v>
      </c>
      <c r="H18" s="3" t="s">
        <v>2769</v>
      </c>
      <c r="I18" s="3" t="s">
        <v>2769</v>
      </c>
      <c r="J18" s="3" t="s">
        <v>2769</v>
      </c>
      <c r="K18" s="3" t="s">
        <v>2769</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v>1</v>
      </c>
      <c r="F20" s="2">
        <v>83</v>
      </c>
      <c r="G20" s="2" t="s">
        <v>2769</v>
      </c>
      <c r="H20" s="2" t="s">
        <v>2769</v>
      </c>
      <c r="I20" s="2" t="s">
        <v>2769</v>
      </c>
      <c r="J20" s="2" t="s">
        <v>2769</v>
      </c>
      <c r="K20" s="2" t="s">
        <v>2769</v>
      </c>
    </row>
    <row r="21" spans="2:11" s="85" customFormat="1" ht="15" customHeight="1" x14ac:dyDescent="0.45">
      <c r="B21" s="253">
        <v>21</v>
      </c>
      <c r="C21" s="462" t="s">
        <v>53</v>
      </c>
      <c r="D21" s="462"/>
      <c r="E21" s="2">
        <v>4</v>
      </c>
      <c r="F21" s="2">
        <v>95</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v>3</v>
      </c>
      <c r="F23" s="3">
        <v>72</v>
      </c>
      <c r="G23" s="3">
        <v>23535</v>
      </c>
      <c r="H23" s="3">
        <v>163031</v>
      </c>
      <c r="I23" s="3">
        <v>205142</v>
      </c>
      <c r="J23" s="3">
        <v>38236</v>
      </c>
      <c r="K23" s="3">
        <v>38271</v>
      </c>
    </row>
    <row r="24" spans="2:11" s="85" customFormat="1" ht="15" customHeight="1" x14ac:dyDescent="0.45">
      <c r="B24" s="253">
        <v>24</v>
      </c>
      <c r="C24" s="462" t="s">
        <v>56</v>
      </c>
      <c r="D24" s="462"/>
      <c r="E24" s="2">
        <v>1</v>
      </c>
      <c r="F24" s="2">
        <v>9</v>
      </c>
      <c r="G24" s="2" t="s">
        <v>2769</v>
      </c>
      <c r="H24" s="2" t="s">
        <v>2769</v>
      </c>
      <c r="I24" s="2" t="s">
        <v>2769</v>
      </c>
      <c r="J24" s="2" t="s">
        <v>2769</v>
      </c>
      <c r="K24" s="2" t="s">
        <v>2769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3</v>
      </c>
      <c r="F26" s="2">
        <v>17</v>
      </c>
      <c r="G26" s="2" t="s">
        <v>2769</v>
      </c>
      <c r="H26" s="2" t="s">
        <v>2769</v>
      </c>
      <c r="I26" s="2" t="s">
        <v>2769</v>
      </c>
      <c r="J26" s="2" t="s">
        <v>2769</v>
      </c>
      <c r="K26" s="2" t="s">
        <v>2769</v>
      </c>
    </row>
    <row r="27" spans="2:11" s="85" customFormat="1" ht="15" customHeight="1" x14ac:dyDescent="0.45">
      <c r="B27" s="253">
        <v>27</v>
      </c>
      <c r="C27" s="462" t="s">
        <v>59</v>
      </c>
      <c r="D27" s="462"/>
      <c r="E27" s="2">
        <v>2</v>
      </c>
      <c r="F27" s="2">
        <v>13</v>
      </c>
      <c r="G27" s="2" t="s">
        <v>2769</v>
      </c>
      <c r="H27" s="2" t="s">
        <v>2769</v>
      </c>
      <c r="I27" s="2" t="s">
        <v>2769</v>
      </c>
      <c r="J27" s="2" t="s">
        <v>2769</v>
      </c>
      <c r="K27" s="2" t="s">
        <v>2769</v>
      </c>
    </row>
    <row r="28" spans="2:11" s="85" customFormat="1" ht="15" customHeight="1" x14ac:dyDescent="0.45">
      <c r="B28" s="254">
        <v>28</v>
      </c>
      <c r="C28" s="465" t="s">
        <v>60</v>
      </c>
      <c r="D28" s="465"/>
      <c r="E28" s="3">
        <v>1</v>
      </c>
      <c r="F28" s="3">
        <v>1549</v>
      </c>
      <c r="G28" s="3" t="s">
        <v>2769</v>
      </c>
      <c r="H28" s="3" t="s">
        <v>2769</v>
      </c>
      <c r="I28" s="3" t="s">
        <v>2769</v>
      </c>
      <c r="J28" s="3" t="s">
        <v>2769</v>
      </c>
      <c r="K28" s="3" t="s">
        <v>2769</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7</v>
      </c>
      <c r="F31" s="2">
        <v>4151</v>
      </c>
      <c r="G31" s="2" t="s">
        <v>2769</v>
      </c>
      <c r="H31" s="2" t="s">
        <v>2769</v>
      </c>
      <c r="I31" s="2" t="s">
        <v>2769</v>
      </c>
      <c r="J31" s="2" t="s">
        <v>2769</v>
      </c>
      <c r="K31" s="2" t="s">
        <v>2769</v>
      </c>
    </row>
    <row r="32" spans="2:11" s="85" customFormat="1" ht="15" customHeight="1" x14ac:dyDescent="0.45">
      <c r="B32" s="255">
        <v>32</v>
      </c>
      <c r="C32" s="469" t="s">
        <v>64</v>
      </c>
      <c r="D32" s="469"/>
      <c r="E32" s="197">
        <v>2</v>
      </c>
      <c r="F32" s="197">
        <v>33</v>
      </c>
      <c r="G32" s="197" t="s">
        <v>2769</v>
      </c>
      <c r="H32" s="197" t="s">
        <v>2769</v>
      </c>
      <c r="I32" s="197" t="s">
        <v>2769</v>
      </c>
      <c r="J32" s="197" t="s">
        <v>2769</v>
      </c>
      <c r="K32" s="197" t="s">
        <v>2769</v>
      </c>
    </row>
    <row r="33" spans="2:11" s="85" customFormat="1" ht="15" customHeight="1" x14ac:dyDescent="0.45">
      <c r="B33" s="467" t="s">
        <v>1998</v>
      </c>
      <c r="C33" s="467"/>
      <c r="D33" s="468"/>
      <c r="E33" s="2">
        <v>14</v>
      </c>
      <c r="F33" s="2">
        <v>78</v>
      </c>
      <c r="G33" s="2">
        <v>28272</v>
      </c>
      <c r="H33" s="2">
        <v>275192</v>
      </c>
      <c r="I33" s="2">
        <v>459610</v>
      </c>
      <c r="J33" s="2">
        <v>167649</v>
      </c>
      <c r="K33" s="2">
        <v>167649</v>
      </c>
    </row>
    <row r="34" spans="2:11" s="85" customFormat="1" ht="15" customHeight="1" x14ac:dyDescent="0.45">
      <c r="B34" s="467" t="s">
        <v>357</v>
      </c>
      <c r="C34" s="467"/>
      <c r="D34" s="468"/>
      <c r="E34" s="2">
        <v>5</v>
      </c>
      <c r="F34" s="2">
        <v>60</v>
      </c>
      <c r="G34" s="2">
        <v>17267</v>
      </c>
      <c r="H34" s="2">
        <v>58117</v>
      </c>
      <c r="I34" s="2">
        <v>131022</v>
      </c>
      <c r="J34" s="2">
        <v>66906</v>
      </c>
      <c r="K34" s="2">
        <v>66906</v>
      </c>
    </row>
    <row r="35" spans="2:11" s="85" customFormat="1" ht="15" customHeight="1" x14ac:dyDescent="0.45">
      <c r="B35" s="467" t="s">
        <v>358</v>
      </c>
      <c r="C35" s="467"/>
      <c r="D35" s="468"/>
      <c r="E35" s="2">
        <v>4</v>
      </c>
      <c r="F35" s="2">
        <v>104</v>
      </c>
      <c r="G35" s="2" t="s">
        <v>2769</v>
      </c>
      <c r="H35" s="2" t="s">
        <v>2769</v>
      </c>
      <c r="I35" s="2" t="s">
        <v>2769</v>
      </c>
      <c r="J35" s="2" t="s">
        <v>2769</v>
      </c>
      <c r="K35" s="2" t="s">
        <v>2769</v>
      </c>
    </row>
    <row r="36" spans="2:11" s="85" customFormat="1" ht="15" customHeight="1" x14ac:dyDescent="0.45">
      <c r="B36" s="467" t="s">
        <v>359</v>
      </c>
      <c r="C36" s="467"/>
      <c r="D36" s="468"/>
      <c r="E36" s="2">
        <v>2</v>
      </c>
      <c r="F36" s="2">
        <v>75</v>
      </c>
      <c r="G36" s="2" t="s">
        <v>2769</v>
      </c>
      <c r="H36" s="2" t="s">
        <v>2769</v>
      </c>
      <c r="I36" s="2" t="s">
        <v>2769</v>
      </c>
      <c r="J36" s="2" t="s">
        <v>2769</v>
      </c>
      <c r="K36" s="2" t="s">
        <v>2769</v>
      </c>
    </row>
    <row r="37" spans="2:11" s="85" customFormat="1" ht="15" customHeight="1" x14ac:dyDescent="0.45">
      <c r="B37" s="472" t="s">
        <v>360</v>
      </c>
      <c r="C37" s="472"/>
      <c r="D37" s="473"/>
      <c r="E37" s="3">
        <v>4</v>
      </c>
      <c r="F37" s="3">
        <v>267</v>
      </c>
      <c r="G37" s="3" t="s">
        <v>2769</v>
      </c>
      <c r="H37" s="3" t="s">
        <v>2769</v>
      </c>
      <c r="I37" s="3" t="s">
        <v>2769</v>
      </c>
      <c r="J37" s="3" t="s">
        <v>2769</v>
      </c>
      <c r="K37" s="3" t="s">
        <v>2769</v>
      </c>
    </row>
    <row r="38" spans="2:11" s="85" customFormat="1" ht="15" customHeight="1" x14ac:dyDescent="0.45">
      <c r="B38" s="467" t="s">
        <v>361</v>
      </c>
      <c r="C38" s="467"/>
      <c r="D38" s="468"/>
      <c r="E38" s="2">
        <v>1</v>
      </c>
      <c r="F38" s="2">
        <v>104</v>
      </c>
      <c r="G38" s="2" t="s">
        <v>2769</v>
      </c>
      <c r="H38" s="2" t="s">
        <v>2769</v>
      </c>
      <c r="I38" s="2" t="s">
        <v>2769</v>
      </c>
      <c r="J38" s="2" t="s">
        <v>2769</v>
      </c>
      <c r="K38" s="2" t="s">
        <v>2769</v>
      </c>
    </row>
    <row r="39" spans="2:11" s="85" customFormat="1" ht="15" customHeight="1" x14ac:dyDescent="0.45">
      <c r="B39" s="467" t="s">
        <v>362</v>
      </c>
      <c r="C39" s="467"/>
      <c r="D39" s="468"/>
      <c r="E39" s="2">
        <v>1</v>
      </c>
      <c r="F39" s="2">
        <v>248</v>
      </c>
      <c r="G39" s="2" t="s">
        <v>2769</v>
      </c>
      <c r="H39" s="2" t="s">
        <v>2769</v>
      </c>
      <c r="I39" s="2" t="s">
        <v>2769</v>
      </c>
      <c r="J39" s="2" t="s">
        <v>2769</v>
      </c>
      <c r="K39" s="2" t="s">
        <v>2769</v>
      </c>
    </row>
    <row r="40" spans="2:11" s="85" customFormat="1" ht="15" customHeight="1" x14ac:dyDescent="0.45">
      <c r="B40" s="467" t="s">
        <v>363</v>
      </c>
      <c r="C40" s="467"/>
      <c r="D40" s="468"/>
      <c r="E40" s="2">
        <v>2</v>
      </c>
      <c r="F40" s="2">
        <v>735</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v>2</v>
      </c>
      <c r="F42" s="4">
        <v>4814</v>
      </c>
      <c r="G42" s="4" t="s">
        <v>2769</v>
      </c>
      <c r="H42" s="4" t="s">
        <v>2769</v>
      </c>
      <c r="I42" s="4" t="s">
        <v>2769</v>
      </c>
      <c r="J42" s="4" t="s">
        <v>2769</v>
      </c>
      <c r="K42" s="4" t="s">
        <v>2769</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402</v>
      </c>
      <c r="D5" s="85" t="s">
        <v>497</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496</v>
      </c>
      <c r="C8" s="463"/>
      <c r="D8" s="464"/>
      <c r="E8" s="5">
        <v>16</v>
      </c>
      <c r="F8" s="5">
        <v>557</v>
      </c>
      <c r="G8" s="5">
        <v>211854</v>
      </c>
      <c r="H8" s="5">
        <v>1272363</v>
      </c>
      <c r="I8" s="5">
        <v>3543424</v>
      </c>
      <c r="J8" s="5">
        <v>2030205</v>
      </c>
      <c r="K8" s="5">
        <v>2068181</v>
      </c>
    </row>
    <row r="9" spans="2:11" s="85" customFormat="1" ht="15" customHeight="1" x14ac:dyDescent="0.45">
      <c r="B9" s="253" t="s">
        <v>40</v>
      </c>
      <c r="C9" s="462" t="s">
        <v>41</v>
      </c>
      <c r="D9" s="462"/>
      <c r="E9" s="2">
        <v>2</v>
      </c>
      <c r="F9" s="2">
        <v>66</v>
      </c>
      <c r="G9" s="2" t="s">
        <v>2769</v>
      </c>
      <c r="H9" s="2" t="s">
        <v>2769</v>
      </c>
      <c r="I9" s="2" t="s">
        <v>2769</v>
      </c>
      <c r="J9" s="2" t="s">
        <v>2769</v>
      </c>
      <c r="K9" s="2" t="s">
        <v>2769</v>
      </c>
    </row>
    <row r="10" spans="2:11" s="85" customFormat="1" ht="15" customHeight="1" x14ac:dyDescent="0.45">
      <c r="B10" s="253">
        <v>10</v>
      </c>
      <c r="C10" s="462" t="s">
        <v>42</v>
      </c>
      <c r="D10" s="462"/>
      <c r="E10" s="2">
        <v>1</v>
      </c>
      <c r="F10" s="2">
        <v>7</v>
      </c>
      <c r="G10" s="2" t="s">
        <v>2769</v>
      </c>
      <c r="H10" s="2" t="s">
        <v>2769</v>
      </c>
      <c r="I10" s="2" t="s">
        <v>2769</v>
      </c>
      <c r="J10" s="2" t="s">
        <v>2769</v>
      </c>
      <c r="K10" s="2" t="s">
        <v>2769</v>
      </c>
    </row>
    <row r="11" spans="2:11" s="85" customFormat="1" ht="15" customHeight="1" x14ac:dyDescent="0.45">
      <c r="B11" s="253">
        <v>11</v>
      </c>
      <c r="C11" s="462" t="s">
        <v>43</v>
      </c>
      <c r="D11" s="462"/>
      <c r="E11" s="2">
        <v>1</v>
      </c>
      <c r="F11" s="2">
        <v>11</v>
      </c>
      <c r="G11" s="2" t="s">
        <v>2769</v>
      </c>
      <c r="H11" s="2" t="s">
        <v>2769</v>
      </c>
      <c r="I11" s="2" t="s">
        <v>2769</v>
      </c>
      <c r="J11" s="2" t="s">
        <v>2769</v>
      </c>
      <c r="K11" s="2" t="s">
        <v>2769</v>
      </c>
    </row>
    <row r="12" spans="2:11" s="85" customFormat="1" ht="15" customHeight="1" x14ac:dyDescent="0.45">
      <c r="B12" s="253">
        <v>12</v>
      </c>
      <c r="C12" s="462" t="s">
        <v>44</v>
      </c>
      <c r="D12" s="462"/>
      <c r="E12" s="2">
        <v>3</v>
      </c>
      <c r="F12" s="2">
        <v>18</v>
      </c>
      <c r="G12" s="2" t="s">
        <v>2769</v>
      </c>
      <c r="H12" s="2" t="s">
        <v>2769</v>
      </c>
      <c r="I12" s="2" t="s">
        <v>2769</v>
      </c>
      <c r="J12" s="2" t="s">
        <v>2769</v>
      </c>
      <c r="K12" s="2" t="s">
        <v>2769</v>
      </c>
    </row>
    <row r="13" spans="2:11" s="85" customFormat="1" ht="15" customHeight="1" x14ac:dyDescent="0.45">
      <c r="B13" s="254">
        <v>13</v>
      </c>
      <c r="C13" s="465" t="s">
        <v>45</v>
      </c>
      <c r="D13" s="465"/>
      <c r="E13" s="3">
        <v>1</v>
      </c>
      <c r="F13" s="3">
        <v>8</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1</v>
      </c>
      <c r="F15" s="2">
        <v>136</v>
      </c>
      <c r="G15" s="2" t="s">
        <v>2769</v>
      </c>
      <c r="H15" s="2" t="s">
        <v>2769</v>
      </c>
      <c r="I15" s="2" t="s">
        <v>2769</v>
      </c>
      <c r="J15" s="2" t="s">
        <v>2769</v>
      </c>
      <c r="K15" s="2" t="s">
        <v>2769</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9</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1</v>
      </c>
      <c r="F24" s="2">
        <v>13</v>
      </c>
      <c r="G24" s="2" t="s">
        <v>2769</v>
      </c>
      <c r="H24" s="2" t="s">
        <v>2769</v>
      </c>
      <c r="I24" s="2" t="s">
        <v>2769</v>
      </c>
      <c r="J24" s="2" t="s">
        <v>2769</v>
      </c>
      <c r="K24" s="2" t="s">
        <v>2769</v>
      </c>
    </row>
    <row r="25" spans="2:11" s="85" customFormat="1" ht="15" customHeight="1" x14ac:dyDescent="0.45">
      <c r="B25" s="253">
        <v>25</v>
      </c>
      <c r="C25" s="462" t="s">
        <v>57</v>
      </c>
      <c r="D25" s="462"/>
      <c r="E25" s="2">
        <v>1</v>
      </c>
      <c r="F25" s="2">
        <v>3</v>
      </c>
      <c r="G25" s="2" t="s">
        <v>2769</v>
      </c>
      <c r="H25" s="2" t="s">
        <v>2769</v>
      </c>
      <c r="I25" s="2" t="s">
        <v>2769</v>
      </c>
      <c r="J25" s="2" t="s">
        <v>2769</v>
      </c>
      <c r="K25" s="2" t="s">
        <v>2769</v>
      </c>
    </row>
    <row r="26" spans="2:11" s="85" customFormat="1" ht="15" customHeight="1" x14ac:dyDescent="0.45">
      <c r="B26" s="253">
        <v>26</v>
      </c>
      <c r="C26" s="462" t="s">
        <v>58</v>
      </c>
      <c r="D26" s="462"/>
      <c r="E26" s="2">
        <v>2</v>
      </c>
      <c r="F26" s="2">
        <v>19</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1</v>
      </c>
      <c r="F31" s="2">
        <v>267</v>
      </c>
      <c r="G31" s="2" t="s">
        <v>2769</v>
      </c>
      <c r="H31" s="2" t="s">
        <v>2769</v>
      </c>
      <c r="I31" s="2" t="s">
        <v>2769</v>
      </c>
      <c r="J31" s="2" t="s">
        <v>2769</v>
      </c>
      <c r="K31" s="2" t="s">
        <v>2769</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9</v>
      </c>
      <c r="F33" s="2">
        <v>51</v>
      </c>
      <c r="G33" s="2">
        <v>14710</v>
      </c>
      <c r="H33" s="2">
        <v>33746</v>
      </c>
      <c r="I33" s="2">
        <v>71961</v>
      </c>
      <c r="J33" s="2">
        <v>34322</v>
      </c>
      <c r="K33" s="2">
        <v>34322</v>
      </c>
    </row>
    <row r="34" spans="2:11" s="85" customFormat="1" ht="15" customHeight="1" x14ac:dyDescent="0.45">
      <c r="B34" s="467" t="s">
        <v>357</v>
      </c>
      <c r="C34" s="467"/>
      <c r="D34" s="468"/>
      <c r="E34" s="2">
        <v>3</v>
      </c>
      <c r="F34" s="2">
        <v>37</v>
      </c>
      <c r="G34" s="2" t="s">
        <v>2769</v>
      </c>
      <c r="H34" s="2" t="s">
        <v>2769</v>
      </c>
      <c r="I34" s="2" t="s">
        <v>2769</v>
      </c>
      <c r="J34" s="2" t="s">
        <v>2769</v>
      </c>
      <c r="K34" s="2" t="s">
        <v>2769</v>
      </c>
    </row>
    <row r="35" spans="2:11" s="85" customFormat="1" ht="15" customHeight="1" x14ac:dyDescent="0.45">
      <c r="B35" s="467" t="s">
        <v>358</v>
      </c>
      <c r="C35" s="467"/>
      <c r="D35" s="468"/>
      <c r="E35" s="2">
        <v>1</v>
      </c>
      <c r="F35" s="2">
        <v>20</v>
      </c>
      <c r="G35" s="2" t="s">
        <v>2769</v>
      </c>
      <c r="H35" s="2" t="s">
        <v>2769</v>
      </c>
      <c r="I35" s="2" t="s">
        <v>2769</v>
      </c>
      <c r="J35" s="2" t="s">
        <v>2769</v>
      </c>
      <c r="K35" s="2" t="s">
        <v>2769</v>
      </c>
    </row>
    <row r="36" spans="2:11" s="85" customFormat="1" ht="15" customHeight="1" x14ac:dyDescent="0.45">
      <c r="B36" s="467" t="s">
        <v>359</v>
      </c>
      <c r="C36" s="467"/>
      <c r="D36" s="468"/>
      <c r="E36" s="2">
        <v>1</v>
      </c>
      <c r="F36" s="2">
        <v>46</v>
      </c>
      <c r="G36" s="2" t="s">
        <v>2769</v>
      </c>
      <c r="H36" s="2" t="s">
        <v>2769</v>
      </c>
      <c r="I36" s="2" t="s">
        <v>2769</v>
      </c>
      <c r="J36" s="2" t="s">
        <v>2769</v>
      </c>
      <c r="K36" s="2" t="s">
        <v>2769</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v>1</v>
      </c>
      <c r="F38" s="2">
        <v>136</v>
      </c>
      <c r="G38" s="2" t="s">
        <v>2769</v>
      </c>
      <c r="H38" s="2" t="s">
        <v>2769</v>
      </c>
      <c r="I38" s="2" t="s">
        <v>2769</v>
      </c>
      <c r="J38" s="2" t="s">
        <v>2769</v>
      </c>
      <c r="K38" s="2" t="s">
        <v>2769</v>
      </c>
    </row>
    <row r="39" spans="2:11" s="85" customFormat="1" ht="15" customHeight="1" x14ac:dyDescent="0.45">
      <c r="B39" s="467" t="s">
        <v>362</v>
      </c>
      <c r="C39" s="467"/>
      <c r="D39" s="468"/>
      <c r="E39" s="2">
        <v>1</v>
      </c>
      <c r="F39" s="2">
        <v>267</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441</v>
      </c>
      <c r="D5" s="85" t="s">
        <v>499</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498</v>
      </c>
      <c r="C8" s="463"/>
      <c r="D8" s="464"/>
      <c r="E8" s="5">
        <v>12</v>
      </c>
      <c r="F8" s="5">
        <v>557</v>
      </c>
      <c r="G8" s="5">
        <v>153238</v>
      </c>
      <c r="H8" s="5">
        <v>1034432</v>
      </c>
      <c r="I8" s="5">
        <v>1708246</v>
      </c>
      <c r="J8" s="5">
        <v>587374</v>
      </c>
      <c r="K8" s="5">
        <v>623373</v>
      </c>
    </row>
    <row r="9" spans="2:11" s="85" customFormat="1" ht="15" customHeight="1" x14ac:dyDescent="0.45">
      <c r="B9" s="253" t="s">
        <v>40</v>
      </c>
      <c r="C9" s="462" t="s">
        <v>41</v>
      </c>
      <c r="D9" s="462"/>
      <c r="E9" s="2">
        <v>3</v>
      </c>
      <c r="F9" s="2">
        <v>324</v>
      </c>
      <c r="G9" s="2" t="s">
        <v>2769</v>
      </c>
      <c r="H9" s="2" t="s">
        <v>2769</v>
      </c>
      <c r="I9" s="2" t="s">
        <v>2769</v>
      </c>
      <c r="J9" s="2" t="s">
        <v>2769</v>
      </c>
      <c r="K9" s="2" t="s">
        <v>2769</v>
      </c>
    </row>
    <row r="10" spans="2:11" s="85" customFormat="1" ht="15" customHeight="1" x14ac:dyDescent="0.45">
      <c r="B10" s="253">
        <v>10</v>
      </c>
      <c r="C10" s="462" t="s">
        <v>42</v>
      </c>
      <c r="D10" s="462"/>
      <c r="E10" s="2">
        <v>2</v>
      </c>
      <c r="F10" s="2">
        <v>20</v>
      </c>
      <c r="G10" s="2" t="s">
        <v>2769</v>
      </c>
      <c r="H10" s="2" t="s">
        <v>2769</v>
      </c>
      <c r="I10" s="2" t="s">
        <v>2769</v>
      </c>
      <c r="J10" s="2" t="s">
        <v>2769</v>
      </c>
      <c r="K10" s="2" t="s">
        <v>2769</v>
      </c>
    </row>
    <row r="11" spans="2:11" s="85" customFormat="1" ht="15" customHeight="1" x14ac:dyDescent="0.45">
      <c r="B11" s="253">
        <v>11</v>
      </c>
      <c r="C11" s="462" t="s">
        <v>43</v>
      </c>
      <c r="D11" s="462"/>
      <c r="E11" s="2">
        <v>1</v>
      </c>
      <c r="F11" s="2">
        <v>15</v>
      </c>
      <c r="G11" s="2" t="s">
        <v>2769</v>
      </c>
      <c r="H11" s="2" t="s">
        <v>2769</v>
      </c>
      <c r="I11" s="2" t="s">
        <v>2769</v>
      </c>
      <c r="J11" s="2" t="s">
        <v>2769</v>
      </c>
      <c r="K11" s="2" t="s">
        <v>2769</v>
      </c>
    </row>
    <row r="12" spans="2:11" s="85" customFormat="1" ht="15" customHeight="1" x14ac:dyDescent="0.45">
      <c r="B12" s="253">
        <v>12</v>
      </c>
      <c r="C12" s="462" t="s">
        <v>44</v>
      </c>
      <c r="D12" s="462"/>
      <c r="E12" s="2">
        <v>4</v>
      </c>
      <c r="F12" s="2">
        <v>163</v>
      </c>
      <c r="G12" s="2">
        <v>45381</v>
      </c>
      <c r="H12" s="2">
        <v>382335</v>
      </c>
      <c r="I12" s="2">
        <v>534318</v>
      </c>
      <c r="J12" s="2">
        <v>134954</v>
      </c>
      <c r="K12" s="2">
        <v>136102</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1</v>
      </c>
      <c r="F21" s="2">
        <v>9</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v>1</v>
      </c>
      <c r="F25" s="2">
        <v>26</v>
      </c>
      <c r="G25" s="2" t="s">
        <v>2769</v>
      </c>
      <c r="H25" s="2" t="s">
        <v>2769</v>
      </c>
      <c r="I25" s="2" t="s">
        <v>2769</v>
      </c>
      <c r="J25" s="2" t="s">
        <v>2769</v>
      </c>
      <c r="K25" s="2" t="s">
        <v>2769</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4</v>
      </c>
      <c r="F33" s="2">
        <v>21</v>
      </c>
      <c r="G33" s="2">
        <v>5475</v>
      </c>
      <c r="H33" s="2">
        <v>13526</v>
      </c>
      <c r="I33" s="2">
        <v>24806</v>
      </c>
      <c r="J33" s="2">
        <v>10291</v>
      </c>
      <c r="K33" s="2">
        <v>10291</v>
      </c>
    </row>
    <row r="34" spans="2:11" s="85" customFormat="1" ht="15" customHeight="1" x14ac:dyDescent="0.45">
      <c r="B34" s="467" t="s">
        <v>357</v>
      </c>
      <c r="C34" s="467"/>
      <c r="D34" s="468"/>
      <c r="E34" s="2">
        <v>4</v>
      </c>
      <c r="F34" s="2">
        <v>56</v>
      </c>
      <c r="G34" s="2">
        <v>12863</v>
      </c>
      <c r="H34" s="2">
        <v>21505</v>
      </c>
      <c r="I34" s="2">
        <v>62076</v>
      </c>
      <c r="J34" s="2">
        <v>36921</v>
      </c>
      <c r="K34" s="2">
        <v>36921</v>
      </c>
    </row>
    <row r="35" spans="2:11" s="85" customFormat="1" ht="15" customHeight="1" x14ac:dyDescent="0.45">
      <c r="B35" s="467" t="s">
        <v>358</v>
      </c>
      <c r="C35" s="467"/>
      <c r="D35" s="468"/>
      <c r="E35" s="2">
        <v>2</v>
      </c>
      <c r="F35" s="2">
        <v>47</v>
      </c>
      <c r="G35" s="2" t="s">
        <v>2769</v>
      </c>
      <c r="H35" s="2" t="s">
        <v>2769</v>
      </c>
      <c r="I35" s="2" t="s">
        <v>2769</v>
      </c>
      <c r="J35" s="2" t="s">
        <v>2769</v>
      </c>
      <c r="K35" s="2" t="s">
        <v>2769</v>
      </c>
    </row>
    <row r="36" spans="2:11" s="85" customFormat="1" ht="15" customHeight="1" x14ac:dyDescent="0.45">
      <c r="B36" s="467" t="s">
        <v>359</v>
      </c>
      <c r="C36" s="467"/>
      <c r="D36" s="468"/>
      <c r="E36" s="2" t="s">
        <v>2768</v>
      </c>
      <c r="F36" s="2" t="s">
        <v>2768</v>
      </c>
      <c r="G36" s="2" t="s">
        <v>2768</v>
      </c>
      <c r="H36" s="2" t="s">
        <v>2768</v>
      </c>
      <c r="I36" s="2" t="s">
        <v>2768</v>
      </c>
      <c r="J36" s="2" t="s">
        <v>2768</v>
      </c>
      <c r="K36" s="2" t="s">
        <v>2768</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v>1</v>
      </c>
      <c r="F38" s="2">
        <v>125</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308</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35"/>
  <sheetViews>
    <sheetView showGridLines="0" zoomScaleNormal="100" workbookViewId="0">
      <pane xSplit="3" ySplit="10" topLeftCell="D11" activePane="bottomRight" state="frozen"/>
      <selection pane="topRight"/>
      <selection pane="bottomLeft"/>
      <selection pane="bottomRight"/>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28" width="9.69921875" style="23" customWidth="1"/>
    <col min="29" max="29" width="8" style="23" customWidth="1"/>
    <col min="30" max="30" width="10.09765625" style="23" customWidth="1"/>
    <col min="31" max="16384" width="8.09765625" style="23"/>
  </cols>
  <sheetData>
    <row r="1" spans="2:23" s="22" customFormat="1" ht="15" customHeight="1" x14ac:dyDescent="0.45">
      <c r="B1" s="22" t="s">
        <v>1997</v>
      </c>
    </row>
    <row r="2" spans="2:23" ht="18" customHeight="1" x14ac:dyDescent="0.45"/>
    <row r="3" spans="2:23" s="24" customFormat="1" ht="15" customHeight="1" x14ac:dyDescent="0.45">
      <c r="B3" s="24" t="s">
        <v>1833</v>
      </c>
    </row>
    <row r="4" spans="2:23" s="24" customFormat="1" ht="15" customHeight="1" x14ac:dyDescent="0.45">
      <c r="B4" s="24" t="s">
        <v>1832</v>
      </c>
    </row>
    <row r="5" spans="2:23" ht="15" customHeight="1" thickBot="1" x14ac:dyDescent="0.5">
      <c r="B5" s="23" t="s">
        <v>65</v>
      </c>
    </row>
    <row r="6" spans="2:23" ht="18" customHeight="1" x14ac:dyDescent="0.45">
      <c r="B6" s="342" t="s">
        <v>16</v>
      </c>
      <c r="C6" s="343"/>
      <c r="D6" s="348" t="s">
        <v>17</v>
      </c>
      <c r="E6" s="287" t="s">
        <v>18</v>
      </c>
      <c r="F6" s="288"/>
      <c r="G6" s="289"/>
      <c r="H6" s="296" t="s">
        <v>19</v>
      </c>
      <c r="I6" s="297"/>
      <c r="J6" s="297"/>
      <c r="K6" s="297"/>
      <c r="L6" s="297"/>
      <c r="M6" s="297"/>
      <c r="N6" s="297"/>
      <c r="O6" s="298"/>
      <c r="P6" s="299" t="s">
        <v>20</v>
      </c>
      <c r="Q6" s="300"/>
      <c r="R6" s="299" t="s">
        <v>21</v>
      </c>
      <c r="S6" s="300"/>
      <c r="T6" s="335" t="s">
        <v>67</v>
      </c>
      <c r="U6" s="328" t="s">
        <v>1853</v>
      </c>
      <c r="V6" s="337" t="s">
        <v>1803</v>
      </c>
      <c r="W6" s="305" t="s">
        <v>24</v>
      </c>
    </row>
    <row r="7" spans="2:23" ht="18" customHeight="1" x14ac:dyDescent="0.45">
      <c r="B7" s="344"/>
      <c r="C7" s="345"/>
      <c r="D7" s="320"/>
      <c r="E7" s="290"/>
      <c r="F7" s="291"/>
      <c r="G7" s="292"/>
      <c r="H7" s="307" t="s">
        <v>25</v>
      </c>
      <c r="I7" s="308"/>
      <c r="J7" s="339" t="s">
        <v>26</v>
      </c>
      <c r="K7" s="340"/>
      <c r="L7" s="340"/>
      <c r="M7" s="341"/>
      <c r="N7" s="312" t="s">
        <v>1802</v>
      </c>
      <c r="O7" s="313"/>
      <c r="P7" s="301"/>
      <c r="Q7" s="302"/>
      <c r="R7" s="301"/>
      <c r="S7" s="302"/>
      <c r="T7" s="336"/>
      <c r="U7" s="329"/>
      <c r="V7" s="338"/>
      <c r="W7" s="306"/>
    </row>
    <row r="8" spans="2:23" ht="21.6" customHeight="1" x14ac:dyDescent="0.45">
      <c r="B8" s="344"/>
      <c r="C8" s="345"/>
      <c r="D8" s="320"/>
      <c r="E8" s="293"/>
      <c r="F8" s="294"/>
      <c r="G8" s="295"/>
      <c r="H8" s="293"/>
      <c r="I8" s="295"/>
      <c r="J8" s="322" t="s">
        <v>32</v>
      </c>
      <c r="K8" s="323"/>
      <c r="L8" s="324" t="s">
        <v>1801</v>
      </c>
      <c r="M8" s="325"/>
      <c r="N8" s="314"/>
      <c r="O8" s="315"/>
      <c r="P8" s="303"/>
      <c r="Q8" s="304"/>
      <c r="R8" s="303"/>
      <c r="S8" s="304"/>
      <c r="T8" s="336"/>
      <c r="U8" s="329"/>
      <c r="V8" s="338"/>
      <c r="W8" s="306"/>
    </row>
    <row r="9" spans="2:23" ht="15" customHeight="1" x14ac:dyDescent="0.45">
      <c r="B9" s="344"/>
      <c r="C9" s="345"/>
      <c r="D9" s="320"/>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336"/>
      <c r="U9" s="329"/>
      <c r="V9" s="338"/>
      <c r="W9" s="306"/>
    </row>
    <row r="10" spans="2:23" s="36" customFormat="1" ht="15" customHeight="1" thickBot="1" x14ac:dyDescent="0.5">
      <c r="B10" s="346"/>
      <c r="C10" s="347"/>
      <c r="D10" s="349"/>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31" t="s">
        <v>38</v>
      </c>
      <c r="U10" s="32" t="s">
        <v>38</v>
      </c>
      <c r="V10" s="33" t="s">
        <v>38</v>
      </c>
      <c r="W10" s="34" t="s">
        <v>38</v>
      </c>
    </row>
    <row r="11" spans="2:23" s="24" customFormat="1" ht="15" customHeight="1" x14ac:dyDescent="0.45">
      <c r="B11" s="333" t="s">
        <v>1840</v>
      </c>
      <c r="C11" s="334"/>
      <c r="D11" s="39">
        <v>444</v>
      </c>
      <c r="E11" s="5">
        <v>14280</v>
      </c>
      <c r="F11" s="5">
        <v>8839</v>
      </c>
      <c r="G11" s="5">
        <v>5441</v>
      </c>
      <c r="H11" s="5">
        <v>518</v>
      </c>
      <c r="I11" s="5">
        <v>179</v>
      </c>
      <c r="J11" s="5">
        <v>6922</v>
      </c>
      <c r="K11" s="5">
        <v>3477</v>
      </c>
      <c r="L11" s="5">
        <v>1248</v>
      </c>
      <c r="M11" s="5">
        <v>1583</v>
      </c>
      <c r="N11" s="5">
        <v>211</v>
      </c>
      <c r="O11" s="5">
        <v>210</v>
      </c>
      <c r="P11" s="5">
        <v>34</v>
      </c>
      <c r="Q11" s="5">
        <v>31</v>
      </c>
      <c r="R11" s="5">
        <v>60</v>
      </c>
      <c r="S11" s="5">
        <v>8</v>
      </c>
      <c r="T11" s="5">
        <v>5285516</v>
      </c>
      <c r="U11" s="5">
        <v>23062167</v>
      </c>
      <c r="V11" s="5">
        <v>38388070</v>
      </c>
      <c r="W11" s="5">
        <v>13149397</v>
      </c>
    </row>
    <row r="12" spans="2:23" ht="15" customHeight="1" x14ac:dyDescent="0.45">
      <c r="B12" s="41" t="s">
        <v>40</v>
      </c>
      <c r="C12" s="42" t="s">
        <v>41</v>
      </c>
      <c r="D12" s="43">
        <v>92</v>
      </c>
      <c r="E12" s="2">
        <v>4869</v>
      </c>
      <c r="F12" s="2">
        <v>2306</v>
      </c>
      <c r="G12" s="2">
        <v>2563</v>
      </c>
      <c r="H12" s="2">
        <v>107</v>
      </c>
      <c r="I12" s="2">
        <v>31</v>
      </c>
      <c r="J12" s="2">
        <v>1720</v>
      </c>
      <c r="K12" s="2">
        <v>1499</v>
      </c>
      <c r="L12" s="2">
        <v>459</v>
      </c>
      <c r="M12" s="2">
        <v>978</v>
      </c>
      <c r="N12" s="2">
        <v>44</v>
      </c>
      <c r="O12" s="2">
        <v>59</v>
      </c>
      <c r="P12" s="2">
        <v>2</v>
      </c>
      <c r="Q12" s="2">
        <v>11</v>
      </c>
      <c r="R12" s="2">
        <v>24</v>
      </c>
      <c r="S12" s="2">
        <v>4</v>
      </c>
      <c r="T12" s="2">
        <v>1441883</v>
      </c>
      <c r="U12" s="2">
        <v>10152679</v>
      </c>
      <c r="V12" s="2">
        <v>14402915</v>
      </c>
      <c r="W12" s="2">
        <v>3664528</v>
      </c>
    </row>
    <row r="13" spans="2:23" ht="15" customHeight="1" x14ac:dyDescent="0.45">
      <c r="B13" s="41">
        <v>10</v>
      </c>
      <c r="C13" s="42" t="s">
        <v>42</v>
      </c>
      <c r="D13" s="43">
        <v>21</v>
      </c>
      <c r="E13" s="2">
        <v>307</v>
      </c>
      <c r="F13" s="2">
        <v>197</v>
      </c>
      <c r="G13" s="2">
        <v>110</v>
      </c>
      <c r="H13" s="2">
        <v>29</v>
      </c>
      <c r="I13" s="2">
        <v>12</v>
      </c>
      <c r="J13" s="2">
        <v>147</v>
      </c>
      <c r="K13" s="2">
        <v>64</v>
      </c>
      <c r="L13" s="2">
        <v>14</v>
      </c>
      <c r="M13" s="2">
        <v>29</v>
      </c>
      <c r="N13" s="2">
        <v>7</v>
      </c>
      <c r="O13" s="2">
        <v>5</v>
      </c>
      <c r="P13" s="2">
        <v>3</v>
      </c>
      <c r="Q13" s="2">
        <v>7</v>
      </c>
      <c r="R13" s="2" t="s">
        <v>2768</v>
      </c>
      <c r="S13" s="2" t="s">
        <v>2768</v>
      </c>
      <c r="T13" s="2">
        <v>83913</v>
      </c>
      <c r="U13" s="2">
        <v>214516</v>
      </c>
      <c r="V13" s="2">
        <v>494427</v>
      </c>
      <c r="W13" s="2">
        <v>223902</v>
      </c>
    </row>
    <row r="14" spans="2:23" ht="15" customHeight="1" x14ac:dyDescent="0.45">
      <c r="B14" s="41">
        <v>11</v>
      </c>
      <c r="C14" s="42" t="s">
        <v>43</v>
      </c>
      <c r="D14" s="43">
        <v>35</v>
      </c>
      <c r="E14" s="2">
        <v>596</v>
      </c>
      <c r="F14" s="2">
        <v>204</v>
      </c>
      <c r="G14" s="2">
        <v>392</v>
      </c>
      <c r="H14" s="2">
        <v>26</v>
      </c>
      <c r="I14" s="2">
        <v>13</v>
      </c>
      <c r="J14" s="2">
        <v>96</v>
      </c>
      <c r="K14" s="2">
        <v>314</v>
      </c>
      <c r="L14" s="2">
        <v>82</v>
      </c>
      <c r="M14" s="2">
        <v>63</v>
      </c>
      <c r="N14" s="2">
        <v>1</v>
      </c>
      <c r="O14" s="2">
        <v>2</v>
      </c>
      <c r="P14" s="2">
        <v>1</v>
      </c>
      <c r="Q14" s="2">
        <v>2</v>
      </c>
      <c r="R14" s="2">
        <v>1</v>
      </c>
      <c r="S14" s="2" t="s">
        <v>2768</v>
      </c>
      <c r="T14" s="2">
        <v>135024</v>
      </c>
      <c r="U14" s="2">
        <v>77934</v>
      </c>
      <c r="V14" s="2">
        <v>242359</v>
      </c>
      <c r="W14" s="2">
        <v>146700</v>
      </c>
    </row>
    <row r="15" spans="2:23" ht="15" customHeight="1" x14ac:dyDescent="0.45">
      <c r="B15" s="41">
        <v>12</v>
      </c>
      <c r="C15" s="42" t="s">
        <v>44</v>
      </c>
      <c r="D15" s="43">
        <v>23</v>
      </c>
      <c r="E15" s="2">
        <v>330</v>
      </c>
      <c r="F15" s="2">
        <v>268</v>
      </c>
      <c r="G15" s="2">
        <v>62</v>
      </c>
      <c r="H15" s="2">
        <v>30</v>
      </c>
      <c r="I15" s="2">
        <v>11</v>
      </c>
      <c r="J15" s="2">
        <v>199</v>
      </c>
      <c r="K15" s="2">
        <v>40</v>
      </c>
      <c r="L15" s="2">
        <v>33</v>
      </c>
      <c r="M15" s="2">
        <v>10</v>
      </c>
      <c r="N15" s="2">
        <v>6</v>
      </c>
      <c r="O15" s="2">
        <v>1</v>
      </c>
      <c r="P15" s="2">
        <v>2</v>
      </c>
      <c r="Q15" s="2" t="s">
        <v>2768</v>
      </c>
      <c r="R15" s="2" t="s">
        <v>2768</v>
      </c>
      <c r="S15" s="2" t="s">
        <v>2768</v>
      </c>
      <c r="T15" s="2">
        <v>110277</v>
      </c>
      <c r="U15" s="2">
        <v>689543</v>
      </c>
      <c r="V15" s="2">
        <v>1046843</v>
      </c>
      <c r="W15" s="2">
        <v>348645</v>
      </c>
    </row>
    <row r="16" spans="2:23" ht="15" customHeight="1" x14ac:dyDescent="0.45">
      <c r="B16" s="44">
        <v>13</v>
      </c>
      <c r="C16" s="45" t="s">
        <v>45</v>
      </c>
      <c r="D16" s="46">
        <v>12</v>
      </c>
      <c r="E16" s="3">
        <v>168</v>
      </c>
      <c r="F16" s="3">
        <v>102</v>
      </c>
      <c r="G16" s="3">
        <v>66</v>
      </c>
      <c r="H16" s="3">
        <v>17</v>
      </c>
      <c r="I16" s="3">
        <v>7</v>
      </c>
      <c r="J16" s="3">
        <v>77</v>
      </c>
      <c r="K16" s="3">
        <v>42</v>
      </c>
      <c r="L16" s="3">
        <v>7</v>
      </c>
      <c r="M16" s="3">
        <v>17</v>
      </c>
      <c r="N16" s="3">
        <v>1</v>
      </c>
      <c r="O16" s="3" t="s">
        <v>2768</v>
      </c>
      <c r="P16" s="3">
        <v>1</v>
      </c>
      <c r="Q16" s="3">
        <v>1</v>
      </c>
      <c r="R16" s="3" t="s">
        <v>2768</v>
      </c>
      <c r="S16" s="3" t="s">
        <v>2768</v>
      </c>
      <c r="T16" s="3">
        <v>52535</v>
      </c>
      <c r="U16" s="3">
        <v>111515</v>
      </c>
      <c r="V16" s="3">
        <v>224919</v>
      </c>
      <c r="W16" s="3">
        <v>97537</v>
      </c>
    </row>
    <row r="17" spans="2:23" ht="15" customHeight="1" x14ac:dyDescent="0.45">
      <c r="B17" s="41">
        <v>14</v>
      </c>
      <c r="C17" s="42" t="s">
        <v>46</v>
      </c>
      <c r="D17" s="43">
        <v>5</v>
      </c>
      <c r="E17" s="19">
        <v>168</v>
      </c>
      <c r="F17" s="19">
        <v>116</v>
      </c>
      <c r="G17" s="19">
        <v>52</v>
      </c>
      <c r="H17" s="2">
        <v>3</v>
      </c>
      <c r="I17" s="2">
        <v>3</v>
      </c>
      <c r="J17" s="2">
        <v>92</v>
      </c>
      <c r="K17" s="2">
        <v>27</v>
      </c>
      <c r="L17" s="2">
        <v>18</v>
      </c>
      <c r="M17" s="2">
        <v>20</v>
      </c>
      <c r="N17" s="2">
        <v>3</v>
      </c>
      <c r="O17" s="2">
        <v>2</v>
      </c>
      <c r="P17" s="2" t="s">
        <v>2768</v>
      </c>
      <c r="Q17" s="2" t="s">
        <v>2768</v>
      </c>
      <c r="R17" s="2" t="s">
        <v>2768</v>
      </c>
      <c r="S17" s="2" t="s">
        <v>2768</v>
      </c>
      <c r="T17" s="2" t="s">
        <v>2770</v>
      </c>
      <c r="U17" s="2" t="s">
        <v>2770</v>
      </c>
      <c r="V17" s="2" t="s">
        <v>2770</v>
      </c>
      <c r="W17" s="2" t="s">
        <v>2770</v>
      </c>
    </row>
    <row r="18" spans="2:23" ht="15" customHeight="1" x14ac:dyDescent="0.45">
      <c r="B18" s="41">
        <v>15</v>
      </c>
      <c r="C18" s="42" t="s">
        <v>47</v>
      </c>
      <c r="D18" s="43">
        <v>46</v>
      </c>
      <c r="E18" s="2">
        <v>733</v>
      </c>
      <c r="F18" s="2">
        <v>469</v>
      </c>
      <c r="G18" s="2">
        <v>264</v>
      </c>
      <c r="H18" s="2">
        <v>74</v>
      </c>
      <c r="I18" s="2">
        <v>27</v>
      </c>
      <c r="J18" s="2">
        <v>361</v>
      </c>
      <c r="K18" s="2">
        <v>209</v>
      </c>
      <c r="L18" s="2">
        <v>34</v>
      </c>
      <c r="M18" s="2">
        <v>28</v>
      </c>
      <c r="N18" s="2" t="s">
        <v>2768</v>
      </c>
      <c r="O18" s="2" t="s">
        <v>2768</v>
      </c>
      <c r="P18" s="2" t="s">
        <v>2768</v>
      </c>
      <c r="Q18" s="2">
        <v>4</v>
      </c>
      <c r="R18" s="2" t="s">
        <v>2768</v>
      </c>
      <c r="S18" s="2" t="s">
        <v>2768</v>
      </c>
      <c r="T18" s="2">
        <v>260356</v>
      </c>
      <c r="U18" s="2">
        <v>506323</v>
      </c>
      <c r="V18" s="2">
        <v>1326826</v>
      </c>
      <c r="W18" s="2">
        <v>728057</v>
      </c>
    </row>
    <row r="19" spans="2:23" ht="15" customHeight="1" x14ac:dyDescent="0.45">
      <c r="B19" s="41">
        <v>16</v>
      </c>
      <c r="C19" s="42" t="s">
        <v>48</v>
      </c>
      <c r="D19" s="43">
        <v>3</v>
      </c>
      <c r="E19" s="2">
        <v>414</v>
      </c>
      <c r="F19" s="2">
        <v>278</v>
      </c>
      <c r="G19" s="2">
        <v>136</v>
      </c>
      <c r="H19" s="2">
        <v>2</v>
      </c>
      <c r="I19" s="2" t="s">
        <v>2768</v>
      </c>
      <c r="J19" s="2">
        <v>230</v>
      </c>
      <c r="K19" s="2">
        <v>128</v>
      </c>
      <c r="L19" s="2">
        <v>42</v>
      </c>
      <c r="M19" s="2">
        <v>6</v>
      </c>
      <c r="N19" s="2">
        <v>4</v>
      </c>
      <c r="O19" s="2">
        <v>2</v>
      </c>
      <c r="P19" s="2">
        <v>1</v>
      </c>
      <c r="Q19" s="2" t="s">
        <v>2768</v>
      </c>
      <c r="R19" s="2" t="s">
        <v>2768</v>
      </c>
      <c r="S19" s="2" t="s">
        <v>2768</v>
      </c>
      <c r="T19" s="2">
        <v>209388</v>
      </c>
      <c r="U19" s="2">
        <v>654794</v>
      </c>
      <c r="V19" s="2">
        <v>1660071</v>
      </c>
      <c r="W19" s="2">
        <v>785873</v>
      </c>
    </row>
    <row r="20" spans="2:23" ht="15" customHeight="1" x14ac:dyDescent="0.45">
      <c r="B20" s="41">
        <v>17</v>
      </c>
      <c r="C20" s="42" t="s">
        <v>49</v>
      </c>
      <c r="D20" s="43">
        <v>6</v>
      </c>
      <c r="E20" s="2">
        <v>36</v>
      </c>
      <c r="F20" s="2">
        <v>30</v>
      </c>
      <c r="G20" s="2">
        <v>6</v>
      </c>
      <c r="H20" s="2" t="s">
        <v>2768</v>
      </c>
      <c r="I20" s="2" t="s">
        <v>2768</v>
      </c>
      <c r="J20" s="2">
        <v>27</v>
      </c>
      <c r="K20" s="2">
        <v>5</v>
      </c>
      <c r="L20" s="2" t="s">
        <v>2768</v>
      </c>
      <c r="M20" s="2" t="s">
        <v>2768</v>
      </c>
      <c r="N20" s="2">
        <v>3</v>
      </c>
      <c r="O20" s="2">
        <v>1</v>
      </c>
      <c r="P20" s="2" t="s">
        <v>2768</v>
      </c>
      <c r="Q20" s="2" t="s">
        <v>2768</v>
      </c>
      <c r="R20" s="2" t="s">
        <v>2768</v>
      </c>
      <c r="S20" s="2" t="s">
        <v>2768</v>
      </c>
      <c r="T20" s="2" t="s">
        <v>2769</v>
      </c>
      <c r="U20" s="2" t="s">
        <v>2769</v>
      </c>
      <c r="V20" s="2" t="s">
        <v>2769</v>
      </c>
      <c r="W20" s="2" t="s">
        <v>2769</v>
      </c>
    </row>
    <row r="21" spans="2:23" ht="15" customHeight="1" x14ac:dyDescent="0.45">
      <c r="B21" s="44">
        <v>18</v>
      </c>
      <c r="C21" s="45" t="s">
        <v>50</v>
      </c>
      <c r="D21" s="46">
        <v>19</v>
      </c>
      <c r="E21" s="3">
        <v>437</v>
      </c>
      <c r="F21" s="3">
        <v>277</v>
      </c>
      <c r="G21" s="3">
        <v>160</v>
      </c>
      <c r="H21" s="3">
        <v>19</v>
      </c>
      <c r="I21" s="3">
        <v>10</v>
      </c>
      <c r="J21" s="3">
        <v>221</v>
      </c>
      <c r="K21" s="3">
        <v>122</v>
      </c>
      <c r="L21" s="3">
        <v>28</v>
      </c>
      <c r="M21" s="3">
        <v>23</v>
      </c>
      <c r="N21" s="3">
        <v>9</v>
      </c>
      <c r="O21" s="3">
        <v>5</v>
      </c>
      <c r="P21" s="3" t="s">
        <v>2768</v>
      </c>
      <c r="Q21" s="3" t="s">
        <v>2768</v>
      </c>
      <c r="R21" s="3" t="s">
        <v>2768</v>
      </c>
      <c r="S21" s="3" t="s">
        <v>2768</v>
      </c>
      <c r="T21" s="3">
        <v>142068</v>
      </c>
      <c r="U21" s="3">
        <v>527271</v>
      </c>
      <c r="V21" s="3">
        <v>870387</v>
      </c>
      <c r="W21" s="3">
        <v>304480</v>
      </c>
    </row>
    <row r="22" spans="2:23" ht="15" customHeight="1" x14ac:dyDescent="0.45">
      <c r="B22" s="41">
        <v>19</v>
      </c>
      <c r="C22" s="42" t="s">
        <v>51</v>
      </c>
      <c r="D22" s="43">
        <v>1</v>
      </c>
      <c r="E22" s="19">
        <v>17</v>
      </c>
      <c r="F22" s="19">
        <v>11</v>
      </c>
      <c r="G22" s="19">
        <v>6</v>
      </c>
      <c r="H22" s="2" t="s">
        <v>2768</v>
      </c>
      <c r="I22" s="2" t="s">
        <v>2768</v>
      </c>
      <c r="J22" s="2">
        <v>9</v>
      </c>
      <c r="K22" s="2">
        <v>4</v>
      </c>
      <c r="L22" s="2">
        <v>2</v>
      </c>
      <c r="M22" s="2">
        <v>2</v>
      </c>
      <c r="N22" s="2" t="s">
        <v>2768</v>
      </c>
      <c r="O22" s="2" t="s">
        <v>2768</v>
      </c>
      <c r="P22" s="2" t="s">
        <v>2768</v>
      </c>
      <c r="Q22" s="2" t="s">
        <v>2768</v>
      </c>
      <c r="R22" s="2" t="s">
        <v>2768</v>
      </c>
      <c r="S22" s="2" t="s">
        <v>2768</v>
      </c>
      <c r="T22" s="2" t="s">
        <v>2769</v>
      </c>
      <c r="U22" s="2" t="s">
        <v>2769</v>
      </c>
      <c r="V22" s="2" t="s">
        <v>2769</v>
      </c>
      <c r="W22" s="2" t="s">
        <v>2769</v>
      </c>
    </row>
    <row r="23" spans="2:23" ht="15" customHeight="1" x14ac:dyDescent="0.45">
      <c r="B23" s="41">
        <v>20</v>
      </c>
      <c r="C23" s="42" t="s">
        <v>52</v>
      </c>
      <c r="D23" s="43">
        <v>2</v>
      </c>
      <c r="E23" s="2">
        <v>102</v>
      </c>
      <c r="F23" s="2">
        <v>48</v>
      </c>
      <c r="G23" s="2">
        <v>54</v>
      </c>
      <c r="H23" s="2" t="s">
        <v>2768</v>
      </c>
      <c r="I23" s="2" t="s">
        <v>2768</v>
      </c>
      <c r="J23" s="2">
        <v>38</v>
      </c>
      <c r="K23" s="2">
        <v>52</v>
      </c>
      <c r="L23" s="2">
        <v>5</v>
      </c>
      <c r="M23" s="2">
        <v>2</v>
      </c>
      <c r="N23" s="2">
        <v>5</v>
      </c>
      <c r="O23" s="2" t="s">
        <v>2768</v>
      </c>
      <c r="P23" s="2" t="s">
        <v>2768</v>
      </c>
      <c r="Q23" s="2" t="s">
        <v>2768</v>
      </c>
      <c r="R23" s="2" t="s">
        <v>2768</v>
      </c>
      <c r="S23" s="2" t="s">
        <v>2768</v>
      </c>
      <c r="T23" s="2" t="s">
        <v>2769</v>
      </c>
      <c r="U23" s="2" t="s">
        <v>2769</v>
      </c>
      <c r="V23" s="2" t="s">
        <v>2769</v>
      </c>
      <c r="W23" s="2" t="s">
        <v>2769</v>
      </c>
    </row>
    <row r="24" spans="2:23" ht="15" customHeight="1" x14ac:dyDescent="0.45">
      <c r="B24" s="41">
        <v>21</v>
      </c>
      <c r="C24" s="42" t="s">
        <v>53</v>
      </c>
      <c r="D24" s="43">
        <v>31</v>
      </c>
      <c r="E24" s="2">
        <v>379</v>
      </c>
      <c r="F24" s="2">
        <v>310</v>
      </c>
      <c r="G24" s="2">
        <v>69</v>
      </c>
      <c r="H24" s="2">
        <v>28</v>
      </c>
      <c r="I24" s="2">
        <v>9</v>
      </c>
      <c r="J24" s="2">
        <v>262</v>
      </c>
      <c r="K24" s="2">
        <v>58</v>
      </c>
      <c r="L24" s="2">
        <v>20</v>
      </c>
      <c r="M24" s="2">
        <v>2</v>
      </c>
      <c r="N24" s="2">
        <v>2</v>
      </c>
      <c r="O24" s="2" t="s">
        <v>2768</v>
      </c>
      <c r="P24" s="2">
        <v>4</v>
      </c>
      <c r="Q24" s="2" t="s">
        <v>2768</v>
      </c>
      <c r="R24" s="2">
        <v>2</v>
      </c>
      <c r="S24" s="2" t="s">
        <v>2768</v>
      </c>
      <c r="T24" s="2">
        <v>149238</v>
      </c>
      <c r="U24" s="2">
        <v>518924</v>
      </c>
      <c r="V24" s="2">
        <v>956310</v>
      </c>
      <c r="W24" s="2">
        <v>384898</v>
      </c>
    </row>
    <row r="25" spans="2:23" ht="15" customHeight="1" x14ac:dyDescent="0.45">
      <c r="B25" s="41">
        <v>22</v>
      </c>
      <c r="C25" s="42" t="s">
        <v>54</v>
      </c>
      <c r="D25" s="43">
        <v>7</v>
      </c>
      <c r="E25" s="2">
        <v>146</v>
      </c>
      <c r="F25" s="2">
        <v>116</v>
      </c>
      <c r="G25" s="2">
        <v>30</v>
      </c>
      <c r="H25" s="2">
        <v>6</v>
      </c>
      <c r="I25" s="2">
        <v>2</v>
      </c>
      <c r="J25" s="2">
        <v>109</v>
      </c>
      <c r="K25" s="2">
        <v>25</v>
      </c>
      <c r="L25" s="2">
        <v>1</v>
      </c>
      <c r="M25" s="2">
        <v>1</v>
      </c>
      <c r="N25" s="2" t="s">
        <v>2768</v>
      </c>
      <c r="O25" s="2">
        <v>2</v>
      </c>
      <c r="P25" s="2" t="s">
        <v>2768</v>
      </c>
      <c r="Q25" s="2" t="s">
        <v>2768</v>
      </c>
      <c r="R25" s="2" t="s">
        <v>2768</v>
      </c>
      <c r="S25" s="2" t="s">
        <v>2768</v>
      </c>
      <c r="T25" s="2" t="s">
        <v>2769</v>
      </c>
      <c r="U25" s="2" t="s">
        <v>2769</v>
      </c>
      <c r="V25" s="2" t="s">
        <v>2769</v>
      </c>
      <c r="W25" s="2" t="s">
        <v>2769</v>
      </c>
    </row>
    <row r="26" spans="2:23" ht="15" customHeight="1" x14ac:dyDescent="0.45">
      <c r="B26" s="44">
        <v>23</v>
      </c>
      <c r="C26" s="45" t="s">
        <v>55</v>
      </c>
      <c r="D26" s="46">
        <v>2</v>
      </c>
      <c r="E26" s="3">
        <v>29</v>
      </c>
      <c r="F26" s="3">
        <v>21</v>
      </c>
      <c r="G26" s="3">
        <v>8</v>
      </c>
      <c r="H26" s="3">
        <v>1</v>
      </c>
      <c r="I26" s="3" t="s">
        <v>2768</v>
      </c>
      <c r="J26" s="3">
        <v>11</v>
      </c>
      <c r="K26" s="3">
        <v>4</v>
      </c>
      <c r="L26" s="3">
        <v>9</v>
      </c>
      <c r="M26" s="3">
        <v>4</v>
      </c>
      <c r="N26" s="3" t="s">
        <v>2768</v>
      </c>
      <c r="O26" s="3" t="s">
        <v>2768</v>
      </c>
      <c r="P26" s="3" t="s">
        <v>2768</v>
      </c>
      <c r="Q26" s="3" t="s">
        <v>2768</v>
      </c>
      <c r="R26" s="3" t="s">
        <v>2768</v>
      </c>
      <c r="S26" s="3" t="s">
        <v>2768</v>
      </c>
      <c r="T26" s="3" t="s">
        <v>2769</v>
      </c>
      <c r="U26" s="3" t="s">
        <v>2769</v>
      </c>
      <c r="V26" s="3" t="s">
        <v>2769</v>
      </c>
      <c r="W26" s="3" t="s">
        <v>2769</v>
      </c>
    </row>
    <row r="27" spans="2:23" ht="15" customHeight="1" x14ac:dyDescent="0.45">
      <c r="B27" s="41">
        <v>24</v>
      </c>
      <c r="C27" s="42" t="s">
        <v>56</v>
      </c>
      <c r="D27" s="43">
        <v>39</v>
      </c>
      <c r="E27" s="19">
        <v>1286</v>
      </c>
      <c r="F27" s="19">
        <v>1043</v>
      </c>
      <c r="G27" s="19">
        <v>243</v>
      </c>
      <c r="H27" s="2">
        <v>66</v>
      </c>
      <c r="I27" s="2">
        <v>16</v>
      </c>
      <c r="J27" s="2">
        <v>846</v>
      </c>
      <c r="K27" s="2">
        <v>151</v>
      </c>
      <c r="L27" s="2">
        <v>127</v>
      </c>
      <c r="M27" s="2">
        <v>72</v>
      </c>
      <c r="N27" s="2">
        <v>7</v>
      </c>
      <c r="O27" s="2">
        <v>4</v>
      </c>
      <c r="P27" s="2">
        <v>1</v>
      </c>
      <c r="Q27" s="2" t="s">
        <v>2768</v>
      </c>
      <c r="R27" s="2">
        <v>3</v>
      </c>
      <c r="S27" s="2" t="s">
        <v>2768</v>
      </c>
      <c r="T27" s="2">
        <v>607521</v>
      </c>
      <c r="U27" s="2">
        <v>2497709</v>
      </c>
      <c r="V27" s="2">
        <v>4551612</v>
      </c>
      <c r="W27" s="2">
        <v>1518777</v>
      </c>
    </row>
    <row r="28" spans="2:23" ht="15" customHeight="1" x14ac:dyDescent="0.45">
      <c r="B28" s="41">
        <v>25</v>
      </c>
      <c r="C28" s="42" t="s">
        <v>57</v>
      </c>
      <c r="D28" s="43">
        <v>7</v>
      </c>
      <c r="E28" s="2">
        <v>142</v>
      </c>
      <c r="F28" s="2">
        <v>97</v>
      </c>
      <c r="G28" s="2">
        <v>45</v>
      </c>
      <c r="H28" s="2">
        <v>5</v>
      </c>
      <c r="I28" s="2">
        <v>3</v>
      </c>
      <c r="J28" s="2">
        <v>90</v>
      </c>
      <c r="K28" s="2">
        <v>34</v>
      </c>
      <c r="L28" s="2">
        <v>2</v>
      </c>
      <c r="M28" s="2">
        <v>8</v>
      </c>
      <c r="N28" s="2" t="s">
        <v>2768</v>
      </c>
      <c r="O28" s="2" t="s">
        <v>2768</v>
      </c>
      <c r="P28" s="2" t="s">
        <v>2768</v>
      </c>
      <c r="Q28" s="2" t="s">
        <v>2768</v>
      </c>
      <c r="R28" s="2" t="s">
        <v>2768</v>
      </c>
      <c r="S28" s="2" t="s">
        <v>2768</v>
      </c>
      <c r="T28" s="2">
        <v>63063</v>
      </c>
      <c r="U28" s="2">
        <v>195484</v>
      </c>
      <c r="V28" s="2">
        <v>348311</v>
      </c>
      <c r="W28" s="2">
        <v>122990</v>
      </c>
    </row>
    <row r="29" spans="2:23" ht="15" customHeight="1" x14ac:dyDescent="0.45">
      <c r="B29" s="41">
        <v>26</v>
      </c>
      <c r="C29" s="42" t="s">
        <v>58</v>
      </c>
      <c r="D29" s="43">
        <v>27</v>
      </c>
      <c r="E29" s="2">
        <v>1134</v>
      </c>
      <c r="F29" s="2">
        <v>776</v>
      </c>
      <c r="G29" s="2">
        <v>358</v>
      </c>
      <c r="H29" s="2">
        <v>35</v>
      </c>
      <c r="I29" s="2">
        <v>14</v>
      </c>
      <c r="J29" s="2">
        <v>617</v>
      </c>
      <c r="K29" s="2">
        <v>179</v>
      </c>
      <c r="L29" s="2">
        <v>93</v>
      </c>
      <c r="M29" s="2">
        <v>119</v>
      </c>
      <c r="N29" s="2">
        <v>31</v>
      </c>
      <c r="O29" s="2">
        <v>46</v>
      </c>
      <c r="P29" s="2">
        <v>3</v>
      </c>
      <c r="Q29" s="2">
        <v>1</v>
      </c>
      <c r="R29" s="2" t="s">
        <v>2768</v>
      </c>
      <c r="S29" s="2" t="s">
        <v>2768</v>
      </c>
      <c r="T29" s="2">
        <v>470850</v>
      </c>
      <c r="U29" s="2">
        <v>890514</v>
      </c>
      <c r="V29" s="2">
        <v>2866185</v>
      </c>
      <c r="W29" s="2">
        <v>1737185</v>
      </c>
    </row>
    <row r="30" spans="2:23" ht="15" customHeight="1" x14ac:dyDescent="0.45">
      <c r="B30" s="41">
        <v>27</v>
      </c>
      <c r="C30" s="42" t="s">
        <v>59</v>
      </c>
      <c r="D30" s="43">
        <v>4</v>
      </c>
      <c r="E30" s="2">
        <v>278</v>
      </c>
      <c r="F30" s="2">
        <v>206</v>
      </c>
      <c r="G30" s="2">
        <v>72</v>
      </c>
      <c r="H30" s="2">
        <v>9</v>
      </c>
      <c r="I30" s="2" t="s">
        <v>2768</v>
      </c>
      <c r="J30" s="2">
        <v>137</v>
      </c>
      <c r="K30" s="2">
        <v>24</v>
      </c>
      <c r="L30" s="2">
        <v>39</v>
      </c>
      <c r="M30" s="2">
        <v>26</v>
      </c>
      <c r="N30" s="2">
        <v>22</v>
      </c>
      <c r="O30" s="2">
        <v>22</v>
      </c>
      <c r="P30" s="2" t="s">
        <v>2768</v>
      </c>
      <c r="Q30" s="2" t="s">
        <v>2768</v>
      </c>
      <c r="R30" s="2">
        <v>1</v>
      </c>
      <c r="S30" s="2" t="s">
        <v>2768</v>
      </c>
      <c r="T30" s="2" t="s">
        <v>2769</v>
      </c>
      <c r="U30" s="2" t="s">
        <v>2769</v>
      </c>
      <c r="V30" s="2" t="s">
        <v>2769</v>
      </c>
      <c r="W30" s="2" t="s">
        <v>2769</v>
      </c>
    </row>
    <row r="31" spans="2:23" ht="15" customHeight="1" x14ac:dyDescent="0.45">
      <c r="B31" s="44">
        <v>28</v>
      </c>
      <c r="C31" s="45" t="s">
        <v>60</v>
      </c>
      <c r="D31" s="46">
        <v>8</v>
      </c>
      <c r="E31" s="3">
        <v>711</v>
      </c>
      <c r="F31" s="3">
        <v>538</v>
      </c>
      <c r="G31" s="3">
        <v>173</v>
      </c>
      <c r="H31" s="3">
        <v>5</v>
      </c>
      <c r="I31" s="3" t="s">
        <v>2768</v>
      </c>
      <c r="J31" s="3">
        <v>474</v>
      </c>
      <c r="K31" s="3">
        <v>142</v>
      </c>
      <c r="L31" s="3">
        <v>35</v>
      </c>
      <c r="M31" s="3">
        <v>19</v>
      </c>
      <c r="N31" s="3">
        <v>39</v>
      </c>
      <c r="O31" s="3">
        <v>14</v>
      </c>
      <c r="P31" s="3" t="s">
        <v>2768</v>
      </c>
      <c r="Q31" s="3" t="s">
        <v>2768</v>
      </c>
      <c r="R31" s="3">
        <v>15</v>
      </c>
      <c r="S31" s="3">
        <v>2</v>
      </c>
      <c r="T31" s="3" t="s">
        <v>2769</v>
      </c>
      <c r="U31" s="3" t="s">
        <v>2769</v>
      </c>
      <c r="V31" s="3" t="s">
        <v>2769</v>
      </c>
      <c r="W31" s="3" t="s">
        <v>2769</v>
      </c>
    </row>
    <row r="32" spans="2:23" ht="15" customHeight="1" x14ac:dyDescent="0.45">
      <c r="B32" s="41">
        <v>29</v>
      </c>
      <c r="C32" s="42" t="s">
        <v>61</v>
      </c>
      <c r="D32" s="43">
        <v>15</v>
      </c>
      <c r="E32" s="19">
        <v>420</v>
      </c>
      <c r="F32" s="19">
        <v>263</v>
      </c>
      <c r="G32" s="19">
        <v>157</v>
      </c>
      <c r="H32" s="2">
        <v>14</v>
      </c>
      <c r="I32" s="2">
        <v>2</v>
      </c>
      <c r="J32" s="2">
        <v>216</v>
      </c>
      <c r="K32" s="2">
        <v>103</v>
      </c>
      <c r="L32" s="2">
        <v>25</v>
      </c>
      <c r="M32" s="2">
        <v>28</v>
      </c>
      <c r="N32" s="2">
        <v>9</v>
      </c>
      <c r="O32" s="2">
        <v>25</v>
      </c>
      <c r="P32" s="2" t="s">
        <v>2768</v>
      </c>
      <c r="Q32" s="2" t="s">
        <v>2768</v>
      </c>
      <c r="R32" s="2">
        <v>1</v>
      </c>
      <c r="S32" s="2">
        <v>1</v>
      </c>
      <c r="T32" s="2">
        <v>170449</v>
      </c>
      <c r="U32" s="2">
        <v>471969</v>
      </c>
      <c r="V32" s="2">
        <v>883827</v>
      </c>
      <c r="W32" s="2">
        <v>344224</v>
      </c>
    </row>
    <row r="33" spans="2:23" ht="15" customHeight="1" x14ac:dyDescent="0.45">
      <c r="B33" s="41">
        <v>30</v>
      </c>
      <c r="C33" s="42" t="s">
        <v>62</v>
      </c>
      <c r="D33" s="43">
        <v>1</v>
      </c>
      <c r="E33" s="2">
        <v>7</v>
      </c>
      <c r="F33" s="2">
        <v>3</v>
      </c>
      <c r="G33" s="2">
        <v>4</v>
      </c>
      <c r="H33" s="2">
        <v>1</v>
      </c>
      <c r="I33" s="2" t="s">
        <v>2768</v>
      </c>
      <c r="J33" s="2">
        <v>2</v>
      </c>
      <c r="K33" s="2">
        <v>4</v>
      </c>
      <c r="L33" s="2" t="s">
        <v>2768</v>
      </c>
      <c r="M33" s="2" t="s">
        <v>2768</v>
      </c>
      <c r="N33" s="2" t="s">
        <v>2768</v>
      </c>
      <c r="O33" s="2" t="s">
        <v>2768</v>
      </c>
      <c r="P33" s="2" t="s">
        <v>2768</v>
      </c>
      <c r="Q33" s="2" t="s">
        <v>2768</v>
      </c>
      <c r="R33" s="2" t="s">
        <v>2768</v>
      </c>
      <c r="S33" s="2" t="s">
        <v>2768</v>
      </c>
      <c r="T33" s="2" t="s">
        <v>2769</v>
      </c>
      <c r="U33" s="2" t="s">
        <v>2769</v>
      </c>
      <c r="V33" s="2" t="s">
        <v>2769</v>
      </c>
      <c r="W33" s="2" t="s">
        <v>2769</v>
      </c>
    </row>
    <row r="34" spans="2:23" ht="15" customHeight="1" x14ac:dyDescent="0.45">
      <c r="B34" s="41">
        <v>31</v>
      </c>
      <c r="C34" s="42" t="s">
        <v>63</v>
      </c>
      <c r="D34" s="43">
        <v>4</v>
      </c>
      <c r="E34" s="2">
        <v>649</v>
      </c>
      <c r="F34" s="2">
        <v>516</v>
      </c>
      <c r="G34" s="2">
        <v>133</v>
      </c>
      <c r="H34" s="2">
        <v>2</v>
      </c>
      <c r="I34" s="2">
        <v>1</v>
      </c>
      <c r="J34" s="2">
        <v>392</v>
      </c>
      <c r="K34" s="2">
        <v>57</v>
      </c>
      <c r="L34" s="2">
        <v>122</v>
      </c>
      <c r="M34" s="2">
        <v>75</v>
      </c>
      <c r="N34" s="2" t="s">
        <v>2768</v>
      </c>
      <c r="O34" s="2" t="s">
        <v>2768</v>
      </c>
      <c r="P34" s="2">
        <v>15</v>
      </c>
      <c r="Q34" s="2">
        <v>5</v>
      </c>
      <c r="R34" s="2" t="s">
        <v>2768</v>
      </c>
      <c r="S34" s="2" t="s">
        <v>2768</v>
      </c>
      <c r="T34" s="2">
        <v>303814</v>
      </c>
      <c r="U34" s="2">
        <v>684056</v>
      </c>
      <c r="V34" s="2">
        <v>993246</v>
      </c>
      <c r="W34" s="2">
        <v>301603</v>
      </c>
    </row>
    <row r="35" spans="2:23" ht="15" customHeight="1" thickBot="1" x14ac:dyDescent="0.5">
      <c r="B35" s="47">
        <v>32</v>
      </c>
      <c r="C35" s="48" t="s">
        <v>64</v>
      </c>
      <c r="D35" s="49">
        <v>34</v>
      </c>
      <c r="E35" s="4">
        <v>922</v>
      </c>
      <c r="F35" s="4">
        <v>644</v>
      </c>
      <c r="G35" s="4">
        <v>278</v>
      </c>
      <c r="H35" s="4">
        <v>39</v>
      </c>
      <c r="I35" s="4">
        <v>18</v>
      </c>
      <c r="J35" s="4">
        <v>549</v>
      </c>
      <c r="K35" s="4">
        <v>190</v>
      </c>
      <c r="L35" s="4">
        <v>51</v>
      </c>
      <c r="M35" s="4">
        <v>51</v>
      </c>
      <c r="N35" s="4">
        <v>18</v>
      </c>
      <c r="O35" s="4">
        <v>20</v>
      </c>
      <c r="P35" s="4">
        <v>1</v>
      </c>
      <c r="Q35" s="4" t="s">
        <v>2768</v>
      </c>
      <c r="R35" s="4">
        <v>13</v>
      </c>
      <c r="S35" s="4">
        <v>1</v>
      </c>
      <c r="T35" s="4">
        <v>416510</v>
      </c>
      <c r="U35" s="4">
        <v>2220390</v>
      </c>
      <c r="V35" s="4">
        <v>3090312</v>
      </c>
      <c r="W35" s="4">
        <v>845689</v>
      </c>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461</v>
      </c>
      <c r="D5" s="85" t="s">
        <v>501</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500</v>
      </c>
      <c r="C8" s="463"/>
      <c r="D8" s="464"/>
      <c r="E8" s="5">
        <v>27</v>
      </c>
      <c r="F8" s="5">
        <v>631</v>
      </c>
      <c r="G8" s="5">
        <v>185413</v>
      </c>
      <c r="H8" s="5">
        <v>791062</v>
      </c>
      <c r="I8" s="5">
        <v>1447983</v>
      </c>
      <c r="J8" s="5">
        <v>564426</v>
      </c>
      <c r="K8" s="5">
        <v>610201</v>
      </c>
    </row>
    <row r="9" spans="2:11" s="85" customFormat="1" ht="15" customHeight="1" x14ac:dyDescent="0.45">
      <c r="B9" s="253" t="s">
        <v>40</v>
      </c>
      <c r="C9" s="462" t="s">
        <v>41</v>
      </c>
      <c r="D9" s="462"/>
      <c r="E9" s="2">
        <v>10</v>
      </c>
      <c r="F9" s="2">
        <v>266</v>
      </c>
      <c r="G9" s="2">
        <v>63143</v>
      </c>
      <c r="H9" s="2">
        <v>393703</v>
      </c>
      <c r="I9" s="2">
        <v>675878</v>
      </c>
      <c r="J9" s="2">
        <v>248871</v>
      </c>
      <c r="K9" s="2">
        <v>264032</v>
      </c>
    </row>
    <row r="10" spans="2:11" s="85" customFormat="1" ht="15" customHeight="1" x14ac:dyDescent="0.45">
      <c r="B10" s="253">
        <v>10</v>
      </c>
      <c r="C10" s="462" t="s">
        <v>42</v>
      </c>
      <c r="D10" s="462"/>
      <c r="E10" s="2" t="s">
        <v>2768</v>
      </c>
      <c r="F10" s="2" t="s">
        <v>2768</v>
      </c>
      <c r="G10" s="2" t="s">
        <v>2768</v>
      </c>
      <c r="H10" s="2" t="s">
        <v>2768</v>
      </c>
      <c r="I10" s="2" t="s">
        <v>2768</v>
      </c>
      <c r="J10" s="2" t="s">
        <v>2768</v>
      </c>
      <c r="K10" s="2" t="s">
        <v>2768</v>
      </c>
    </row>
    <row r="11" spans="2:11" s="85" customFormat="1" ht="15" customHeight="1" x14ac:dyDescent="0.45">
      <c r="B11" s="253">
        <v>11</v>
      </c>
      <c r="C11" s="462" t="s">
        <v>43</v>
      </c>
      <c r="D11" s="462"/>
      <c r="E11" s="2" t="s">
        <v>2768</v>
      </c>
      <c r="F11" s="2" t="s">
        <v>2768</v>
      </c>
      <c r="G11" s="2" t="s">
        <v>2768</v>
      </c>
      <c r="H11" s="2" t="s">
        <v>2768</v>
      </c>
      <c r="I11" s="2" t="s">
        <v>2768</v>
      </c>
      <c r="J11" s="2" t="s">
        <v>2768</v>
      </c>
      <c r="K11" s="2" t="s">
        <v>2768</v>
      </c>
    </row>
    <row r="12" spans="2:11" s="85" customFormat="1" ht="15" customHeight="1" x14ac:dyDescent="0.45">
      <c r="B12" s="253">
        <v>12</v>
      </c>
      <c r="C12" s="462" t="s">
        <v>44</v>
      </c>
      <c r="D12" s="462"/>
      <c r="E12" s="2">
        <v>3</v>
      </c>
      <c r="F12" s="2">
        <v>48</v>
      </c>
      <c r="G12" s="2">
        <v>11987</v>
      </c>
      <c r="H12" s="2">
        <v>39494</v>
      </c>
      <c r="I12" s="2">
        <v>69722</v>
      </c>
      <c r="J12" s="2">
        <v>27479</v>
      </c>
      <c r="K12" s="2">
        <v>27479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v>1</v>
      </c>
      <c r="F15" s="2">
        <v>2</v>
      </c>
      <c r="G15" s="2" t="s">
        <v>2769</v>
      </c>
      <c r="H15" s="2" t="s">
        <v>2769</v>
      </c>
      <c r="I15" s="2" t="s">
        <v>2769</v>
      </c>
      <c r="J15" s="2" t="s">
        <v>2769</v>
      </c>
      <c r="K15" s="2" t="s">
        <v>2769</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v>3</v>
      </c>
      <c r="F17" s="2">
        <v>8</v>
      </c>
      <c r="G17" s="2">
        <v>3831</v>
      </c>
      <c r="H17" s="2">
        <v>29011</v>
      </c>
      <c r="I17" s="2">
        <v>37389</v>
      </c>
      <c r="J17" s="2">
        <v>7616</v>
      </c>
      <c r="K17" s="2">
        <v>7616</v>
      </c>
    </row>
    <row r="18" spans="2:11" s="85" customFormat="1" ht="15" customHeight="1" x14ac:dyDescent="0.45">
      <c r="B18" s="254">
        <v>18</v>
      </c>
      <c r="C18" s="466" t="s">
        <v>50</v>
      </c>
      <c r="D18" s="465"/>
      <c r="E18" s="3">
        <v>1</v>
      </c>
      <c r="F18" s="3">
        <v>32</v>
      </c>
      <c r="G18" s="3" t="s">
        <v>2769</v>
      </c>
      <c r="H18" s="3" t="s">
        <v>2769</v>
      </c>
      <c r="I18" s="3" t="s">
        <v>2769</v>
      </c>
      <c r="J18" s="3" t="s">
        <v>2769</v>
      </c>
      <c r="K18" s="3" t="s">
        <v>2769</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40</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1</v>
      </c>
      <c r="F24" s="2">
        <v>11</v>
      </c>
      <c r="G24" s="2" t="s">
        <v>2769</v>
      </c>
      <c r="H24" s="2" t="s">
        <v>2769</v>
      </c>
      <c r="I24" s="2" t="s">
        <v>2769</v>
      </c>
      <c r="J24" s="2" t="s">
        <v>2769</v>
      </c>
      <c r="K24" s="2" t="s">
        <v>2769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1</v>
      </c>
      <c r="F26" s="2">
        <v>70</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1</v>
      </c>
      <c r="F29" s="2">
        <v>86</v>
      </c>
      <c r="G29" s="2" t="s">
        <v>2769</v>
      </c>
      <c r="H29" s="2" t="s">
        <v>2769</v>
      </c>
      <c r="I29" s="2" t="s">
        <v>2769</v>
      </c>
      <c r="J29" s="2" t="s">
        <v>2769</v>
      </c>
      <c r="K29" s="2" t="s">
        <v>2769</v>
      </c>
    </row>
    <row r="30" spans="2:11" s="85" customFormat="1" ht="15" customHeight="1" x14ac:dyDescent="0.45">
      <c r="B30" s="253">
        <v>30</v>
      </c>
      <c r="C30" s="462" t="s">
        <v>62</v>
      </c>
      <c r="D30" s="462"/>
      <c r="E30" s="2">
        <v>1</v>
      </c>
      <c r="F30" s="2">
        <v>15</v>
      </c>
      <c r="G30" s="2" t="s">
        <v>2769</v>
      </c>
      <c r="H30" s="2" t="s">
        <v>2769</v>
      </c>
      <c r="I30" s="2" t="s">
        <v>2769</v>
      </c>
      <c r="J30" s="2" t="s">
        <v>2769</v>
      </c>
      <c r="K30" s="2" t="s">
        <v>2769</v>
      </c>
    </row>
    <row r="31" spans="2:11" s="85" customFormat="1" ht="15" customHeight="1" x14ac:dyDescent="0.45">
      <c r="B31" s="253">
        <v>31</v>
      </c>
      <c r="C31" s="462" t="s">
        <v>63</v>
      </c>
      <c r="D31" s="462"/>
      <c r="E31" s="2">
        <v>1</v>
      </c>
      <c r="F31" s="2">
        <v>12</v>
      </c>
      <c r="G31" s="2" t="s">
        <v>2769</v>
      </c>
      <c r="H31" s="2" t="s">
        <v>2769</v>
      </c>
      <c r="I31" s="2" t="s">
        <v>2769</v>
      </c>
      <c r="J31" s="2" t="s">
        <v>2769</v>
      </c>
      <c r="K31" s="2" t="s">
        <v>2769</v>
      </c>
    </row>
    <row r="32" spans="2:11" s="85" customFormat="1" ht="15" customHeight="1" x14ac:dyDescent="0.45">
      <c r="B32" s="255">
        <v>32</v>
      </c>
      <c r="C32" s="469" t="s">
        <v>64</v>
      </c>
      <c r="D32" s="469"/>
      <c r="E32" s="197">
        <v>2</v>
      </c>
      <c r="F32" s="197">
        <v>41</v>
      </c>
      <c r="G32" s="197" t="s">
        <v>2769</v>
      </c>
      <c r="H32" s="197" t="s">
        <v>2769</v>
      </c>
      <c r="I32" s="197" t="s">
        <v>2769</v>
      </c>
      <c r="J32" s="197" t="s">
        <v>2769</v>
      </c>
      <c r="K32" s="197" t="s">
        <v>2769</v>
      </c>
    </row>
    <row r="33" spans="2:11" s="85" customFormat="1" ht="15" customHeight="1" x14ac:dyDescent="0.45">
      <c r="B33" s="467" t="s">
        <v>1998</v>
      </c>
      <c r="C33" s="467"/>
      <c r="D33" s="468"/>
      <c r="E33" s="2">
        <v>9</v>
      </c>
      <c r="F33" s="2">
        <v>38</v>
      </c>
      <c r="G33" s="2">
        <v>13335</v>
      </c>
      <c r="H33" s="2">
        <v>43288</v>
      </c>
      <c r="I33" s="2">
        <v>80986</v>
      </c>
      <c r="J33" s="2">
        <v>34340</v>
      </c>
      <c r="K33" s="2">
        <v>34340</v>
      </c>
    </row>
    <row r="34" spans="2:11" s="85" customFormat="1" ht="15" customHeight="1" x14ac:dyDescent="0.45">
      <c r="B34" s="467" t="s">
        <v>357</v>
      </c>
      <c r="C34" s="467"/>
      <c r="D34" s="468"/>
      <c r="E34" s="2">
        <v>6</v>
      </c>
      <c r="F34" s="2">
        <v>78</v>
      </c>
      <c r="G34" s="2">
        <v>17750</v>
      </c>
      <c r="H34" s="2">
        <v>47976</v>
      </c>
      <c r="I34" s="2">
        <v>92863</v>
      </c>
      <c r="J34" s="2">
        <v>40970</v>
      </c>
      <c r="K34" s="2">
        <v>40970</v>
      </c>
    </row>
    <row r="35" spans="2:11" s="85" customFormat="1" ht="15" customHeight="1" x14ac:dyDescent="0.45">
      <c r="B35" s="467" t="s">
        <v>358</v>
      </c>
      <c r="C35" s="467"/>
      <c r="D35" s="468"/>
      <c r="E35" s="2">
        <v>5</v>
      </c>
      <c r="F35" s="2">
        <v>123</v>
      </c>
      <c r="G35" s="2">
        <v>28483</v>
      </c>
      <c r="H35" s="2">
        <v>150355</v>
      </c>
      <c r="I35" s="2">
        <v>235897</v>
      </c>
      <c r="J35" s="2">
        <v>78630</v>
      </c>
      <c r="K35" s="2">
        <v>78630</v>
      </c>
    </row>
    <row r="36" spans="2:11" s="85" customFormat="1" ht="15" customHeight="1" x14ac:dyDescent="0.45">
      <c r="B36" s="467" t="s">
        <v>359</v>
      </c>
      <c r="C36" s="467"/>
      <c r="D36" s="468"/>
      <c r="E36" s="2">
        <v>3</v>
      </c>
      <c r="F36" s="2">
        <v>106</v>
      </c>
      <c r="G36" s="2">
        <v>32490</v>
      </c>
      <c r="H36" s="2">
        <v>104645</v>
      </c>
      <c r="I36" s="2">
        <v>170318</v>
      </c>
      <c r="J36" s="2">
        <v>56039</v>
      </c>
      <c r="K36" s="2">
        <v>59966</v>
      </c>
    </row>
    <row r="37" spans="2:11" s="85" customFormat="1" ht="15" customHeight="1" x14ac:dyDescent="0.45">
      <c r="B37" s="472" t="s">
        <v>360</v>
      </c>
      <c r="C37" s="472"/>
      <c r="D37" s="473"/>
      <c r="E37" s="3">
        <v>4</v>
      </c>
      <c r="F37" s="3">
        <v>286</v>
      </c>
      <c r="G37" s="3">
        <v>93355</v>
      </c>
      <c r="H37" s="3">
        <v>444798</v>
      </c>
      <c r="I37" s="3">
        <v>867919</v>
      </c>
      <c r="J37" s="3">
        <v>354447</v>
      </c>
      <c r="K37" s="3">
        <v>396295</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482</v>
      </c>
      <c r="D5" s="85" t="s">
        <v>503</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502</v>
      </c>
      <c r="C8" s="463"/>
      <c r="D8" s="464"/>
      <c r="E8" s="5">
        <v>30</v>
      </c>
      <c r="F8" s="5">
        <v>883</v>
      </c>
      <c r="G8" s="5">
        <v>253228</v>
      </c>
      <c r="H8" s="5">
        <v>761615</v>
      </c>
      <c r="I8" s="5">
        <v>1288007</v>
      </c>
      <c r="J8" s="5">
        <v>480388</v>
      </c>
      <c r="K8" s="5">
        <v>483402</v>
      </c>
    </row>
    <row r="9" spans="2:11" s="85" customFormat="1" ht="15" customHeight="1" x14ac:dyDescent="0.45">
      <c r="B9" s="253" t="s">
        <v>40</v>
      </c>
      <c r="C9" s="462" t="s">
        <v>41</v>
      </c>
      <c r="D9" s="462"/>
      <c r="E9" s="2">
        <v>11</v>
      </c>
      <c r="F9" s="2">
        <v>167</v>
      </c>
      <c r="G9" s="2">
        <v>36778</v>
      </c>
      <c r="H9" s="2">
        <v>303479</v>
      </c>
      <c r="I9" s="2">
        <v>403953</v>
      </c>
      <c r="J9" s="2">
        <v>116744</v>
      </c>
      <c r="K9" s="2">
        <v>94198</v>
      </c>
    </row>
    <row r="10" spans="2:11" s="85" customFormat="1" ht="15" customHeight="1" x14ac:dyDescent="0.45">
      <c r="B10" s="253">
        <v>10</v>
      </c>
      <c r="C10" s="462" t="s">
        <v>42</v>
      </c>
      <c r="D10" s="462"/>
      <c r="E10" s="2">
        <v>2</v>
      </c>
      <c r="F10" s="2">
        <v>4</v>
      </c>
      <c r="G10" s="2" t="s">
        <v>2769</v>
      </c>
      <c r="H10" s="2" t="s">
        <v>2769</v>
      </c>
      <c r="I10" s="2" t="s">
        <v>2769</v>
      </c>
      <c r="J10" s="2" t="s">
        <v>2769</v>
      </c>
      <c r="K10" s="2" t="s">
        <v>2769</v>
      </c>
    </row>
    <row r="11" spans="2:11" s="85" customFormat="1" ht="15" customHeight="1" x14ac:dyDescent="0.45">
      <c r="B11" s="253">
        <v>11</v>
      </c>
      <c r="C11" s="462" t="s">
        <v>43</v>
      </c>
      <c r="D11" s="462"/>
      <c r="E11" s="2">
        <v>2</v>
      </c>
      <c r="F11" s="2">
        <v>60</v>
      </c>
      <c r="G11" s="2" t="s">
        <v>2769</v>
      </c>
      <c r="H11" s="2" t="s">
        <v>2769</v>
      </c>
      <c r="I11" s="2" t="s">
        <v>2769</v>
      </c>
      <c r="J11" s="2" t="s">
        <v>2769</v>
      </c>
      <c r="K11" s="2" t="s">
        <v>2769</v>
      </c>
    </row>
    <row r="12" spans="2:11" s="85" customFormat="1" ht="15" customHeight="1" x14ac:dyDescent="0.45">
      <c r="B12" s="253">
        <v>12</v>
      </c>
      <c r="C12" s="462" t="s">
        <v>44</v>
      </c>
      <c r="D12" s="462"/>
      <c r="E12" s="2">
        <v>1</v>
      </c>
      <c r="F12" s="2">
        <v>15</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v>1</v>
      </c>
      <c r="F18" s="3">
        <v>10</v>
      </c>
      <c r="G18" s="3" t="s">
        <v>2769</v>
      </c>
      <c r="H18" s="3" t="s">
        <v>2769</v>
      </c>
      <c r="I18" s="3" t="s">
        <v>2769</v>
      </c>
      <c r="J18" s="3" t="s">
        <v>2769</v>
      </c>
      <c r="K18" s="3" t="s">
        <v>2769</v>
      </c>
    </row>
    <row r="19" spans="2:11" s="85" customFormat="1" ht="15" customHeight="1" x14ac:dyDescent="0.45">
      <c r="B19" s="253">
        <v>19</v>
      </c>
      <c r="C19" s="462" t="s">
        <v>51</v>
      </c>
      <c r="D19" s="462"/>
      <c r="E19" s="2">
        <v>1</v>
      </c>
      <c r="F19" s="2">
        <v>37</v>
      </c>
      <c r="G19" s="2" t="s">
        <v>2769</v>
      </c>
      <c r="H19" s="2" t="s">
        <v>2769</v>
      </c>
      <c r="I19" s="2" t="s">
        <v>2769</v>
      </c>
      <c r="J19" s="2" t="s">
        <v>2769</v>
      </c>
      <c r="K19" s="2" t="s">
        <v>2769</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36</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2</v>
      </c>
      <c r="F24" s="2">
        <v>66</v>
      </c>
      <c r="G24" s="2" t="s">
        <v>2769</v>
      </c>
      <c r="H24" s="2" t="s">
        <v>2769</v>
      </c>
      <c r="I24" s="2" t="s">
        <v>2769</v>
      </c>
      <c r="J24" s="2" t="s">
        <v>2769</v>
      </c>
      <c r="K24" s="2" t="s">
        <v>2769</v>
      </c>
    </row>
    <row r="25" spans="2:11" s="85" customFormat="1" ht="15" customHeight="1" x14ac:dyDescent="0.45">
      <c r="B25" s="253">
        <v>25</v>
      </c>
      <c r="C25" s="462" t="s">
        <v>57</v>
      </c>
      <c r="D25" s="462"/>
      <c r="E25" s="2">
        <v>1</v>
      </c>
      <c r="F25" s="2">
        <v>7</v>
      </c>
      <c r="G25" s="2" t="s">
        <v>2769</v>
      </c>
      <c r="H25" s="2" t="s">
        <v>2769</v>
      </c>
      <c r="I25" s="2" t="s">
        <v>2769</v>
      </c>
      <c r="J25" s="2" t="s">
        <v>2769</v>
      </c>
      <c r="K25" s="2" t="s">
        <v>2769</v>
      </c>
    </row>
    <row r="26" spans="2:11" s="85" customFormat="1" ht="15" customHeight="1" x14ac:dyDescent="0.45">
      <c r="B26" s="253">
        <v>26</v>
      </c>
      <c r="C26" s="462" t="s">
        <v>58</v>
      </c>
      <c r="D26" s="462"/>
      <c r="E26" s="2">
        <v>3</v>
      </c>
      <c r="F26" s="2">
        <v>21</v>
      </c>
      <c r="G26" s="2">
        <v>6569</v>
      </c>
      <c r="H26" s="2">
        <v>9129</v>
      </c>
      <c r="I26" s="2">
        <v>19295</v>
      </c>
      <c r="J26" s="2">
        <v>9243</v>
      </c>
      <c r="K26" s="2">
        <v>9243</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3</v>
      </c>
      <c r="F28" s="3">
        <v>452</v>
      </c>
      <c r="G28" s="3" t="s">
        <v>2769</v>
      </c>
      <c r="H28" s="3" t="s">
        <v>2769</v>
      </c>
      <c r="I28" s="3" t="s">
        <v>2769</v>
      </c>
      <c r="J28" s="3" t="s">
        <v>2769</v>
      </c>
      <c r="K28" s="3" t="s">
        <v>2769</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1</v>
      </c>
      <c r="F31" s="2">
        <v>8</v>
      </c>
      <c r="G31" s="2" t="s">
        <v>2769</v>
      </c>
      <c r="H31" s="2" t="s">
        <v>2769</v>
      </c>
      <c r="I31" s="2" t="s">
        <v>2769</v>
      </c>
      <c r="J31" s="2" t="s">
        <v>2769</v>
      </c>
      <c r="K31" s="2" t="s">
        <v>2769</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9</v>
      </c>
      <c r="F33" s="2">
        <v>34</v>
      </c>
      <c r="G33" s="2">
        <v>6968</v>
      </c>
      <c r="H33" s="2">
        <v>9224</v>
      </c>
      <c r="I33" s="2">
        <v>22984</v>
      </c>
      <c r="J33" s="2">
        <v>12603</v>
      </c>
      <c r="K33" s="2">
        <v>12603</v>
      </c>
    </row>
    <row r="34" spans="2:11" s="85" customFormat="1" ht="15" customHeight="1" x14ac:dyDescent="0.45">
      <c r="B34" s="467" t="s">
        <v>357</v>
      </c>
      <c r="C34" s="467"/>
      <c r="D34" s="468"/>
      <c r="E34" s="2">
        <v>12</v>
      </c>
      <c r="F34" s="2">
        <v>181</v>
      </c>
      <c r="G34" s="2">
        <v>47607</v>
      </c>
      <c r="H34" s="2">
        <v>193672</v>
      </c>
      <c r="I34" s="2">
        <v>288805</v>
      </c>
      <c r="J34" s="2">
        <v>87053</v>
      </c>
      <c r="K34" s="2">
        <v>87053</v>
      </c>
    </row>
    <row r="35" spans="2:11" s="85" customFormat="1" ht="15" customHeight="1" x14ac:dyDescent="0.45">
      <c r="B35" s="467" t="s">
        <v>358</v>
      </c>
      <c r="C35" s="467"/>
      <c r="D35" s="468"/>
      <c r="E35" s="2">
        <v>3</v>
      </c>
      <c r="F35" s="2">
        <v>73</v>
      </c>
      <c r="G35" s="2" t="s">
        <v>2769</v>
      </c>
      <c r="H35" s="2" t="s">
        <v>2769</v>
      </c>
      <c r="I35" s="2" t="s">
        <v>2769</v>
      </c>
      <c r="J35" s="2" t="s">
        <v>2769</v>
      </c>
      <c r="K35" s="2" t="s">
        <v>2769</v>
      </c>
    </row>
    <row r="36" spans="2:11" s="85" customFormat="1" ht="15" customHeight="1" x14ac:dyDescent="0.45">
      <c r="B36" s="467" t="s">
        <v>359</v>
      </c>
      <c r="C36" s="467"/>
      <c r="D36" s="468"/>
      <c r="E36" s="2">
        <v>3</v>
      </c>
      <c r="F36" s="2">
        <v>116</v>
      </c>
      <c r="G36" s="2">
        <v>21301</v>
      </c>
      <c r="H36" s="2">
        <v>111653</v>
      </c>
      <c r="I36" s="2">
        <v>176769</v>
      </c>
      <c r="J36" s="2">
        <v>82106</v>
      </c>
      <c r="K36" s="2">
        <v>60903</v>
      </c>
    </row>
    <row r="37" spans="2:11" s="85" customFormat="1" ht="15" customHeight="1" x14ac:dyDescent="0.45">
      <c r="B37" s="472" t="s">
        <v>360</v>
      </c>
      <c r="C37" s="472"/>
      <c r="D37" s="473"/>
      <c r="E37" s="3">
        <v>1</v>
      </c>
      <c r="F37" s="3">
        <v>51</v>
      </c>
      <c r="G37" s="3" t="s">
        <v>2769</v>
      </c>
      <c r="H37" s="3" t="s">
        <v>2769</v>
      </c>
      <c r="I37" s="3" t="s">
        <v>2769</v>
      </c>
      <c r="J37" s="3" t="s">
        <v>2769</v>
      </c>
      <c r="K37" s="3" t="s">
        <v>2769</v>
      </c>
    </row>
    <row r="38" spans="2:11" s="85" customFormat="1" ht="15" customHeight="1" x14ac:dyDescent="0.45">
      <c r="B38" s="467" t="s">
        <v>361</v>
      </c>
      <c r="C38" s="467"/>
      <c r="D38" s="468"/>
      <c r="E38" s="2">
        <v>1</v>
      </c>
      <c r="F38" s="2">
        <v>128</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v>1</v>
      </c>
      <c r="F40" s="2">
        <v>300</v>
      </c>
      <c r="G40" s="2" t="s">
        <v>2769</v>
      </c>
      <c r="H40" s="2" t="s">
        <v>2769</v>
      </c>
      <c r="I40" s="2" t="s">
        <v>2769</v>
      </c>
      <c r="J40" s="2" t="s">
        <v>2769</v>
      </c>
      <c r="K40" s="2" t="s">
        <v>2769</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483</v>
      </c>
      <c r="D5" s="85" t="s">
        <v>505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504</v>
      </c>
      <c r="C8" s="463"/>
      <c r="D8" s="464"/>
      <c r="E8" s="5">
        <v>30</v>
      </c>
      <c r="F8" s="5">
        <v>724</v>
      </c>
      <c r="G8" s="5">
        <v>199986</v>
      </c>
      <c r="H8" s="5">
        <v>529828</v>
      </c>
      <c r="I8" s="5">
        <v>1008025</v>
      </c>
      <c r="J8" s="5">
        <v>428266</v>
      </c>
      <c r="K8" s="5">
        <v>439768</v>
      </c>
    </row>
    <row r="9" spans="2:11" s="85" customFormat="1" ht="15" customHeight="1" x14ac:dyDescent="0.45">
      <c r="B9" s="253" t="s">
        <v>40</v>
      </c>
      <c r="C9" s="462" t="s">
        <v>41</v>
      </c>
      <c r="D9" s="462"/>
      <c r="E9" s="2">
        <v>10</v>
      </c>
      <c r="F9" s="2">
        <v>262</v>
      </c>
      <c r="G9" s="2">
        <v>68257</v>
      </c>
      <c r="H9" s="2">
        <v>185865</v>
      </c>
      <c r="I9" s="2">
        <v>364837</v>
      </c>
      <c r="J9" s="2">
        <v>162234</v>
      </c>
      <c r="K9" s="2">
        <v>166660</v>
      </c>
    </row>
    <row r="10" spans="2:11" s="85" customFormat="1" ht="15" customHeight="1" x14ac:dyDescent="0.45">
      <c r="B10" s="253">
        <v>10</v>
      </c>
      <c r="C10" s="462" t="s">
        <v>42</v>
      </c>
      <c r="D10" s="462"/>
      <c r="E10" s="2">
        <v>4</v>
      </c>
      <c r="F10" s="2">
        <v>27</v>
      </c>
      <c r="G10" s="2">
        <v>9039</v>
      </c>
      <c r="H10" s="2">
        <v>23508</v>
      </c>
      <c r="I10" s="2">
        <v>50827</v>
      </c>
      <c r="J10" s="2">
        <v>24598</v>
      </c>
      <c r="K10" s="2">
        <v>24598</v>
      </c>
    </row>
    <row r="11" spans="2:11" s="85" customFormat="1" ht="15" customHeight="1" x14ac:dyDescent="0.45">
      <c r="B11" s="253">
        <v>11</v>
      </c>
      <c r="C11" s="462" t="s">
        <v>43</v>
      </c>
      <c r="D11" s="462"/>
      <c r="E11" s="2">
        <v>1</v>
      </c>
      <c r="F11" s="2">
        <v>11</v>
      </c>
      <c r="G11" s="2" t="s">
        <v>2769</v>
      </c>
      <c r="H11" s="2" t="s">
        <v>2769</v>
      </c>
      <c r="I11" s="2" t="s">
        <v>2769</v>
      </c>
      <c r="J11" s="2" t="s">
        <v>2769</v>
      </c>
      <c r="K11" s="2" t="s">
        <v>2769</v>
      </c>
    </row>
    <row r="12" spans="2:11" s="85" customFormat="1" ht="15" customHeight="1" x14ac:dyDescent="0.45">
      <c r="B12" s="253">
        <v>12</v>
      </c>
      <c r="C12" s="462" t="s">
        <v>44</v>
      </c>
      <c r="D12" s="462"/>
      <c r="E12" s="2">
        <v>5</v>
      </c>
      <c r="F12" s="2">
        <v>54</v>
      </c>
      <c r="G12" s="2">
        <v>15963</v>
      </c>
      <c r="H12" s="2">
        <v>86244</v>
      </c>
      <c r="I12" s="2">
        <v>137005</v>
      </c>
      <c r="J12" s="2">
        <v>46145</v>
      </c>
      <c r="K12" s="2">
        <v>46145</v>
      </c>
    </row>
    <row r="13" spans="2:11" s="85" customFormat="1" ht="15" customHeight="1" x14ac:dyDescent="0.45">
      <c r="B13" s="254">
        <v>13</v>
      </c>
      <c r="C13" s="465" t="s">
        <v>45</v>
      </c>
      <c r="D13" s="465"/>
      <c r="E13" s="3">
        <v>1</v>
      </c>
      <c r="F13" s="3">
        <v>7</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v>3</v>
      </c>
      <c r="F19" s="2">
        <v>259</v>
      </c>
      <c r="G19" s="2">
        <v>72709</v>
      </c>
      <c r="H19" s="2">
        <v>190663</v>
      </c>
      <c r="I19" s="2">
        <v>334857</v>
      </c>
      <c r="J19" s="2">
        <v>125334</v>
      </c>
      <c r="K19" s="2">
        <v>132410</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4</v>
      </c>
      <c r="F21" s="2">
        <v>66</v>
      </c>
      <c r="G21" s="2">
        <v>20309</v>
      </c>
      <c r="H21" s="2">
        <v>36178</v>
      </c>
      <c r="I21" s="2">
        <v>89049</v>
      </c>
      <c r="J21" s="2">
        <v>48064</v>
      </c>
      <c r="K21" s="2">
        <v>48064</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1</v>
      </c>
      <c r="F24" s="2">
        <v>28</v>
      </c>
      <c r="G24" s="2" t="s">
        <v>2769</v>
      </c>
      <c r="H24" s="2" t="s">
        <v>2769</v>
      </c>
      <c r="I24" s="2" t="s">
        <v>2769</v>
      </c>
      <c r="J24" s="2" t="s">
        <v>2769</v>
      </c>
      <c r="K24" s="2" t="s">
        <v>2769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1</v>
      </c>
      <c r="F26" s="2">
        <v>10</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12</v>
      </c>
      <c r="F33" s="2">
        <v>62</v>
      </c>
      <c r="G33" s="2">
        <v>17772</v>
      </c>
      <c r="H33" s="2">
        <v>79378</v>
      </c>
      <c r="I33" s="2">
        <v>139263</v>
      </c>
      <c r="J33" s="2">
        <v>54281</v>
      </c>
      <c r="K33" s="2">
        <v>54281</v>
      </c>
    </row>
    <row r="34" spans="2:11" s="85" customFormat="1" ht="15" customHeight="1" x14ac:dyDescent="0.45">
      <c r="B34" s="467" t="s">
        <v>357</v>
      </c>
      <c r="C34" s="467"/>
      <c r="D34" s="468"/>
      <c r="E34" s="2">
        <v>10</v>
      </c>
      <c r="F34" s="2">
        <v>136</v>
      </c>
      <c r="G34" s="2">
        <v>39084</v>
      </c>
      <c r="H34" s="2">
        <v>101349</v>
      </c>
      <c r="I34" s="2">
        <v>197959</v>
      </c>
      <c r="J34" s="2">
        <v>88656</v>
      </c>
      <c r="K34" s="2">
        <v>88656</v>
      </c>
    </row>
    <row r="35" spans="2:11" s="85" customFormat="1" ht="15" customHeight="1" x14ac:dyDescent="0.45">
      <c r="B35" s="467" t="s">
        <v>358</v>
      </c>
      <c r="C35" s="467"/>
      <c r="D35" s="468"/>
      <c r="E35" s="2">
        <v>5</v>
      </c>
      <c r="F35" s="2">
        <v>120</v>
      </c>
      <c r="G35" s="2">
        <v>29384</v>
      </c>
      <c r="H35" s="2">
        <v>25072</v>
      </c>
      <c r="I35" s="2">
        <v>114091</v>
      </c>
      <c r="J35" s="2">
        <v>80926</v>
      </c>
      <c r="K35" s="2">
        <v>80926</v>
      </c>
    </row>
    <row r="36" spans="2:11" s="85" customFormat="1" ht="15" customHeight="1" x14ac:dyDescent="0.45">
      <c r="B36" s="467" t="s">
        <v>359</v>
      </c>
      <c r="C36" s="467"/>
      <c r="D36" s="468"/>
      <c r="E36" s="2" t="s">
        <v>2768</v>
      </c>
      <c r="F36" s="2" t="s">
        <v>2768</v>
      </c>
      <c r="G36" s="2" t="s">
        <v>2768</v>
      </c>
      <c r="H36" s="2" t="s">
        <v>2768</v>
      </c>
      <c r="I36" s="2" t="s">
        <v>2768</v>
      </c>
      <c r="J36" s="2" t="s">
        <v>2768</v>
      </c>
      <c r="K36" s="2" t="s">
        <v>2768</v>
      </c>
    </row>
    <row r="37" spans="2:11" s="85" customFormat="1" ht="15" customHeight="1" x14ac:dyDescent="0.45">
      <c r="B37" s="472" t="s">
        <v>360</v>
      </c>
      <c r="C37" s="472"/>
      <c r="D37" s="473"/>
      <c r="E37" s="3">
        <v>1</v>
      </c>
      <c r="F37" s="3">
        <v>59</v>
      </c>
      <c r="G37" s="3" t="s">
        <v>2769</v>
      </c>
      <c r="H37" s="3" t="s">
        <v>2769</v>
      </c>
      <c r="I37" s="3" t="s">
        <v>2769</v>
      </c>
      <c r="J37" s="3" t="s">
        <v>2769</v>
      </c>
      <c r="K37" s="3" t="s">
        <v>2769</v>
      </c>
    </row>
    <row r="38" spans="2:11" s="85" customFormat="1" ht="15" customHeight="1" x14ac:dyDescent="0.45">
      <c r="B38" s="467" t="s">
        <v>361</v>
      </c>
      <c r="C38" s="467"/>
      <c r="D38" s="468"/>
      <c r="E38" s="2">
        <v>1</v>
      </c>
      <c r="F38" s="2">
        <v>132</v>
      </c>
      <c r="G38" s="2" t="s">
        <v>2769</v>
      </c>
      <c r="H38" s="2" t="s">
        <v>2769</v>
      </c>
      <c r="I38" s="2" t="s">
        <v>2769</v>
      </c>
      <c r="J38" s="2" t="s">
        <v>2769</v>
      </c>
      <c r="K38" s="2" t="s">
        <v>2769</v>
      </c>
    </row>
    <row r="39" spans="2:11" s="85" customFormat="1" ht="15" customHeight="1" x14ac:dyDescent="0.45">
      <c r="B39" s="467" t="s">
        <v>362</v>
      </c>
      <c r="C39" s="467"/>
      <c r="D39" s="468"/>
      <c r="E39" s="2">
        <v>1</v>
      </c>
      <c r="F39" s="2">
        <v>215</v>
      </c>
      <c r="G39" s="2" t="s">
        <v>2769</v>
      </c>
      <c r="H39" s="2" t="s">
        <v>2769</v>
      </c>
      <c r="I39" s="2" t="s">
        <v>2769</v>
      </c>
      <c r="J39" s="2" t="s">
        <v>2769</v>
      </c>
      <c r="K39" s="2" t="s">
        <v>2769</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484</v>
      </c>
      <c r="D5" s="85" t="s">
        <v>507</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506</v>
      </c>
      <c r="C8" s="463"/>
      <c r="D8" s="464"/>
      <c r="E8" s="5">
        <v>8</v>
      </c>
      <c r="F8" s="5">
        <v>86</v>
      </c>
      <c r="G8" s="5">
        <v>27328</v>
      </c>
      <c r="H8" s="5">
        <v>108742</v>
      </c>
      <c r="I8" s="5">
        <v>161701</v>
      </c>
      <c r="J8" s="5">
        <v>26329</v>
      </c>
      <c r="K8" s="5">
        <v>26986</v>
      </c>
    </row>
    <row r="9" spans="2:11" s="85" customFormat="1" ht="15" customHeight="1" x14ac:dyDescent="0.45">
      <c r="B9" s="253" t="s">
        <v>40</v>
      </c>
      <c r="C9" s="462" t="s">
        <v>41</v>
      </c>
      <c r="D9" s="462"/>
      <c r="E9" s="2">
        <v>2</v>
      </c>
      <c r="F9" s="2">
        <v>44</v>
      </c>
      <c r="G9" s="2" t="s">
        <v>2769</v>
      </c>
      <c r="H9" s="2" t="s">
        <v>2769</v>
      </c>
      <c r="I9" s="2" t="s">
        <v>2769</v>
      </c>
      <c r="J9" s="2" t="s">
        <v>2769</v>
      </c>
      <c r="K9" s="2" t="s">
        <v>2769</v>
      </c>
    </row>
    <row r="10" spans="2:11" s="85" customFormat="1" ht="15" customHeight="1" x14ac:dyDescent="0.45">
      <c r="B10" s="253">
        <v>10</v>
      </c>
      <c r="C10" s="462" t="s">
        <v>42</v>
      </c>
      <c r="D10" s="462"/>
      <c r="E10" s="2">
        <v>2</v>
      </c>
      <c r="F10" s="2">
        <v>3</v>
      </c>
      <c r="G10" s="2" t="s">
        <v>2769</v>
      </c>
      <c r="H10" s="2" t="s">
        <v>2769</v>
      </c>
      <c r="I10" s="2" t="s">
        <v>2769</v>
      </c>
      <c r="J10" s="2" t="s">
        <v>2769</v>
      </c>
      <c r="K10" s="2" t="s">
        <v>2769</v>
      </c>
    </row>
    <row r="11" spans="2:11" s="85" customFormat="1" ht="15" customHeight="1" x14ac:dyDescent="0.45">
      <c r="B11" s="253">
        <v>11</v>
      </c>
      <c r="C11" s="462" t="s">
        <v>43</v>
      </c>
      <c r="D11" s="462"/>
      <c r="E11" s="2" t="s">
        <v>2768</v>
      </c>
      <c r="F11" s="2" t="s">
        <v>2768</v>
      </c>
      <c r="G11" s="2" t="s">
        <v>2768</v>
      </c>
      <c r="H11" s="2" t="s">
        <v>2768</v>
      </c>
      <c r="I11" s="2" t="s">
        <v>2768</v>
      </c>
      <c r="J11" s="2" t="s">
        <v>2768</v>
      </c>
      <c r="K11" s="2" t="s">
        <v>2768</v>
      </c>
    </row>
    <row r="12" spans="2:11" s="85" customFormat="1" ht="15" customHeight="1" x14ac:dyDescent="0.45">
      <c r="B12" s="253">
        <v>12</v>
      </c>
      <c r="C12" s="462" t="s">
        <v>44</v>
      </c>
      <c r="D12" s="462"/>
      <c r="E12" s="2">
        <v>1</v>
      </c>
      <c r="F12" s="2">
        <v>9</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v>1</v>
      </c>
      <c r="F19" s="2">
        <v>7</v>
      </c>
      <c r="G19" s="2" t="s">
        <v>2769</v>
      </c>
      <c r="H19" s="2" t="s">
        <v>2769</v>
      </c>
      <c r="I19" s="2" t="s">
        <v>2769</v>
      </c>
      <c r="J19" s="2" t="s">
        <v>2769</v>
      </c>
      <c r="K19" s="2" t="s">
        <v>2769</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23</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4</v>
      </c>
      <c r="F33" s="2">
        <v>19</v>
      </c>
      <c r="G33" s="2">
        <v>5089</v>
      </c>
      <c r="H33" s="2">
        <v>8815</v>
      </c>
      <c r="I33" s="2">
        <v>12109</v>
      </c>
      <c r="J33" s="256">
        <v>-18600</v>
      </c>
      <c r="K33" s="256">
        <v>-18600</v>
      </c>
    </row>
    <row r="34" spans="2:11" s="85" customFormat="1" ht="15" customHeight="1" x14ac:dyDescent="0.45">
      <c r="B34" s="467" t="s">
        <v>357</v>
      </c>
      <c r="C34" s="467"/>
      <c r="D34" s="468"/>
      <c r="E34" s="2">
        <v>3</v>
      </c>
      <c r="F34" s="2">
        <v>35</v>
      </c>
      <c r="G34" s="2" t="s">
        <v>2769</v>
      </c>
      <c r="H34" s="2" t="s">
        <v>2769</v>
      </c>
      <c r="I34" s="2" t="s">
        <v>2769</v>
      </c>
      <c r="J34" s="2" t="s">
        <v>2769</v>
      </c>
      <c r="K34" s="2" t="s">
        <v>2769</v>
      </c>
    </row>
    <row r="35" spans="2:11" s="85" customFormat="1" ht="15" customHeight="1" x14ac:dyDescent="0.45">
      <c r="B35" s="467" t="s">
        <v>358</v>
      </c>
      <c r="C35" s="467"/>
      <c r="D35" s="468"/>
      <c r="E35" s="2" t="s">
        <v>2768</v>
      </c>
      <c r="F35" s="2" t="s">
        <v>2768</v>
      </c>
      <c r="G35" s="2" t="s">
        <v>2768</v>
      </c>
      <c r="H35" s="2" t="s">
        <v>2768</v>
      </c>
      <c r="I35" s="2" t="s">
        <v>2768</v>
      </c>
      <c r="J35" s="2" t="s">
        <v>2768</v>
      </c>
      <c r="K35" s="2" t="s">
        <v>2768</v>
      </c>
    </row>
    <row r="36" spans="2:11" s="85" customFormat="1" ht="15" customHeight="1" x14ac:dyDescent="0.45">
      <c r="B36" s="467" t="s">
        <v>359</v>
      </c>
      <c r="C36" s="467"/>
      <c r="D36" s="468"/>
      <c r="E36" s="2">
        <v>1</v>
      </c>
      <c r="F36" s="2">
        <v>32</v>
      </c>
      <c r="G36" s="2" t="s">
        <v>2769</v>
      </c>
      <c r="H36" s="2" t="s">
        <v>2769</v>
      </c>
      <c r="I36" s="2" t="s">
        <v>2769</v>
      </c>
      <c r="J36" s="2" t="s">
        <v>2769</v>
      </c>
      <c r="K36" s="2" t="s">
        <v>2769</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485</v>
      </c>
      <c r="D5" s="85" t="s">
        <v>509</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508</v>
      </c>
      <c r="C8" s="463"/>
      <c r="D8" s="464"/>
      <c r="E8" s="5">
        <v>5</v>
      </c>
      <c r="F8" s="5">
        <v>112</v>
      </c>
      <c r="G8" s="5">
        <v>30318</v>
      </c>
      <c r="H8" s="5">
        <v>240569</v>
      </c>
      <c r="I8" s="5">
        <v>339058</v>
      </c>
      <c r="J8" s="5">
        <v>87746</v>
      </c>
      <c r="K8" s="5">
        <v>92695</v>
      </c>
    </row>
    <row r="9" spans="2:11" s="85" customFormat="1" ht="15" customHeight="1" x14ac:dyDescent="0.45">
      <c r="B9" s="253" t="s">
        <v>40</v>
      </c>
      <c r="C9" s="462" t="s">
        <v>41</v>
      </c>
      <c r="D9" s="462"/>
      <c r="E9" s="2">
        <v>4</v>
      </c>
      <c r="F9" s="2">
        <v>83</v>
      </c>
      <c r="G9" s="2" t="s">
        <v>2769</v>
      </c>
      <c r="H9" s="2" t="s">
        <v>2769</v>
      </c>
      <c r="I9" s="2" t="s">
        <v>2769</v>
      </c>
      <c r="J9" s="2" t="s">
        <v>2769</v>
      </c>
      <c r="K9" s="2" t="s">
        <v>2769</v>
      </c>
    </row>
    <row r="10" spans="2:11" s="85" customFormat="1" ht="15" customHeight="1" x14ac:dyDescent="0.45">
      <c r="B10" s="253">
        <v>10</v>
      </c>
      <c r="C10" s="462" t="s">
        <v>42</v>
      </c>
      <c r="D10" s="462"/>
      <c r="E10" s="2" t="s">
        <v>2768</v>
      </c>
      <c r="F10" s="2" t="s">
        <v>2768</v>
      </c>
      <c r="G10" s="2" t="s">
        <v>2768</v>
      </c>
      <c r="H10" s="2" t="s">
        <v>2768</v>
      </c>
      <c r="I10" s="2" t="s">
        <v>2768</v>
      </c>
      <c r="J10" s="2" t="s">
        <v>2768</v>
      </c>
      <c r="K10" s="2" t="s">
        <v>2768</v>
      </c>
    </row>
    <row r="11" spans="2:11" s="85" customFormat="1" ht="15" customHeight="1" x14ac:dyDescent="0.45">
      <c r="B11" s="253">
        <v>11</v>
      </c>
      <c r="C11" s="462" t="s">
        <v>43</v>
      </c>
      <c r="D11" s="462"/>
      <c r="E11" s="2">
        <v>1</v>
      </c>
      <c r="F11" s="2">
        <v>29</v>
      </c>
      <c r="G11" s="2" t="s">
        <v>2769</v>
      </c>
      <c r="H11" s="2" t="s">
        <v>2769</v>
      </c>
      <c r="I11" s="2" t="s">
        <v>2769</v>
      </c>
      <c r="J11" s="2" t="s">
        <v>2769</v>
      </c>
      <c r="K11" s="2" t="s">
        <v>2769</v>
      </c>
    </row>
    <row r="12" spans="2:11" s="85" customFormat="1" ht="15" customHeight="1" x14ac:dyDescent="0.45">
      <c r="B12" s="253">
        <v>12</v>
      </c>
      <c r="C12" s="462" t="s">
        <v>44</v>
      </c>
      <c r="D12" s="462"/>
      <c r="E12" s="2" t="s">
        <v>2768</v>
      </c>
      <c r="F12" s="2" t="s">
        <v>2768</v>
      </c>
      <c r="G12" s="2" t="s">
        <v>2768</v>
      </c>
      <c r="H12" s="2" t="s">
        <v>2768</v>
      </c>
      <c r="I12" s="2" t="s">
        <v>2768</v>
      </c>
      <c r="J12" s="2" t="s">
        <v>2768</v>
      </c>
      <c r="K12" s="2" t="s">
        <v>2768</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t="s">
        <v>2768</v>
      </c>
      <c r="F21" s="2" t="s">
        <v>2768</v>
      </c>
      <c r="G21" s="2" t="s">
        <v>2768</v>
      </c>
      <c r="H21" s="2" t="s">
        <v>2768</v>
      </c>
      <c r="I21" s="2" t="s">
        <v>2768</v>
      </c>
      <c r="J21" s="2" t="s">
        <v>2768</v>
      </c>
      <c r="K21" s="2" t="s">
        <v>2768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1</v>
      </c>
      <c r="F33" s="2">
        <v>1</v>
      </c>
      <c r="G33" s="2" t="s">
        <v>2769</v>
      </c>
      <c r="H33" s="2" t="s">
        <v>2769</v>
      </c>
      <c r="I33" s="2" t="s">
        <v>2769</v>
      </c>
      <c r="J33" s="2" t="s">
        <v>2769</v>
      </c>
      <c r="K33" s="2" t="s">
        <v>2769</v>
      </c>
    </row>
    <row r="34" spans="2:11" s="85" customFormat="1" ht="15" customHeight="1" x14ac:dyDescent="0.45">
      <c r="B34" s="467" t="s">
        <v>357</v>
      </c>
      <c r="C34" s="467"/>
      <c r="D34" s="468"/>
      <c r="E34" s="2">
        <v>1</v>
      </c>
      <c r="F34" s="2">
        <v>11</v>
      </c>
      <c r="G34" s="2" t="s">
        <v>2769</v>
      </c>
      <c r="H34" s="2" t="s">
        <v>2769</v>
      </c>
      <c r="I34" s="2" t="s">
        <v>2769</v>
      </c>
      <c r="J34" s="2" t="s">
        <v>2769</v>
      </c>
      <c r="K34" s="2" t="s">
        <v>2769</v>
      </c>
    </row>
    <row r="35" spans="2:11" s="85" customFormat="1" ht="15" customHeight="1" x14ac:dyDescent="0.45">
      <c r="B35" s="467" t="s">
        <v>358</v>
      </c>
      <c r="C35" s="467"/>
      <c r="D35" s="468"/>
      <c r="E35" s="2">
        <v>1</v>
      </c>
      <c r="F35" s="2">
        <v>29</v>
      </c>
      <c r="G35" s="2" t="s">
        <v>2769</v>
      </c>
      <c r="H35" s="2" t="s">
        <v>2769</v>
      </c>
      <c r="I35" s="2" t="s">
        <v>2769</v>
      </c>
      <c r="J35" s="2" t="s">
        <v>2769</v>
      </c>
      <c r="K35" s="2" t="s">
        <v>2769</v>
      </c>
    </row>
    <row r="36" spans="2:11" s="85" customFormat="1" ht="15" customHeight="1" x14ac:dyDescent="0.45">
      <c r="B36" s="467" t="s">
        <v>359</v>
      </c>
      <c r="C36" s="467"/>
      <c r="D36" s="468"/>
      <c r="E36" s="2">
        <v>2</v>
      </c>
      <c r="F36" s="2">
        <v>71</v>
      </c>
      <c r="G36" s="2" t="s">
        <v>2769</v>
      </c>
      <c r="H36" s="2" t="s">
        <v>2769</v>
      </c>
      <c r="I36" s="2" t="s">
        <v>2769</v>
      </c>
      <c r="J36" s="2" t="s">
        <v>2769</v>
      </c>
      <c r="K36" s="2" t="s">
        <v>2769</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501</v>
      </c>
      <c r="D5" s="85" t="s">
        <v>511</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510</v>
      </c>
      <c r="C8" s="463"/>
      <c r="D8" s="464"/>
      <c r="E8" s="5">
        <v>13</v>
      </c>
      <c r="F8" s="5">
        <v>475</v>
      </c>
      <c r="G8" s="5">
        <v>119823</v>
      </c>
      <c r="H8" s="5">
        <v>684557</v>
      </c>
      <c r="I8" s="5">
        <v>877512</v>
      </c>
      <c r="J8" s="5">
        <v>167553</v>
      </c>
      <c r="K8" s="5">
        <v>179637</v>
      </c>
    </row>
    <row r="9" spans="2:11" s="85" customFormat="1" ht="15" customHeight="1" x14ac:dyDescent="0.45">
      <c r="B9" s="253" t="s">
        <v>40</v>
      </c>
      <c r="C9" s="462" t="s">
        <v>41</v>
      </c>
      <c r="D9" s="462"/>
      <c r="E9" s="2">
        <v>6</v>
      </c>
      <c r="F9" s="2">
        <v>368</v>
      </c>
      <c r="G9" s="2">
        <v>97258</v>
      </c>
      <c r="H9" s="2">
        <v>674962</v>
      </c>
      <c r="I9" s="2">
        <v>824623</v>
      </c>
      <c r="J9" s="2">
        <v>128645</v>
      </c>
      <c r="K9" s="2">
        <v>140279</v>
      </c>
    </row>
    <row r="10" spans="2:11" s="85" customFormat="1" ht="15" customHeight="1" x14ac:dyDescent="0.45">
      <c r="B10" s="253">
        <v>10</v>
      </c>
      <c r="C10" s="462" t="s">
        <v>42</v>
      </c>
      <c r="D10" s="462"/>
      <c r="E10" s="2">
        <v>1</v>
      </c>
      <c r="F10" s="2">
        <v>2</v>
      </c>
      <c r="G10" s="2" t="s">
        <v>2769</v>
      </c>
      <c r="H10" s="2" t="s">
        <v>2769</v>
      </c>
      <c r="I10" s="2" t="s">
        <v>2769</v>
      </c>
      <c r="J10" s="2" t="s">
        <v>2769</v>
      </c>
      <c r="K10" s="2" t="s">
        <v>2769</v>
      </c>
    </row>
    <row r="11" spans="2:11" s="85" customFormat="1" ht="15" customHeight="1" x14ac:dyDescent="0.45">
      <c r="B11" s="253">
        <v>11</v>
      </c>
      <c r="C11" s="462" t="s">
        <v>43</v>
      </c>
      <c r="D11" s="462"/>
      <c r="E11" s="2" t="s">
        <v>2768</v>
      </c>
      <c r="F11" s="2" t="s">
        <v>2768</v>
      </c>
      <c r="G11" s="2" t="s">
        <v>2768</v>
      </c>
      <c r="H11" s="2" t="s">
        <v>2768</v>
      </c>
      <c r="I11" s="2" t="s">
        <v>2768</v>
      </c>
      <c r="J11" s="2" t="s">
        <v>2768</v>
      </c>
      <c r="K11" s="2" t="s">
        <v>2768</v>
      </c>
    </row>
    <row r="12" spans="2:11" s="85" customFormat="1" ht="15" customHeight="1" x14ac:dyDescent="0.45">
      <c r="B12" s="253">
        <v>12</v>
      </c>
      <c r="C12" s="462" t="s">
        <v>44</v>
      </c>
      <c r="D12" s="462"/>
      <c r="E12" s="2">
        <v>2</v>
      </c>
      <c r="F12" s="2">
        <v>5</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v>1</v>
      </c>
      <c r="F16" s="2">
        <v>1</v>
      </c>
      <c r="G16" s="2" t="s">
        <v>2769</v>
      </c>
      <c r="H16" s="2" t="s">
        <v>2769</v>
      </c>
      <c r="I16" s="2" t="s">
        <v>2769</v>
      </c>
      <c r="J16" s="2" t="s">
        <v>2769</v>
      </c>
      <c r="K16" s="2" t="s">
        <v>2769</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t="s">
        <v>2768</v>
      </c>
      <c r="F21" s="2" t="s">
        <v>2768</v>
      </c>
      <c r="G21" s="2" t="s">
        <v>2768</v>
      </c>
      <c r="H21" s="2" t="s">
        <v>2768</v>
      </c>
      <c r="I21" s="2" t="s">
        <v>2768</v>
      </c>
      <c r="J21" s="2" t="s">
        <v>2768</v>
      </c>
      <c r="K21" s="2" t="s">
        <v>2768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v>1</v>
      </c>
      <c r="F24" s="2">
        <v>5</v>
      </c>
      <c r="G24" s="2" t="s">
        <v>2769</v>
      </c>
      <c r="H24" s="2" t="s">
        <v>2769</v>
      </c>
      <c r="I24" s="2" t="s">
        <v>2769</v>
      </c>
      <c r="J24" s="2" t="s">
        <v>2769</v>
      </c>
      <c r="K24" s="2" t="s">
        <v>2769</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v>1</v>
      </c>
      <c r="F28" s="3">
        <v>39</v>
      </c>
      <c r="G28" s="3" t="s">
        <v>2769</v>
      </c>
      <c r="H28" s="3" t="s">
        <v>2769</v>
      </c>
      <c r="I28" s="3" t="s">
        <v>2769</v>
      </c>
      <c r="J28" s="3" t="s">
        <v>2769</v>
      </c>
      <c r="K28" s="3" t="s">
        <v>2769</v>
      </c>
    </row>
    <row r="29" spans="2:11" s="85" customFormat="1" ht="15" customHeight="1" x14ac:dyDescent="0.45">
      <c r="B29" s="253">
        <v>29</v>
      </c>
      <c r="C29" s="462" t="s">
        <v>61</v>
      </c>
      <c r="D29" s="462"/>
      <c r="E29" s="2">
        <v>1</v>
      </c>
      <c r="F29" s="2">
        <v>55</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6</v>
      </c>
      <c r="F33" s="2">
        <v>18</v>
      </c>
      <c r="G33" s="2">
        <v>4942</v>
      </c>
      <c r="H33" s="2">
        <v>8020</v>
      </c>
      <c r="I33" s="2">
        <v>24376</v>
      </c>
      <c r="J33" s="2">
        <v>14905</v>
      </c>
      <c r="K33" s="2">
        <v>14905</v>
      </c>
    </row>
    <row r="34" spans="2:11" s="85" customFormat="1" ht="15" customHeight="1" x14ac:dyDescent="0.45">
      <c r="B34" s="467" t="s">
        <v>357</v>
      </c>
      <c r="C34" s="467"/>
      <c r="D34" s="468"/>
      <c r="E34" s="2">
        <v>2</v>
      </c>
      <c r="F34" s="2">
        <v>22</v>
      </c>
      <c r="G34" s="2" t="s">
        <v>2769</v>
      </c>
      <c r="H34" s="2" t="s">
        <v>2769</v>
      </c>
      <c r="I34" s="2" t="s">
        <v>2769</v>
      </c>
      <c r="J34" s="2" t="s">
        <v>2769</v>
      </c>
      <c r="K34" s="2" t="s">
        <v>2769</v>
      </c>
    </row>
    <row r="35" spans="2:11" s="85" customFormat="1" ht="15" customHeight="1" x14ac:dyDescent="0.45">
      <c r="B35" s="467" t="s">
        <v>358</v>
      </c>
      <c r="C35" s="467"/>
      <c r="D35" s="468"/>
      <c r="E35" s="2" t="s">
        <v>2768</v>
      </c>
      <c r="F35" s="2" t="s">
        <v>2768</v>
      </c>
      <c r="G35" s="2" t="s">
        <v>2768</v>
      </c>
      <c r="H35" s="2" t="s">
        <v>2768</v>
      </c>
      <c r="I35" s="2" t="s">
        <v>2768</v>
      </c>
      <c r="J35" s="2" t="s">
        <v>2768</v>
      </c>
      <c r="K35" s="2" t="s">
        <v>2768</v>
      </c>
    </row>
    <row r="36" spans="2:11" s="85" customFormat="1" ht="15" customHeight="1" x14ac:dyDescent="0.45">
      <c r="B36" s="467" t="s">
        <v>359</v>
      </c>
      <c r="C36" s="467"/>
      <c r="D36" s="468"/>
      <c r="E36" s="2">
        <v>2</v>
      </c>
      <c r="F36" s="2">
        <v>74</v>
      </c>
      <c r="G36" s="2" t="s">
        <v>2769</v>
      </c>
      <c r="H36" s="2" t="s">
        <v>2769</v>
      </c>
      <c r="I36" s="2" t="s">
        <v>2769</v>
      </c>
      <c r="J36" s="2" t="s">
        <v>2769</v>
      </c>
      <c r="K36" s="2" t="s">
        <v>2769</v>
      </c>
    </row>
    <row r="37" spans="2:11" s="85" customFormat="1" ht="15" customHeight="1" x14ac:dyDescent="0.45">
      <c r="B37" s="472" t="s">
        <v>360</v>
      </c>
      <c r="C37" s="472"/>
      <c r="D37" s="473"/>
      <c r="E37" s="3">
        <v>1</v>
      </c>
      <c r="F37" s="3">
        <v>55</v>
      </c>
      <c r="G37" s="3" t="s">
        <v>2769</v>
      </c>
      <c r="H37" s="3" t="s">
        <v>2769</v>
      </c>
      <c r="I37" s="3" t="s">
        <v>2769</v>
      </c>
      <c r="J37" s="3" t="s">
        <v>2769</v>
      </c>
      <c r="K37" s="3" t="s">
        <v>2769</v>
      </c>
    </row>
    <row r="38" spans="2:11" s="85" customFormat="1" ht="15" customHeight="1" x14ac:dyDescent="0.45">
      <c r="B38" s="467" t="s">
        <v>361</v>
      </c>
      <c r="C38" s="467"/>
      <c r="D38" s="468"/>
      <c r="E38" s="2">
        <v>2</v>
      </c>
      <c r="F38" s="2">
        <v>306</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503</v>
      </c>
      <c r="D5" s="85" t="s">
        <v>513</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512</v>
      </c>
      <c r="C8" s="463"/>
      <c r="D8" s="464"/>
      <c r="E8" s="5">
        <v>4</v>
      </c>
      <c r="F8" s="5">
        <v>99</v>
      </c>
      <c r="G8" s="5">
        <v>21277</v>
      </c>
      <c r="H8" s="5">
        <v>18325</v>
      </c>
      <c r="I8" s="5">
        <v>49358</v>
      </c>
      <c r="J8" s="5">
        <v>28305</v>
      </c>
      <c r="K8" s="5">
        <v>28305</v>
      </c>
    </row>
    <row r="9" spans="2:11" s="85" customFormat="1" ht="15" customHeight="1" x14ac:dyDescent="0.45">
      <c r="B9" s="253" t="s">
        <v>40</v>
      </c>
      <c r="C9" s="462" t="s">
        <v>41</v>
      </c>
      <c r="D9" s="462"/>
      <c r="E9" s="2" t="s">
        <v>2768</v>
      </c>
      <c r="F9" s="2" t="s">
        <v>2768</v>
      </c>
      <c r="G9" s="2" t="s">
        <v>2768</v>
      </c>
      <c r="H9" s="2" t="s">
        <v>2768</v>
      </c>
      <c r="I9" s="2" t="s">
        <v>2768</v>
      </c>
      <c r="J9" s="2" t="s">
        <v>2768</v>
      </c>
      <c r="K9" s="2" t="s">
        <v>2768</v>
      </c>
    </row>
    <row r="10" spans="2:11" s="85" customFormat="1" ht="15" customHeight="1" x14ac:dyDescent="0.45">
      <c r="B10" s="253">
        <v>10</v>
      </c>
      <c r="C10" s="462" t="s">
        <v>42</v>
      </c>
      <c r="D10" s="462"/>
      <c r="E10" s="2" t="s">
        <v>2768</v>
      </c>
      <c r="F10" s="2" t="s">
        <v>2768</v>
      </c>
      <c r="G10" s="2" t="s">
        <v>2768</v>
      </c>
      <c r="H10" s="2" t="s">
        <v>2768</v>
      </c>
      <c r="I10" s="2" t="s">
        <v>2768</v>
      </c>
      <c r="J10" s="2" t="s">
        <v>2768</v>
      </c>
      <c r="K10" s="2" t="s">
        <v>2768</v>
      </c>
    </row>
    <row r="11" spans="2:11" s="85" customFormat="1" ht="15" customHeight="1" x14ac:dyDescent="0.45">
      <c r="B11" s="253">
        <v>11</v>
      </c>
      <c r="C11" s="462" t="s">
        <v>43</v>
      </c>
      <c r="D11" s="462"/>
      <c r="E11" s="2">
        <v>1</v>
      </c>
      <c r="F11" s="2">
        <v>27</v>
      </c>
      <c r="G11" s="2" t="s">
        <v>2769</v>
      </c>
      <c r="H11" s="2" t="s">
        <v>2769</v>
      </c>
      <c r="I11" s="2" t="s">
        <v>2769</v>
      </c>
      <c r="J11" s="2" t="s">
        <v>2769</v>
      </c>
      <c r="K11" s="2" t="s">
        <v>2769</v>
      </c>
    </row>
    <row r="12" spans="2:11" s="85" customFormat="1" ht="15" customHeight="1" x14ac:dyDescent="0.45">
      <c r="B12" s="253">
        <v>12</v>
      </c>
      <c r="C12" s="462" t="s">
        <v>44</v>
      </c>
      <c r="D12" s="462"/>
      <c r="E12" s="2" t="s">
        <v>2768</v>
      </c>
      <c r="F12" s="2" t="s">
        <v>2768</v>
      </c>
      <c r="G12" s="2" t="s">
        <v>2768</v>
      </c>
      <c r="H12" s="2" t="s">
        <v>2768</v>
      </c>
      <c r="I12" s="2" t="s">
        <v>2768</v>
      </c>
      <c r="J12" s="2" t="s">
        <v>2768</v>
      </c>
      <c r="K12" s="2" t="s">
        <v>2768</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v>1</v>
      </c>
      <c r="F20" s="2">
        <v>48</v>
      </c>
      <c r="G20" s="2" t="s">
        <v>2769</v>
      </c>
      <c r="H20" s="2" t="s">
        <v>2769</v>
      </c>
      <c r="I20" s="2" t="s">
        <v>2769</v>
      </c>
      <c r="J20" s="2" t="s">
        <v>2769</v>
      </c>
      <c r="K20" s="2" t="s">
        <v>2769</v>
      </c>
    </row>
    <row r="21" spans="2:11" s="85" customFormat="1" ht="15" customHeight="1" x14ac:dyDescent="0.45">
      <c r="B21" s="253">
        <v>21</v>
      </c>
      <c r="C21" s="462" t="s">
        <v>53</v>
      </c>
      <c r="D21" s="462"/>
      <c r="E21" s="2" t="s">
        <v>2768</v>
      </c>
      <c r="F21" s="2" t="s">
        <v>2768</v>
      </c>
      <c r="G21" s="2" t="s">
        <v>2768</v>
      </c>
      <c r="H21" s="2" t="s">
        <v>2768</v>
      </c>
      <c r="I21" s="2" t="s">
        <v>2768</v>
      </c>
      <c r="J21" s="2" t="s">
        <v>2768</v>
      </c>
      <c r="K21" s="2" t="s">
        <v>2768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1</v>
      </c>
      <c r="F26" s="2">
        <v>19</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v>1</v>
      </c>
      <c r="F31" s="2">
        <v>5</v>
      </c>
      <c r="G31" s="2" t="s">
        <v>2769</v>
      </c>
      <c r="H31" s="2" t="s">
        <v>2769</v>
      </c>
      <c r="I31" s="2" t="s">
        <v>2769</v>
      </c>
      <c r="J31" s="2" t="s">
        <v>2769</v>
      </c>
      <c r="K31" s="2" t="s">
        <v>2769</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1</v>
      </c>
      <c r="F33" s="2">
        <v>5</v>
      </c>
      <c r="G33" s="2" t="s">
        <v>2769</v>
      </c>
      <c r="H33" s="2" t="s">
        <v>2769</v>
      </c>
      <c r="I33" s="2" t="s">
        <v>2769</v>
      </c>
      <c r="J33" s="2" t="s">
        <v>2769</v>
      </c>
      <c r="K33" s="2" t="s">
        <v>2769</v>
      </c>
    </row>
    <row r="34" spans="2:11" s="85" customFormat="1" ht="15" customHeight="1" x14ac:dyDescent="0.45">
      <c r="B34" s="467" t="s">
        <v>357</v>
      </c>
      <c r="C34" s="467"/>
      <c r="D34" s="468"/>
      <c r="E34" s="2">
        <v>1</v>
      </c>
      <c r="F34" s="2">
        <v>19</v>
      </c>
      <c r="G34" s="2" t="s">
        <v>2769</v>
      </c>
      <c r="H34" s="2" t="s">
        <v>2769</v>
      </c>
      <c r="I34" s="2" t="s">
        <v>2769</v>
      </c>
      <c r="J34" s="2" t="s">
        <v>2769</v>
      </c>
      <c r="K34" s="2" t="s">
        <v>2769</v>
      </c>
    </row>
    <row r="35" spans="2:11" s="85" customFormat="1" ht="15" customHeight="1" x14ac:dyDescent="0.45">
      <c r="B35" s="467" t="s">
        <v>358</v>
      </c>
      <c r="C35" s="467"/>
      <c r="D35" s="468"/>
      <c r="E35" s="2">
        <v>1</v>
      </c>
      <c r="F35" s="2">
        <v>27</v>
      </c>
      <c r="G35" s="2" t="s">
        <v>2769</v>
      </c>
      <c r="H35" s="2" t="s">
        <v>2769</v>
      </c>
      <c r="I35" s="2" t="s">
        <v>2769</v>
      </c>
      <c r="J35" s="2" t="s">
        <v>2769</v>
      </c>
      <c r="K35" s="2" t="s">
        <v>2769</v>
      </c>
    </row>
    <row r="36" spans="2:11" s="85" customFormat="1" ht="15" customHeight="1" x14ac:dyDescent="0.45">
      <c r="B36" s="467" t="s">
        <v>359</v>
      </c>
      <c r="C36" s="467"/>
      <c r="D36" s="468"/>
      <c r="E36" s="2">
        <v>1</v>
      </c>
      <c r="F36" s="2">
        <v>48</v>
      </c>
      <c r="G36" s="2" t="s">
        <v>2769</v>
      </c>
      <c r="H36" s="2" t="s">
        <v>2769</v>
      </c>
      <c r="I36" s="2" t="s">
        <v>2769</v>
      </c>
      <c r="J36" s="2" t="s">
        <v>2769</v>
      </c>
      <c r="K36" s="2" t="s">
        <v>2769</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506</v>
      </c>
      <c r="D5" s="85" t="s">
        <v>515</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514</v>
      </c>
      <c r="C8" s="463"/>
      <c r="D8" s="464"/>
      <c r="E8" s="5">
        <v>9</v>
      </c>
      <c r="F8" s="5">
        <v>414</v>
      </c>
      <c r="G8" s="5">
        <v>140470</v>
      </c>
      <c r="H8" s="5">
        <v>1201163</v>
      </c>
      <c r="I8" s="5">
        <v>1534574</v>
      </c>
      <c r="J8" s="5">
        <v>252502</v>
      </c>
      <c r="K8" s="5">
        <v>314411</v>
      </c>
    </row>
    <row r="9" spans="2:11" s="85" customFormat="1" ht="15" customHeight="1" x14ac:dyDescent="0.45">
      <c r="B9" s="253" t="s">
        <v>40</v>
      </c>
      <c r="C9" s="462" t="s">
        <v>41</v>
      </c>
      <c r="D9" s="462"/>
      <c r="E9" s="2">
        <v>5</v>
      </c>
      <c r="F9" s="2">
        <v>337</v>
      </c>
      <c r="G9" s="2">
        <v>114965</v>
      </c>
      <c r="H9" s="2">
        <v>1176363</v>
      </c>
      <c r="I9" s="2">
        <v>1460166</v>
      </c>
      <c r="J9" s="2">
        <v>244578</v>
      </c>
      <c r="K9" s="2">
        <v>269096</v>
      </c>
    </row>
    <row r="10" spans="2:11" s="85" customFormat="1" ht="15" customHeight="1" x14ac:dyDescent="0.45">
      <c r="B10" s="253">
        <v>10</v>
      </c>
      <c r="C10" s="462" t="s">
        <v>42</v>
      </c>
      <c r="D10" s="462"/>
      <c r="E10" s="2">
        <v>1</v>
      </c>
      <c r="F10" s="2">
        <v>7</v>
      </c>
      <c r="G10" s="2" t="s">
        <v>2769</v>
      </c>
      <c r="H10" s="2" t="s">
        <v>2769</v>
      </c>
      <c r="I10" s="2" t="s">
        <v>2769</v>
      </c>
      <c r="J10" s="2" t="s">
        <v>2769</v>
      </c>
      <c r="K10" s="2" t="s">
        <v>2769</v>
      </c>
    </row>
    <row r="11" spans="2:11" s="85" customFormat="1" ht="15" customHeight="1" x14ac:dyDescent="0.45">
      <c r="B11" s="253">
        <v>11</v>
      </c>
      <c r="C11" s="462" t="s">
        <v>43</v>
      </c>
      <c r="D11" s="462"/>
      <c r="E11" s="2" t="s">
        <v>2768</v>
      </c>
      <c r="F11" s="2" t="s">
        <v>2768</v>
      </c>
      <c r="G11" s="2" t="s">
        <v>2768</v>
      </c>
      <c r="H11" s="2" t="s">
        <v>2768</v>
      </c>
      <c r="I11" s="2" t="s">
        <v>2768</v>
      </c>
      <c r="J11" s="2" t="s">
        <v>2768</v>
      </c>
      <c r="K11" s="2" t="s">
        <v>2768</v>
      </c>
    </row>
    <row r="12" spans="2:11" s="85" customFormat="1" ht="15" customHeight="1" x14ac:dyDescent="0.45">
      <c r="B12" s="253">
        <v>12</v>
      </c>
      <c r="C12" s="462" t="s">
        <v>44</v>
      </c>
      <c r="D12" s="462"/>
      <c r="E12" s="2" t="s">
        <v>2768</v>
      </c>
      <c r="F12" s="2" t="s">
        <v>2768</v>
      </c>
      <c r="G12" s="2" t="s">
        <v>2768</v>
      </c>
      <c r="H12" s="2" t="s">
        <v>2768</v>
      </c>
      <c r="I12" s="2" t="s">
        <v>2768</v>
      </c>
      <c r="J12" s="2" t="s">
        <v>2768</v>
      </c>
      <c r="K12" s="2" t="s">
        <v>2768</v>
      </c>
    </row>
    <row r="13" spans="2:11" s="85" customFormat="1" ht="15" customHeight="1" x14ac:dyDescent="0.45">
      <c r="B13" s="254">
        <v>13</v>
      </c>
      <c r="C13" s="465" t="s">
        <v>45</v>
      </c>
      <c r="D13" s="465"/>
      <c r="E13" s="3">
        <v>1</v>
      </c>
      <c r="F13" s="3">
        <v>10</v>
      </c>
      <c r="G13" s="3" t="s">
        <v>2769</v>
      </c>
      <c r="H13" s="3" t="s">
        <v>2769</v>
      </c>
      <c r="I13" s="3" t="s">
        <v>2769</v>
      </c>
      <c r="J13" s="3" t="s">
        <v>2769</v>
      </c>
      <c r="K13" s="3" t="s">
        <v>2769</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t="s">
        <v>2768</v>
      </c>
      <c r="F21" s="2" t="s">
        <v>2768</v>
      </c>
      <c r="G21" s="2" t="s">
        <v>2768</v>
      </c>
      <c r="H21" s="2" t="s">
        <v>2768</v>
      </c>
      <c r="I21" s="2" t="s">
        <v>2768</v>
      </c>
      <c r="J21" s="2" t="s">
        <v>2768</v>
      </c>
      <c r="K21" s="2" t="s">
        <v>2768</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1</v>
      </c>
      <c r="F26" s="2">
        <v>55</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t="s">
        <v>2768</v>
      </c>
      <c r="F29" s="2" t="s">
        <v>2768</v>
      </c>
      <c r="G29" s="2" t="s">
        <v>2768</v>
      </c>
      <c r="H29" s="2" t="s">
        <v>2768</v>
      </c>
      <c r="I29" s="2" t="s">
        <v>2768</v>
      </c>
      <c r="J29" s="2" t="s">
        <v>2768</v>
      </c>
      <c r="K29" s="2" t="s">
        <v>2768</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v>1</v>
      </c>
      <c r="F32" s="197">
        <v>5</v>
      </c>
      <c r="G32" s="197" t="s">
        <v>2769</v>
      </c>
      <c r="H32" s="197" t="s">
        <v>2769</v>
      </c>
      <c r="I32" s="197" t="s">
        <v>2769</v>
      </c>
      <c r="J32" s="197" t="s">
        <v>2769</v>
      </c>
      <c r="K32" s="197" t="s">
        <v>2769</v>
      </c>
    </row>
    <row r="33" spans="2:11" s="85" customFormat="1" ht="15" customHeight="1" x14ac:dyDescent="0.45">
      <c r="B33" s="467" t="s">
        <v>1998</v>
      </c>
      <c r="C33" s="467"/>
      <c r="D33" s="468"/>
      <c r="E33" s="2">
        <v>3</v>
      </c>
      <c r="F33" s="2">
        <v>15</v>
      </c>
      <c r="G33" s="2">
        <v>2929</v>
      </c>
      <c r="H33" s="2">
        <v>3504</v>
      </c>
      <c r="I33" s="2">
        <v>9207</v>
      </c>
      <c r="J33" s="2">
        <v>5206</v>
      </c>
      <c r="K33" s="2">
        <v>5206</v>
      </c>
    </row>
    <row r="34" spans="2:11" s="85" customFormat="1" ht="15" customHeight="1" x14ac:dyDescent="0.45">
      <c r="B34" s="467" t="s">
        <v>357</v>
      </c>
      <c r="C34" s="467"/>
      <c r="D34" s="468"/>
      <c r="E34" s="2">
        <v>1</v>
      </c>
      <c r="F34" s="2">
        <v>10</v>
      </c>
      <c r="G34" s="2" t="s">
        <v>2769</v>
      </c>
      <c r="H34" s="2" t="s">
        <v>2769</v>
      </c>
      <c r="I34" s="2" t="s">
        <v>2769</v>
      </c>
      <c r="J34" s="2" t="s">
        <v>2769</v>
      </c>
      <c r="K34" s="2" t="s">
        <v>2769</v>
      </c>
    </row>
    <row r="35" spans="2:11" s="85" customFormat="1" ht="15" customHeight="1" x14ac:dyDescent="0.45">
      <c r="B35" s="467" t="s">
        <v>358</v>
      </c>
      <c r="C35" s="467"/>
      <c r="D35" s="468"/>
      <c r="E35" s="2" t="s">
        <v>2768</v>
      </c>
      <c r="F35" s="2" t="s">
        <v>2768</v>
      </c>
      <c r="G35" s="2" t="s">
        <v>2768</v>
      </c>
      <c r="H35" s="2" t="s">
        <v>2768</v>
      </c>
      <c r="I35" s="2" t="s">
        <v>2768</v>
      </c>
      <c r="J35" s="2" t="s">
        <v>2768</v>
      </c>
      <c r="K35" s="2" t="s">
        <v>2768</v>
      </c>
    </row>
    <row r="36" spans="2:11" s="85" customFormat="1" ht="15" customHeight="1" x14ac:dyDescent="0.45">
      <c r="B36" s="467" t="s">
        <v>359</v>
      </c>
      <c r="C36" s="467"/>
      <c r="D36" s="468"/>
      <c r="E36" s="2">
        <v>1</v>
      </c>
      <c r="F36" s="2">
        <v>32</v>
      </c>
      <c r="G36" s="2" t="s">
        <v>2769</v>
      </c>
      <c r="H36" s="2" t="s">
        <v>2769</v>
      </c>
      <c r="I36" s="2" t="s">
        <v>2769</v>
      </c>
      <c r="J36" s="2" t="s">
        <v>2769</v>
      </c>
      <c r="K36" s="2" t="s">
        <v>2769</v>
      </c>
    </row>
    <row r="37" spans="2:11" s="85" customFormat="1" ht="15" customHeight="1" x14ac:dyDescent="0.45">
      <c r="B37" s="472" t="s">
        <v>360</v>
      </c>
      <c r="C37" s="472"/>
      <c r="D37" s="473"/>
      <c r="E37" s="3">
        <v>3</v>
      </c>
      <c r="F37" s="3">
        <v>184</v>
      </c>
      <c r="G37" s="3" t="s">
        <v>2769</v>
      </c>
      <c r="H37" s="3" t="s">
        <v>2769</v>
      </c>
      <c r="I37" s="3" t="s">
        <v>2769</v>
      </c>
      <c r="J37" s="3" t="s">
        <v>2769</v>
      </c>
      <c r="K37" s="3" t="s">
        <v>2769</v>
      </c>
    </row>
    <row r="38" spans="2:11" s="85" customFormat="1" ht="15" customHeight="1" x14ac:dyDescent="0.45">
      <c r="B38" s="467" t="s">
        <v>361</v>
      </c>
      <c r="C38" s="467"/>
      <c r="D38" s="468"/>
      <c r="E38" s="2">
        <v>1</v>
      </c>
      <c r="F38" s="2">
        <v>173</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507</v>
      </c>
      <c r="D5" s="85" t="s">
        <v>516</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12</v>
      </c>
      <c r="C8" s="463"/>
      <c r="D8" s="464"/>
      <c r="E8" s="5">
        <v>24</v>
      </c>
      <c r="F8" s="5">
        <v>339</v>
      </c>
      <c r="G8" s="5">
        <v>63495</v>
      </c>
      <c r="H8" s="5">
        <v>455728</v>
      </c>
      <c r="I8" s="5">
        <v>650611</v>
      </c>
      <c r="J8" s="5">
        <v>183768</v>
      </c>
      <c r="K8" s="5">
        <v>184659</v>
      </c>
    </row>
    <row r="9" spans="2:11" s="85" customFormat="1" ht="15" customHeight="1" x14ac:dyDescent="0.45">
      <c r="B9" s="253" t="s">
        <v>40</v>
      </c>
      <c r="C9" s="462" t="s">
        <v>41</v>
      </c>
      <c r="D9" s="462"/>
      <c r="E9" s="2">
        <v>12</v>
      </c>
      <c r="F9" s="2">
        <v>199</v>
      </c>
      <c r="G9" s="2">
        <v>37434</v>
      </c>
      <c r="H9" s="2">
        <v>347830</v>
      </c>
      <c r="I9" s="2">
        <v>458020</v>
      </c>
      <c r="J9" s="2">
        <v>102196</v>
      </c>
      <c r="K9" s="2">
        <v>102196</v>
      </c>
    </row>
    <row r="10" spans="2:11" s="85" customFormat="1" ht="15" customHeight="1" x14ac:dyDescent="0.45">
      <c r="B10" s="253">
        <v>10</v>
      </c>
      <c r="C10" s="462" t="s">
        <v>42</v>
      </c>
      <c r="D10" s="462"/>
      <c r="E10" s="2">
        <v>5</v>
      </c>
      <c r="F10" s="2">
        <v>40</v>
      </c>
      <c r="G10" s="2">
        <v>8785</v>
      </c>
      <c r="H10" s="2">
        <v>45886</v>
      </c>
      <c r="I10" s="2">
        <v>78313</v>
      </c>
      <c r="J10" s="2">
        <v>29477</v>
      </c>
      <c r="K10" s="2">
        <v>29477</v>
      </c>
    </row>
    <row r="11" spans="2:11" s="85" customFormat="1" ht="15" customHeight="1" x14ac:dyDescent="0.45">
      <c r="B11" s="253">
        <v>11</v>
      </c>
      <c r="C11" s="462" t="s">
        <v>43</v>
      </c>
      <c r="D11" s="462"/>
      <c r="E11" s="2">
        <v>1</v>
      </c>
      <c r="F11" s="2">
        <v>29</v>
      </c>
      <c r="G11" s="2" t="s">
        <v>2769</v>
      </c>
      <c r="H11" s="2" t="s">
        <v>2769</v>
      </c>
      <c r="I11" s="2" t="s">
        <v>2769</v>
      </c>
      <c r="J11" s="2" t="s">
        <v>2769</v>
      </c>
      <c r="K11" s="2" t="s">
        <v>2769</v>
      </c>
    </row>
    <row r="12" spans="2:11" s="85" customFormat="1" ht="15" customHeight="1" x14ac:dyDescent="0.45">
      <c r="B12" s="253">
        <v>12</v>
      </c>
      <c r="C12" s="462" t="s">
        <v>44</v>
      </c>
      <c r="D12" s="462"/>
      <c r="E12" s="2">
        <v>2</v>
      </c>
      <c r="F12" s="2">
        <v>10</v>
      </c>
      <c r="G12" s="2" t="s">
        <v>2769</v>
      </c>
      <c r="H12" s="2" t="s">
        <v>2769</v>
      </c>
      <c r="I12" s="2" t="s">
        <v>2769</v>
      </c>
      <c r="J12" s="2" t="s">
        <v>2769</v>
      </c>
      <c r="K12" s="2" t="s">
        <v>2769</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2</v>
      </c>
      <c r="F21" s="2">
        <v>5</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t="s">
        <v>2768</v>
      </c>
      <c r="F26" s="2" t="s">
        <v>2768</v>
      </c>
      <c r="G26" s="2" t="s">
        <v>2768</v>
      </c>
      <c r="H26" s="2" t="s">
        <v>2768</v>
      </c>
      <c r="I26" s="2" t="s">
        <v>2768</v>
      </c>
      <c r="J26" s="2" t="s">
        <v>2768</v>
      </c>
      <c r="K26" s="2" t="s">
        <v>2768</v>
      </c>
    </row>
    <row r="27" spans="2:11" s="85" customFormat="1" ht="15" customHeight="1" x14ac:dyDescent="0.45">
      <c r="B27" s="253">
        <v>27</v>
      </c>
      <c r="C27" s="462" t="s">
        <v>59</v>
      </c>
      <c r="D27" s="462"/>
      <c r="E27" s="2">
        <v>1</v>
      </c>
      <c r="F27" s="2">
        <v>12</v>
      </c>
      <c r="G27" s="2" t="s">
        <v>2769</v>
      </c>
      <c r="H27" s="2" t="s">
        <v>2769</v>
      </c>
      <c r="I27" s="2" t="s">
        <v>2769</v>
      </c>
      <c r="J27" s="2" t="s">
        <v>2769</v>
      </c>
      <c r="K27" s="2" t="s">
        <v>2769</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1</v>
      </c>
      <c r="F29" s="2">
        <v>44</v>
      </c>
      <c r="G29" s="2" t="s">
        <v>2769</v>
      </c>
      <c r="H29" s="2" t="s">
        <v>2769</v>
      </c>
      <c r="I29" s="2" t="s">
        <v>2769</v>
      </c>
      <c r="J29" s="2" t="s">
        <v>2769</v>
      </c>
      <c r="K29" s="2" t="s">
        <v>2769</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11</v>
      </c>
      <c r="F33" s="2">
        <v>48</v>
      </c>
      <c r="G33" s="2">
        <v>13016</v>
      </c>
      <c r="H33" s="2">
        <v>95065</v>
      </c>
      <c r="I33" s="2">
        <v>126325</v>
      </c>
      <c r="J33" s="2">
        <v>28511</v>
      </c>
      <c r="K33" s="2">
        <v>28511</v>
      </c>
    </row>
    <row r="34" spans="2:11" s="85" customFormat="1" ht="15" customHeight="1" x14ac:dyDescent="0.45">
      <c r="B34" s="467" t="s">
        <v>357</v>
      </c>
      <c r="C34" s="467"/>
      <c r="D34" s="468"/>
      <c r="E34" s="2">
        <v>5</v>
      </c>
      <c r="F34" s="2">
        <v>68</v>
      </c>
      <c r="G34" s="2" t="s">
        <v>2769</v>
      </c>
      <c r="H34" s="2" t="s">
        <v>2769</v>
      </c>
      <c r="I34" s="2" t="s">
        <v>2769</v>
      </c>
      <c r="J34" s="2" t="s">
        <v>2769</v>
      </c>
      <c r="K34" s="2" t="s">
        <v>2769</v>
      </c>
    </row>
    <row r="35" spans="2:11" s="85" customFormat="1" ht="15" customHeight="1" x14ac:dyDescent="0.45">
      <c r="B35" s="467" t="s">
        <v>358</v>
      </c>
      <c r="C35" s="467"/>
      <c r="D35" s="468"/>
      <c r="E35" s="2">
        <v>7</v>
      </c>
      <c r="F35" s="2">
        <v>179</v>
      </c>
      <c r="G35" s="2">
        <v>34616</v>
      </c>
      <c r="H35" s="2">
        <v>292548</v>
      </c>
      <c r="I35" s="2">
        <v>398912</v>
      </c>
      <c r="J35" s="2">
        <v>98264</v>
      </c>
      <c r="K35" s="2">
        <v>98264</v>
      </c>
    </row>
    <row r="36" spans="2:11" s="85" customFormat="1" ht="15" customHeight="1" x14ac:dyDescent="0.45">
      <c r="B36" s="467" t="s">
        <v>359</v>
      </c>
      <c r="C36" s="467"/>
      <c r="D36" s="468"/>
      <c r="E36" s="2">
        <v>1</v>
      </c>
      <c r="F36" s="2">
        <v>44</v>
      </c>
      <c r="G36" s="2" t="s">
        <v>2769</v>
      </c>
      <c r="H36" s="2" t="s">
        <v>2769</v>
      </c>
      <c r="I36" s="2" t="s">
        <v>2769</v>
      </c>
      <c r="J36" s="2" t="s">
        <v>2769</v>
      </c>
      <c r="K36" s="2" t="s">
        <v>2769</v>
      </c>
    </row>
    <row r="37" spans="2:11" s="85" customFormat="1" ht="15" customHeight="1" x14ac:dyDescent="0.45">
      <c r="B37" s="472" t="s">
        <v>360</v>
      </c>
      <c r="C37" s="472"/>
      <c r="D37" s="473"/>
      <c r="E37" s="3" t="s">
        <v>2768</v>
      </c>
      <c r="F37" s="3" t="s">
        <v>2768</v>
      </c>
      <c r="G37" s="3" t="s">
        <v>2768</v>
      </c>
      <c r="H37" s="3" t="s">
        <v>2768</v>
      </c>
      <c r="I37" s="3" t="s">
        <v>2768</v>
      </c>
      <c r="J37" s="3" t="s">
        <v>2768</v>
      </c>
      <c r="K37" s="3" t="s">
        <v>2768</v>
      </c>
    </row>
    <row r="38" spans="2:11" s="85" customFormat="1" ht="15" customHeight="1" x14ac:dyDescent="0.45">
      <c r="B38" s="467" t="s">
        <v>361</v>
      </c>
      <c r="C38" s="467"/>
      <c r="D38" s="468"/>
      <c r="E38" s="2" t="s">
        <v>2768</v>
      </c>
      <c r="F38" s="2" t="s">
        <v>2768</v>
      </c>
      <c r="G38" s="2" t="s">
        <v>2768</v>
      </c>
      <c r="H38" s="2" t="s">
        <v>2768</v>
      </c>
      <c r="I38" s="2" t="s">
        <v>2768</v>
      </c>
      <c r="J38" s="2" t="s">
        <v>2768</v>
      </c>
      <c r="K38" s="2" t="s">
        <v>2768</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B1:K43"/>
  <sheetViews>
    <sheetView showGridLines="0" zoomScaleNormal="100" workbookViewId="0"/>
  </sheetViews>
  <sheetFormatPr defaultColWidth="8.09765625" defaultRowHeight="15" customHeight="1" x14ac:dyDescent="0.45"/>
  <cols>
    <col min="1" max="1" width="2.59765625" style="26" customWidth="1"/>
    <col min="2" max="2" width="2.5" style="26" customWidth="1"/>
    <col min="3" max="5" width="6" style="26" customWidth="1"/>
    <col min="6" max="6" width="6.8984375" style="26" customWidth="1"/>
    <col min="7" max="11" width="11.3984375" style="26" customWidth="1"/>
    <col min="12" max="12" width="8.69921875" style="26" bestFit="1" customWidth="1"/>
    <col min="13" max="16384" width="8.09765625" style="26"/>
  </cols>
  <sheetData>
    <row r="1" spans="2:11" s="242" customFormat="1" ht="15" customHeight="1" x14ac:dyDescent="0.45">
      <c r="B1" s="242" t="s">
        <v>1995</v>
      </c>
    </row>
    <row r="2" spans="2:11" s="23" customFormat="1" ht="15" customHeight="1" x14ac:dyDescent="0.45"/>
    <row r="3" spans="2:11" s="40" customFormat="1" ht="15" customHeight="1" x14ac:dyDescent="0.45">
      <c r="B3" s="40" t="s">
        <v>459</v>
      </c>
    </row>
    <row r="4" spans="2:11" s="57" customFormat="1" ht="15" customHeight="1" x14ac:dyDescent="0.45">
      <c r="B4" s="57" t="s">
        <v>1838</v>
      </c>
    </row>
    <row r="5" spans="2:11" s="85" customFormat="1" ht="15" customHeight="1" thickBot="1" x14ac:dyDescent="0.5">
      <c r="C5" s="251">
        <v>524</v>
      </c>
      <c r="D5" s="85" t="s">
        <v>518</v>
      </c>
    </row>
    <row r="6" spans="2:11" ht="60" x14ac:dyDescent="0.45">
      <c r="B6" s="445" t="s">
        <v>15</v>
      </c>
      <c r="C6" s="445"/>
      <c r="D6" s="446"/>
      <c r="E6" s="449" t="s">
        <v>17</v>
      </c>
      <c r="F6" s="243" t="s">
        <v>455</v>
      </c>
      <c r="G6" s="244" t="s">
        <v>67</v>
      </c>
      <c r="H6" s="243" t="s">
        <v>1852</v>
      </c>
      <c r="I6" s="243" t="s">
        <v>456</v>
      </c>
      <c r="J6" s="245" t="s">
        <v>457</v>
      </c>
      <c r="K6" s="245" t="s">
        <v>1809</v>
      </c>
    </row>
    <row r="7" spans="2:11" s="35" customFormat="1" ht="15" customHeight="1" thickBot="1" x14ac:dyDescent="0.5">
      <c r="B7" s="447"/>
      <c r="C7" s="447"/>
      <c r="D7" s="448"/>
      <c r="E7" s="450"/>
      <c r="F7" s="246" t="s">
        <v>458</v>
      </c>
      <c r="G7" s="246" t="s">
        <v>75</v>
      </c>
      <c r="H7" s="246" t="s">
        <v>75</v>
      </c>
      <c r="I7" s="246" t="s">
        <v>75</v>
      </c>
      <c r="J7" s="247" t="s">
        <v>75</v>
      </c>
      <c r="K7" s="247" t="s">
        <v>75</v>
      </c>
    </row>
    <row r="8" spans="2:11" s="57" customFormat="1" ht="15" customHeight="1" x14ac:dyDescent="0.45">
      <c r="B8" s="463" t="s">
        <v>517</v>
      </c>
      <c r="C8" s="463"/>
      <c r="D8" s="464"/>
      <c r="E8" s="5">
        <v>20</v>
      </c>
      <c r="F8" s="5">
        <v>704</v>
      </c>
      <c r="G8" s="5">
        <v>192547</v>
      </c>
      <c r="H8" s="5">
        <v>820906</v>
      </c>
      <c r="I8" s="5">
        <v>1496432</v>
      </c>
      <c r="J8" s="5">
        <v>588894</v>
      </c>
      <c r="K8" s="5">
        <v>619664</v>
      </c>
    </row>
    <row r="9" spans="2:11" s="85" customFormat="1" ht="15" customHeight="1" x14ac:dyDescent="0.45">
      <c r="B9" s="253" t="s">
        <v>40</v>
      </c>
      <c r="C9" s="462" t="s">
        <v>41</v>
      </c>
      <c r="D9" s="462"/>
      <c r="E9" s="2">
        <v>4</v>
      </c>
      <c r="F9" s="2">
        <v>127</v>
      </c>
      <c r="G9" s="2">
        <v>35136</v>
      </c>
      <c r="H9" s="2">
        <v>383578</v>
      </c>
      <c r="I9" s="2">
        <v>536804</v>
      </c>
      <c r="J9" s="2">
        <v>137265</v>
      </c>
      <c r="K9" s="2">
        <v>143582</v>
      </c>
    </row>
    <row r="10" spans="2:11" s="85" customFormat="1" ht="15" customHeight="1" x14ac:dyDescent="0.45">
      <c r="B10" s="253">
        <v>10</v>
      </c>
      <c r="C10" s="462" t="s">
        <v>42</v>
      </c>
      <c r="D10" s="462"/>
      <c r="E10" s="2">
        <v>2</v>
      </c>
      <c r="F10" s="2">
        <v>9</v>
      </c>
      <c r="G10" s="2" t="s">
        <v>2769</v>
      </c>
      <c r="H10" s="2" t="s">
        <v>2769</v>
      </c>
      <c r="I10" s="2" t="s">
        <v>2769</v>
      </c>
      <c r="J10" s="2" t="s">
        <v>2769</v>
      </c>
      <c r="K10" s="2" t="s">
        <v>2769</v>
      </c>
    </row>
    <row r="11" spans="2:11" s="85" customFormat="1" ht="15" customHeight="1" x14ac:dyDescent="0.45">
      <c r="B11" s="253">
        <v>11</v>
      </c>
      <c r="C11" s="462" t="s">
        <v>43</v>
      </c>
      <c r="D11" s="462"/>
      <c r="E11" s="2">
        <v>3</v>
      </c>
      <c r="F11" s="2">
        <v>201</v>
      </c>
      <c r="G11" s="2">
        <v>43742</v>
      </c>
      <c r="H11" s="2">
        <v>20863</v>
      </c>
      <c r="I11" s="2">
        <v>95656</v>
      </c>
      <c r="J11" s="2">
        <v>66556</v>
      </c>
      <c r="K11" s="2">
        <v>68186</v>
      </c>
    </row>
    <row r="12" spans="2:11" s="85" customFormat="1" ht="15" customHeight="1" x14ac:dyDescent="0.45">
      <c r="B12" s="253">
        <v>12</v>
      </c>
      <c r="C12" s="462" t="s">
        <v>44</v>
      </c>
      <c r="D12" s="462"/>
      <c r="E12" s="2">
        <v>5</v>
      </c>
      <c r="F12" s="2">
        <v>136</v>
      </c>
      <c r="G12" s="2">
        <v>50151</v>
      </c>
      <c r="H12" s="2">
        <v>220521</v>
      </c>
      <c r="I12" s="2">
        <v>361769</v>
      </c>
      <c r="J12" s="2">
        <v>118381</v>
      </c>
      <c r="K12" s="2">
        <v>129125</v>
      </c>
    </row>
    <row r="13" spans="2:11" s="85" customFormat="1" ht="15" customHeight="1" x14ac:dyDescent="0.45">
      <c r="B13" s="254">
        <v>13</v>
      </c>
      <c r="C13" s="465" t="s">
        <v>45</v>
      </c>
      <c r="D13" s="465"/>
      <c r="E13" s="3" t="s">
        <v>2768</v>
      </c>
      <c r="F13" s="3" t="s">
        <v>2768</v>
      </c>
      <c r="G13" s="3" t="s">
        <v>2768</v>
      </c>
      <c r="H13" s="3" t="s">
        <v>2768</v>
      </c>
      <c r="I13" s="3" t="s">
        <v>2768</v>
      </c>
      <c r="J13" s="3" t="s">
        <v>2768</v>
      </c>
      <c r="K13" s="3" t="s">
        <v>2768</v>
      </c>
    </row>
    <row r="14" spans="2:11" s="85" customFormat="1" ht="15" customHeight="1" x14ac:dyDescent="0.45">
      <c r="B14" s="253">
        <v>14</v>
      </c>
      <c r="C14" s="462" t="s">
        <v>46</v>
      </c>
      <c r="D14" s="462"/>
      <c r="E14" s="2" t="s">
        <v>2768</v>
      </c>
      <c r="F14" s="2" t="s">
        <v>2768</v>
      </c>
      <c r="G14" s="2" t="s">
        <v>2768</v>
      </c>
      <c r="H14" s="2" t="s">
        <v>2768</v>
      </c>
      <c r="I14" s="2" t="s">
        <v>2768</v>
      </c>
      <c r="J14" s="2" t="s">
        <v>2768</v>
      </c>
      <c r="K14" s="2" t="s">
        <v>2768</v>
      </c>
    </row>
    <row r="15" spans="2:11" s="85" customFormat="1" ht="15" customHeight="1" x14ac:dyDescent="0.45">
      <c r="B15" s="253">
        <v>15</v>
      </c>
      <c r="C15" s="462" t="s">
        <v>47</v>
      </c>
      <c r="D15" s="462"/>
      <c r="E15" s="2" t="s">
        <v>2768</v>
      </c>
      <c r="F15" s="2" t="s">
        <v>2768</v>
      </c>
      <c r="G15" s="2" t="s">
        <v>2768</v>
      </c>
      <c r="H15" s="2" t="s">
        <v>2768</v>
      </c>
      <c r="I15" s="2" t="s">
        <v>2768</v>
      </c>
      <c r="J15" s="2" t="s">
        <v>2768</v>
      </c>
      <c r="K15" s="2" t="s">
        <v>2768</v>
      </c>
    </row>
    <row r="16" spans="2:11" s="85" customFormat="1" ht="15" customHeight="1" x14ac:dyDescent="0.45">
      <c r="B16" s="253">
        <v>16</v>
      </c>
      <c r="C16" s="462" t="s">
        <v>48</v>
      </c>
      <c r="D16" s="462"/>
      <c r="E16" s="2" t="s">
        <v>2768</v>
      </c>
      <c r="F16" s="2" t="s">
        <v>2768</v>
      </c>
      <c r="G16" s="2" t="s">
        <v>2768</v>
      </c>
      <c r="H16" s="2" t="s">
        <v>2768</v>
      </c>
      <c r="I16" s="2" t="s">
        <v>2768</v>
      </c>
      <c r="J16" s="2" t="s">
        <v>2768</v>
      </c>
      <c r="K16" s="2" t="s">
        <v>2768</v>
      </c>
    </row>
    <row r="17" spans="2:11" s="85" customFormat="1" ht="15" customHeight="1" x14ac:dyDescent="0.45">
      <c r="B17" s="253">
        <v>17</v>
      </c>
      <c r="C17" s="462" t="s">
        <v>49</v>
      </c>
      <c r="D17" s="462"/>
      <c r="E17" s="2" t="s">
        <v>2768</v>
      </c>
      <c r="F17" s="2" t="s">
        <v>2768</v>
      </c>
      <c r="G17" s="2" t="s">
        <v>2768</v>
      </c>
      <c r="H17" s="2" t="s">
        <v>2768</v>
      </c>
      <c r="I17" s="2" t="s">
        <v>2768</v>
      </c>
      <c r="J17" s="2" t="s">
        <v>2768</v>
      </c>
      <c r="K17" s="2" t="s">
        <v>2768</v>
      </c>
    </row>
    <row r="18" spans="2:11" s="85" customFormat="1" ht="15" customHeight="1" x14ac:dyDescent="0.45">
      <c r="B18" s="254">
        <v>18</v>
      </c>
      <c r="C18" s="466" t="s">
        <v>50</v>
      </c>
      <c r="D18" s="465"/>
      <c r="E18" s="3" t="s">
        <v>2768</v>
      </c>
      <c r="F18" s="3" t="s">
        <v>2768</v>
      </c>
      <c r="G18" s="3" t="s">
        <v>2768</v>
      </c>
      <c r="H18" s="3" t="s">
        <v>2768</v>
      </c>
      <c r="I18" s="3" t="s">
        <v>2768</v>
      </c>
      <c r="J18" s="3" t="s">
        <v>2768</v>
      </c>
      <c r="K18" s="3" t="s">
        <v>2768</v>
      </c>
    </row>
    <row r="19" spans="2:11" s="85" customFormat="1" ht="15" customHeight="1" x14ac:dyDescent="0.45">
      <c r="B19" s="253">
        <v>19</v>
      </c>
      <c r="C19" s="462" t="s">
        <v>51</v>
      </c>
      <c r="D19" s="462"/>
      <c r="E19" s="2" t="s">
        <v>2768</v>
      </c>
      <c r="F19" s="2" t="s">
        <v>2768</v>
      </c>
      <c r="G19" s="2" t="s">
        <v>2768</v>
      </c>
      <c r="H19" s="2" t="s">
        <v>2768</v>
      </c>
      <c r="I19" s="2" t="s">
        <v>2768</v>
      </c>
      <c r="J19" s="2" t="s">
        <v>2768</v>
      </c>
      <c r="K19" s="2" t="s">
        <v>2768</v>
      </c>
    </row>
    <row r="20" spans="2:11" s="85" customFormat="1" ht="15" customHeight="1" x14ac:dyDescent="0.45">
      <c r="B20" s="253">
        <v>20</v>
      </c>
      <c r="C20" s="462" t="s">
        <v>52</v>
      </c>
      <c r="D20" s="462"/>
      <c r="E20" s="2" t="s">
        <v>2768</v>
      </c>
      <c r="F20" s="2" t="s">
        <v>2768</v>
      </c>
      <c r="G20" s="2" t="s">
        <v>2768</v>
      </c>
      <c r="H20" s="2" t="s">
        <v>2768</v>
      </c>
      <c r="I20" s="2" t="s">
        <v>2768</v>
      </c>
      <c r="J20" s="2" t="s">
        <v>2768</v>
      </c>
      <c r="K20" s="2" t="s">
        <v>2768</v>
      </c>
    </row>
    <row r="21" spans="2:11" s="85" customFormat="1" ht="15" customHeight="1" x14ac:dyDescent="0.45">
      <c r="B21" s="253">
        <v>21</v>
      </c>
      <c r="C21" s="462" t="s">
        <v>53</v>
      </c>
      <c r="D21" s="462"/>
      <c r="E21" s="2">
        <v>1</v>
      </c>
      <c r="F21" s="2">
        <v>11</v>
      </c>
      <c r="G21" s="2" t="s">
        <v>2769</v>
      </c>
      <c r="H21" s="2" t="s">
        <v>2769</v>
      </c>
      <c r="I21" s="2" t="s">
        <v>2769</v>
      </c>
      <c r="J21" s="2" t="s">
        <v>2769</v>
      </c>
      <c r="K21" s="2" t="s">
        <v>2769</v>
      </c>
    </row>
    <row r="22" spans="2:11" s="85" customFormat="1" ht="15" customHeight="1" x14ac:dyDescent="0.45">
      <c r="B22" s="253">
        <v>22</v>
      </c>
      <c r="C22" s="462" t="s">
        <v>54</v>
      </c>
      <c r="D22" s="462"/>
      <c r="E22" s="2" t="s">
        <v>2768</v>
      </c>
      <c r="F22" s="2" t="s">
        <v>2768</v>
      </c>
      <c r="G22" s="2" t="s">
        <v>2768</v>
      </c>
      <c r="H22" s="2" t="s">
        <v>2768</v>
      </c>
      <c r="I22" s="2" t="s">
        <v>2768</v>
      </c>
      <c r="J22" s="2" t="s">
        <v>2768</v>
      </c>
      <c r="K22" s="2" t="s">
        <v>2768</v>
      </c>
    </row>
    <row r="23" spans="2:11" s="85" customFormat="1" ht="15" customHeight="1" x14ac:dyDescent="0.45">
      <c r="B23" s="254">
        <v>23</v>
      </c>
      <c r="C23" s="465" t="s">
        <v>55</v>
      </c>
      <c r="D23" s="465"/>
      <c r="E23" s="3" t="s">
        <v>2768</v>
      </c>
      <c r="F23" s="3" t="s">
        <v>2768</v>
      </c>
      <c r="G23" s="3" t="s">
        <v>2768</v>
      </c>
      <c r="H23" s="3" t="s">
        <v>2768</v>
      </c>
      <c r="I23" s="3" t="s">
        <v>2768</v>
      </c>
      <c r="J23" s="3" t="s">
        <v>2768</v>
      </c>
      <c r="K23" s="3" t="s">
        <v>2768</v>
      </c>
    </row>
    <row r="24" spans="2:11" s="85" customFormat="1" ht="15" customHeight="1" x14ac:dyDescent="0.45">
      <c r="B24" s="253">
        <v>24</v>
      </c>
      <c r="C24" s="462" t="s">
        <v>56</v>
      </c>
      <c r="D24" s="462"/>
      <c r="E24" s="2" t="s">
        <v>2768</v>
      </c>
      <c r="F24" s="2" t="s">
        <v>2768</v>
      </c>
      <c r="G24" s="2" t="s">
        <v>2768</v>
      </c>
      <c r="H24" s="2" t="s">
        <v>2768</v>
      </c>
      <c r="I24" s="2" t="s">
        <v>2768</v>
      </c>
      <c r="J24" s="2" t="s">
        <v>2768</v>
      </c>
      <c r="K24" s="2" t="s">
        <v>2768</v>
      </c>
    </row>
    <row r="25" spans="2:11" s="85" customFormat="1" ht="15" customHeight="1" x14ac:dyDescent="0.45">
      <c r="B25" s="253">
        <v>25</v>
      </c>
      <c r="C25" s="462" t="s">
        <v>57</v>
      </c>
      <c r="D25" s="462"/>
      <c r="E25" s="2" t="s">
        <v>2768</v>
      </c>
      <c r="F25" s="2" t="s">
        <v>2768</v>
      </c>
      <c r="G25" s="2" t="s">
        <v>2768</v>
      </c>
      <c r="H25" s="2" t="s">
        <v>2768</v>
      </c>
      <c r="I25" s="2" t="s">
        <v>2768</v>
      </c>
      <c r="J25" s="2" t="s">
        <v>2768</v>
      </c>
      <c r="K25" s="2" t="s">
        <v>2768</v>
      </c>
    </row>
    <row r="26" spans="2:11" s="85" customFormat="1" ht="15" customHeight="1" x14ac:dyDescent="0.45">
      <c r="B26" s="253">
        <v>26</v>
      </c>
      <c r="C26" s="462" t="s">
        <v>58</v>
      </c>
      <c r="D26" s="462"/>
      <c r="E26" s="2">
        <v>1</v>
      </c>
      <c r="F26" s="2">
        <v>34</v>
      </c>
      <c r="G26" s="2" t="s">
        <v>2769</v>
      </c>
      <c r="H26" s="2" t="s">
        <v>2769</v>
      </c>
      <c r="I26" s="2" t="s">
        <v>2769</v>
      </c>
      <c r="J26" s="2" t="s">
        <v>2769</v>
      </c>
      <c r="K26" s="2" t="s">
        <v>2769</v>
      </c>
    </row>
    <row r="27" spans="2:11" s="85" customFormat="1" ht="15" customHeight="1" x14ac:dyDescent="0.45">
      <c r="B27" s="253">
        <v>27</v>
      </c>
      <c r="C27" s="462" t="s">
        <v>59</v>
      </c>
      <c r="D27" s="462"/>
      <c r="E27" s="2" t="s">
        <v>2768</v>
      </c>
      <c r="F27" s="2" t="s">
        <v>2768</v>
      </c>
      <c r="G27" s="2" t="s">
        <v>2768</v>
      </c>
      <c r="H27" s="2" t="s">
        <v>2768</v>
      </c>
      <c r="I27" s="2" t="s">
        <v>2768</v>
      </c>
      <c r="J27" s="2" t="s">
        <v>2768</v>
      </c>
      <c r="K27" s="2" t="s">
        <v>2768</v>
      </c>
    </row>
    <row r="28" spans="2:11" s="85" customFormat="1" ht="15" customHeight="1" x14ac:dyDescent="0.45">
      <c r="B28" s="254">
        <v>28</v>
      </c>
      <c r="C28" s="465" t="s">
        <v>60</v>
      </c>
      <c r="D28" s="465"/>
      <c r="E28" s="3" t="s">
        <v>2768</v>
      </c>
      <c r="F28" s="3" t="s">
        <v>2768</v>
      </c>
      <c r="G28" s="3" t="s">
        <v>2768</v>
      </c>
      <c r="H28" s="3" t="s">
        <v>2768</v>
      </c>
      <c r="I28" s="3" t="s">
        <v>2768</v>
      </c>
      <c r="J28" s="3" t="s">
        <v>2768</v>
      </c>
      <c r="K28" s="3" t="s">
        <v>2768</v>
      </c>
    </row>
    <row r="29" spans="2:11" s="85" customFormat="1" ht="15" customHeight="1" x14ac:dyDescent="0.45">
      <c r="B29" s="253">
        <v>29</v>
      </c>
      <c r="C29" s="462" t="s">
        <v>61</v>
      </c>
      <c r="D29" s="462"/>
      <c r="E29" s="2">
        <v>4</v>
      </c>
      <c r="F29" s="2">
        <v>186</v>
      </c>
      <c r="G29" s="2">
        <v>46759</v>
      </c>
      <c r="H29" s="2">
        <v>118461</v>
      </c>
      <c r="I29" s="2">
        <v>372722</v>
      </c>
      <c r="J29" s="2">
        <v>221220</v>
      </c>
      <c r="K29" s="2">
        <v>231496</v>
      </c>
    </row>
    <row r="30" spans="2:11" s="85" customFormat="1" ht="15" customHeight="1" x14ac:dyDescent="0.45">
      <c r="B30" s="253">
        <v>30</v>
      </c>
      <c r="C30" s="462" t="s">
        <v>62</v>
      </c>
      <c r="D30" s="462"/>
      <c r="E30" s="2" t="s">
        <v>2768</v>
      </c>
      <c r="F30" s="2" t="s">
        <v>2768</v>
      </c>
      <c r="G30" s="2" t="s">
        <v>2768</v>
      </c>
      <c r="H30" s="2" t="s">
        <v>2768</v>
      </c>
      <c r="I30" s="2" t="s">
        <v>2768</v>
      </c>
      <c r="J30" s="2" t="s">
        <v>2768</v>
      </c>
      <c r="K30" s="2" t="s">
        <v>2768</v>
      </c>
    </row>
    <row r="31" spans="2:11" s="85" customFormat="1" ht="15" customHeight="1" x14ac:dyDescent="0.45">
      <c r="B31" s="253">
        <v>31</v>
      </c>
      <c r="C31" s="462" t="s">
        <v>63</v>
      </c>
      <c r="D31" s="462"/>
      <c r="E31" s="2" t="s">
        <v>2768</v>
      </c>
      <c r="F31" s="2" t="s">
        <v>2768</v>
      </c>
      <c r="G31" s="2" t="s">
        <v>2768</v>
      </c>
      <c r="H31" s="2" t="s">
        <v>2768</v>
      </c>
      <c r="I31" s="2" t="s">
        <v>2768</v>
      </c>
      <c r="J31" s="2" t="s">
        <v>2768</v>
      </c>
      <c r="K31" s="2" t="s">
        <v>2768</v>
      </c>
    </row>
    <row r="32" spans="2:11" s="85" customFormat="1" ht="15" customHeight="1" x14ac:dyDescent="0.45">
      <c r="B32" s="255">
        <v>32</v>
      </c>
      <c r="C32" s="469" t="s">
        <v>64</v>
      </c>
      <c r="D32" s="469"/>
      <c r="E32" s="197" t="s">
        <v>2768</v>
      </c>
      <c r="F32" s="197" t="s">
        <v>2768</v>
      </c>
      <c r="G32" s="197" t="s">
        <v>2768</v>
      </c>
      <c r="H32" s="197" t="s">
        <v>2768</v>
      </c>
      <c r="I32" s="197" t="s">
        <v>2768</v>
      </c>
      <c r="J32" s="197" t="s">
        <v>2768</v>
      </c>
      <c r="K32" s="197" t="s">
        <v>2768</v>
      </c>
    </row>
    <row r="33" spans="2:11" s="85" customFormat="1" ht="15" customHeight="1" x14ac:dyDescent="0.45">
      <c r="B33" s="467" t="s">
        <v>1998</v>
      </c>
      <c r="C33" s="467"/>
      <c r="D33" s="468"/>
      <c r="E33" s="2">
        <v>3</v>
      </c>
      <c r="F33" s="2">
        <v>10</v>
      </c>
      <c r="G33" s="2" t="s">
        <v>2769</v>
      </c>
      <c r="H33" s="2" t="s">
        <v>2769</v>
      </c>
      <c r="I33" s="2" t="s">
        <v>2769</v>
      </c>
      <c r="J33" s="2" t="s">
        <v>2769</v>
      </c>
      <c r="K33" s="2" t="s">
        <v>2769</v>
      </c>
    </row>
    <row r="34" spans="2:11" s="85" customFormat="1" ht="15" customHeight="1" x14ac:dyDescent="0.45">
      <c r="B34" s="467" t="s">
        <v>357</v>
      </c>
      <c r="C34" s="467"/>
      <c r="D34" s="468"/>
      <c r="E34" s="2">
        <v>6</v>
      </c>
      <c r="F34" s="2">
        <v>81</v>
      </c>
      <c r="G34" s="2">
        <v>23016</v>
      </c>
      <c r="H34" s="2">
        <v>116214</v>
      </c>
      <c r="I34" s="2">
        <v>160142</v>
      </c>
      <c r="J34" s="2">
        <v>40065</v>
      </c>
      <c r="K34" s="2">
        <v>40065</v>
      </c>
    </row>
    <row r="35" spans="2:11" s="85" customFormat="1" ht="15" customHeight="1" x14ac:dyDescent="0.45">
      <c r="B35" s="467" t="s">
        <v>358</v>
      </c>
      <c r="C35" s="467"/>
      <c r="D35" s="468"/>
      <c r="E35" s="2">
        <v>1</v>
      </c>
      <c r="F35" s="2">
        <v>29</v>
      </c>
      <c r="G35" s="2" t="s">
        <v>2769</v>
      </c>
      <c r="H35" s="2" t="s">
        <v>2769</v>
      </c>
      <c r="I35" s="2" t="s">
        <v>2769</v>
      </c>
      <c r="J35" s="2" t="s">
        <v>2769</v>
      </c>
      <c r="K35" s="2" t="s">
        <v>2769</v>
      </c>
    </row>
    <row r="36" spans="2:11" s="85" customFormat="1" ht="15" customHeight="1" x14ac:dyDescent="0.45">
      <c r="B36" s="467" t="s">
        <v>359</v>
      </c>
      <c r="C36" s="467"/>
      <c r="D36" s="468"/>
      <c r="E36" s="2">
        <v>6</v>
      </c>
      <c r="F36" s="2">
        <v>241</v>
      </c>
      <c r="G36" s="2">
        <v>70804</v>
      </c>
      <c r="H36" s="2">
        <v>378175</v>
      </c>
      <c r="I36" s="2">
        <v>575722</v>
      </c>
      <c r="J36" s="2">
        <v>167366</v>
      </c>
      <c r="K36" s="2">
        <v>181296</v>
      </c>
    </row>
    <row r="37" spans="2:11" s="85" customFormat="1" ht="15" customHeight="1" x14ac:dyDescent="0.45">
      <c r="B37" s="472" t="s">
        <v>360</v>
      </c>
      <c r="C37" s="472"/>
      <c r="D37" s="473"/>
      <c r="E37" s="3">
        <v>3</v>
      </c>
      <c r="F37" s="3">
        <v>197</v>
      </c>
      <c r="G37" s="3">
        <v>50645</v>
      </c>
      <c r="H37" s="3">
        <v>211804</v>
      </c>
      <c r="I37" s="3">
        <v>533155</v>
      </c>
      <c r="J37" s="3">
        <v>280277</v>
      </c>
      <c r="K37" s="3">
        <v>295685</v>
      </c>
    </row>
    <row r="38" spans="2:11" s="85" customFormat="1" ht="15" customHeight="1" x14ac:dyDescent="0.45">
      <c r="B38" s="467" t="s">
        <v>361</v>
      </c>
      <c r="C38" s="467"/>
      <c r="D38" s="468"/>
      <c r="E38" s="2">
        <v>1</v>
      </c>
      <c r="F38" s="2">
        <v>146</v>
      </c>
      <c r="G38" s="2" t="s">
        <v>2769</v>
      </c>
      <c r="H38" s="2" t="s">
        <v>2769</v>
      </c>
      <c r="I38" s="2" t="s">
        <v>2769</v>
      </c>
      <c r="J38" s="2" t="s">
        <v>2769</v>
      </c>
      <c r="K38" s="2" t="s">
        <v>2769</v>
      </c>
    </row>
    <row r="39" spans="2:11" s="85" customFormat="1" ht="15" customHeight="1" x14ac:dyDescent="0.45">
      <c r="B39" s="467" t="s">
        <v>362</v>
      </c>
      <c r="C39" s="467"/>
      <c r="D39" s="468"/>
      <c r="E39" s="2" t="s">
        <v>2768</v>
      </c>
      <c r="F39" s="2" t="s">
        <v>2768</v>
      </c>
      <c r="G39" s="2" t="s">
        <v>2768</v>
      </c>
      <c r="H39" s="2" t="s">
        <v>2768</v>
      </c>
      <c r="I39" s="2" t="s">
        <v>2768</v>
      </c>
      <c r="J39" s="2" t="s">
        <v>2768</v>
      </c>
      <c r="K39" s="2" t="s">
        <v>2768</v>
      </c>
    </row>
    <row r="40" spans="2:11" s="85" customFormat="1" ht="15" customHeight="1" x14ac:dyDescent="0.45">
      <c r="B40" s="467" t="s">
        <v>363</v>
      </c>
      <c r="C40" s="467"/>
      <c r="D40" s="468"/>
      <c r="E40" s="2" t="s">
        <v>2768</v>
      </c>
      <c r="F40" s="2" t="s">
        <v>2768</v>
      </c>
      <c r="G40" s="2" t="s">
        <v>2768</v>
      </c>
      <c r="H40" s="2" t="s">
        <v>2768</v>
      </c>
      <c r="I40" s="2" t="s">
        <v>2768</v>
      </c>
      <c r="J40" s="2" t="s">
        <v>2768</v>
      </c>
      <c r="K40" s="2" t="s">
        <v>2768</v>
      </c>
    </row>
    <row r="41" spans="2:11" s="85" customFormat="1" ht="15" customHeight="1" x14ac:dyDescent="0.45">
      <c r="B41" s="467" t="s">
        <v>364</v>
      </c>
      <c r="C41" s="467"/>
      <c r="D41" s="468"/>
      <c r="E41" s="2" t="s">
        <v>2768</v>
      </c>
      <c r="F41" s="2" t="s">
        <v>2768</v>
      </c>
      <c r="G41" s="2" t="s">
        <v>2768</v>
      </c>
      <c r="H41" s="2" t="s">
        <v>2768</v>
      </c>
      <c r="I41" s="2" t="s">
        <v>2768</v>
      </c>
      <c r="J41" s="2" t="s">
        <v>2768</v>
      </c>
      <c r="K41" s="2" t="s">
        <v>2768</v>
      </c>
    </row>
    <row r="42" spans="2:11" s="85" customFormat="1" ht="15" customHeight="1" thickBot="1" x14ac:dyDescent="0.5">
      <c r="B42" s="470" t="s">
        <v>365</v>
      </c>
      <c r="C42" s="470"/>
      <c r="D42" s="471"/>
      <c r="E42" s="4" t="s">
        <v>2768</v>
      </c>
      <c r="F42" s="4" t="s">
        <v>2768</v>
      </c>
      <c r="G42" s="4" t="s">
        <v>2768</v>
      </c>
      <c r="H42" s="4" t="s">
        <v>2768</v>
      </c>
      <c r="I42" s="4" t="s">
        <v>2768</v>
      </c>
      <c r="J42" s="4" t="s">
        <v>2768</v>
      </c>
      <c r="K42" s="4" t="s">
        <v>2768</v>
      </c>
    </row>
    <row r="43" spans="2:11" s="85" customFormat="1" ht="15" customHeight="1" x14ac:dyDescent="0.45"/>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W35"/>
  <sheetViews>
    <sheetView showGridLines="0" zoomScaleNormal="100" workbookViewId="0">
      <pane xSplit="3" ySplit="10" topLeftCell="D11" activePane="bottomRight" state="frozen"/>
      <selection pane="topRight"/>
      <selection pane="bottomLeft"/>
      <selection pane="bottomRight"/>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28" width="9.69921875" style="23" customWidth="1"/>
    <col min="29" max="29" width="8" style="23" customWidth="1"/>
    <col min="30" max="30" width="10.09765625" style="23" customWidth="1"/>
    <col min="31" max="16384" width="8.09765625" style="23"/>
  </cols>
  <sheetData>
    <row r="1" spans="2:23" s="22" customFormat="1" ht="15" customHeight="1" x14ac:dyDescent="0.45">
      <c r="B1" s="22" t="s">
        <v>1997</v>
      </c>
    </row>
    <row r="2" spans="2:23" ht="18" customHeight="1" x14ac:dyDescent="0.45"/>
    <row r="3" spans="2:23" s="24" customFormat="1" ht="15" customHeight="1" x14ac:dyDescent="0.45">
      <c r="B3" s="24" t="s">
        <v>1833</v>
      </c>
    </row>
    <row r="4" spans="2:23" s="24" customFormat="1" ht="15" customHeight="1" x14ac:dyDescent="0.45">
      <c r="B4" s="24" t="s">
        <v>1832</v>
      </c>
    </row>
    <row r="5" spans="2:23" ht="15" customHeight="1" thickBot="1" x14ac:dyDescent="0.5">
      <c r="B5" s="23" t="s">
        <v>68</v>
      </c>
    </row>
    <row r="6" spans="2:23" ht="18" customHeight="1" x14ac:dyDescent="0.45">
      <c r="B6" s="342" t="s">
        <v>16</v>
      </c>
      <c r="C6" s="343"/>
      <c r="D6" s="348" t="s">
        <v>17</v>
      </c>
      <c r="E6" s="287" t="s">
        <v>18</v>
      </c>
      <c r="F6" s="288"/>
      <c r="G6" s="289"/>
      <c r="H6" s="296" t="s">
        <v>19</v>
      </c>
      <c r="I6" s="297"/>
      <c r="J6" s="297"/>
      <c r="K6" s="297"/>
      <c r="L6" s="297"/>
      <c r="M6" s="297"/>
      <c r="N6" s="297"/>
      <c r="O6" s="298"/>
      <c r="P6" s="299" t="s">
        <v>20</v>
      </c>
      <c r="Q6" s="300"/>
      <c r="R6" s="299" t="s">
        <v>21</v>
      </c>
      <c r="S6" s="300"/>
      <c r="T6" s="335" t="s">
        <v>67</v>
      </c>
      <c r="U6" s="328" t="s">
        <v>1853</v>
      </c>
      <c r="V6" s="337" t="s">
        <v>1803</v>
      </c>
      <c r="W6" s="305" t="s">
        <v>24</v>
      </c>
    </row>
    <row r="7" spans="2:23" ht="18" customHeight="1" x14ac:dyDescent="0.45">
      <c r="B7" s="344"/>
      <c r="C7" s="345"/>
      <c r="D7" s="320"/>
      <c r="E7" s="290"/>
      <c r="F7" s="291"/>
      <c r="G7" s="292"/>
      <c r="H7" s="307" t="s">
        <v>25</v>
      </c>
      <c r="I7" s="308"/>
      <c r="J7" s="339" t="s">
        <v>26</v>
      </c>
      <c r="K7" s="340"/>
      <c r="L7" s="340"/>
      <c r="M7" s="341"/>
      <c r="N7" s="312" t="s">
        <v>1802</v>
      </c>
      <c r="O7" s="313"/>
      <c r="P7" s="301"/>
      <c r="Q7" s="302"/>
      <c r="R7" s="301"/>
      <c r="S7" s="302"/>
      <c r="T7" s="336"/>
      <c r="U7" s="329"/>
      <c r="V7" s="338"/>
      <c r="W7" s="306"/>
    </row>
    <row r="8" spans="2:23" ht="21.6" customHeight="1" x14ac:dyDescent="0.45">
      <c r="B8" s="344"/>
      <c r="C8" s="345"/>
      <c r="D8" s="320"/>
      <c r="E8" s="293"/>
      <c r="F8" s="294"/>
      <c r="G8" s="295"/>
      <c r="H8" s="293"/>
      <c r="I8" s="295"/>
      <c r="J8" s="322" t="s">
        <v>32</v>
      </c>
      <c r="K8" s="323"/>
      <c r="L8" s="324" t="s">
        <v>1801</v>
      </c>
      <c r="M8" s="325"/>
      <c r="N8" s="314"/>
      <c r="O8" s="315"/>
      <c r="P8" s="303"/>
      <c r="Q8" s="304"/>
      <c r="R8" s="303"/>
      <c r="S8" s="304"/>
      <c r="T8" s="336"/>
      <c r="U8" s="329"/>
      <c r="V8" s="338"/>
      <c r="W8" s="306"/>
    </row>
    <row r="9" spans="2:23" ht="15" customHeight="1" x14ac:dyDescent="0.45">
      <c r="B9" s="344"/>
      <c r="C9" s="345"/>
      <c r="D9" s="320"/>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336"/>
      <c r="U9" s="329"/>
      <c r="V9" s="338"/>
      <c r="W9" s="306"/>
    </row>
    <row r="10" spans="2:23" s="36" customFormat="1" ht="15" customHeight="1" thickBot="1" x14ac:dyDescent="0.5">
      <c r="B10" s="346"/>
      <c r="C10" s="347"/>
      <c r="D10" s="349"/>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31" t="s">
        <v>38</v>
      </c>
      <c r="U10" s="32" t="s">
        <v>38</v>
      </c>
      <c r="V10" s="33" t="s">
        <v>38</v>
      </c>
      <c r="W10" s="34" t="s">
        <v>38</v>
      </c>
    </row>
    <row r="11" spans="2:23" s="24" customFormat="1" ht="15" customHeight="1" x14ac:dyDescent="0.45">
      <c r="B11" s="333" t="s">
        <v>1841</v>
      </c>
      <c r="C11" s="334"/>
      <c r="D11" s="39">
        <v>1080</v>
      </c>
      <c r="E11" s="5">
        <v>53980</v>
      </c>
      <c r="F11" s="5">
        <v>37173</v>
      </c>
      <c r="G11" s="5">
        <v>16807</v>
      </c>
      <c r="H11" s="5">
        <v>1198</v>
      </c>
      <c r="I11" s="5">
        <v>398</v>
      </c>
      <c r="J11" s="5">
        <v>28498</v>
      </c>
      <c r="K11" s="5">
        <v>11190</v>
      </c>
      <c r="L11" s="5">
        <v>3330</v>
      </c>
      <c r="M11" s="5">
        <v>3687</v>
      </c>
      <c r="N11" s="5">
        <v>4437</v>
      </c>
      <c r="O11" s="5">
        <v>1615</v>
      </c>
      <c r="P11" s="5">
        <v>192</v>
      </c>
      <c r="Q11" s="5">
        <v>242</v>
      </c>
      <c r="R11" s="5">
        <v>290</v>
      </c>
      <c r="S11" s="5">
        <v>83</v>
      </c>
      <c r="T11" s="5">
        <v>23814843</v>
      </c>
      <c r="U11" s="5">
        <v>154291985</v>
      </c>
      <c r="V11" s="5">
        <v>226077160</v>
      </c>
      <c r="W11" s="5">
        <v>63195850</v>
      </c>
    </row>
    <row r="12" spans="2:23" ht="15" customHeight="1" x14ac:dyDescent="0.45">
      <c r="B12" s="41" t="s">
        <v>40</v>
      </c>
      <c r="C12" s="42" t="s">
        <v>41</v>
      </c>
      <c r="D12" s="43">
        <v>148</v>
      </c>
      <c r="E12" s="2">
        <v>5926</v>
      </c>
      <c r="F12" s="2">
        <v>2571</v>
      </c>
      <c r="G12" s="2">
        <v>3355</v>
      </c>
      <c r="H12" s="2">
        <v>190</v>
      </c>
      <c r="I12" s="2">
        <v>82</v>
      </c>
      <c r="J12" s="2">
        <v>1612</v>
      </c>
      <c r="K12" s="2">
        <v>1725</v>
      </c>
      <c r="L12" s="2">
        <v>614</v>
      </c>
      <c r="M12" s="2">
        <v>1433</v>
      </c>
      <c r="N12" s="2">
        <v>159</v>
      </c>
      <c r="O12" s="2">
        <v>117</v>
      </c>
      <c r="P12" s="2">
        <v>82</v>
      </c>
      <c r="Q12" s="2">
        <v>199</v>
      </c>
      <c r="R12" s="2">
        <v>4</v>
      </c>
      <c r="S12" s="2">
        <v>2</v>
      </c>
      <c r="T12" s="2">
        <v>1716873</v>
      </c>
      <c r="U12" s="2">
        <v>6413708</v>
      </c>
      <c r="V12" s="2">
        <v>11146670</v>
      </c>
      <c r="W12" s="2">
        <v>4252460</v>
      </c>
    </row>
    <row r="13" spans="2:23" ht="15" customHeight="1" x14ac:dyDescent="0.45">
      <c r="B13" s="41">
        <v>10</v>
      </c>
      <c r="C13" s="42" t="s">
        <v>42</v>
      </c>
      <c r="D13" s="43">
        <v>22</v>
      </c>
      <c r="E13" s="2">
        <v>337</v>
      </c>
      <c r="F13" s="2">
        <v>260</v>
      </c>
      <c r="G13" s="2">
        <v>77</v>
      </c>
      <c r="H13" s="2">
        <v>34</v>
      </c>
      <c r="I13" s="2">
        <v>6</v>
      </c>
      <c r="J13" s="2">
        <v>184</v>
      </c>
      <c r="K13" s="2">
        <v>56</v>
      </c>
      <c r="L13" s="2">
        <v>36</v>
      </c>
      <c r="M13" s="2">
        <v>15</v>
      </c>
      <c r="N13" s="2">
        <v>6</v>
      </c>
      <c r="O13" s="2" t="s">
        <v>2768</v>
      </c>
      <c r="P13" s="2" t="s">
        <v>2768</v>
      </c>
      <c r="Q13" s="2">
        <v>1</v>
      </c>
      <c r="R13" s="2" t="s">
        <v>2768</v>
      </c>
      <c r="S13" s="2" t="s">
        <v>2768</v>
      </c>
      <c r="T13" s="2">
        <v>113223</v>
      </c>
      <c r="U13" s="2">
        <v>1490767</v>
      </c>
      <c r="V13" s="2">
        <v>3896270</v>
      </c>
      <c r="W13" s="2">
        <v>2210392</v>
      </c>
    </row>
    <row r="14" spans="2:23" ht="15" customHeight="1" x14ac:dyDescent="0.45">
      <c r="B14" s="41">
        <v>11</v>
      </c>
      <c r="C14" s="42" t="s">
        <v>43</v>
      </c>
      <c r="D14" s="43">
        <v>64</v>
      </c>
      <c r="E14" s="2">
        <v>1550</v>
      </c>
      <c r="F14" s="2">
        <v>321</v>
      </c>
      <c r="G14" s="2">
        <v>1229</v>
      </c>
      <c r="H14" s="2">
        <v>57</v>
      </c>
      <c r="I14" s="2">
        <v>29</v>
      </c>
      <c r="J14" s="2">
        <v>230</v>
      </c>
      <c r="K14" s="2">
        <v>987</v>
      </c>
      <c r="L14" s="2">
        <v>33</v>
      </c>
      <c r="M14" s="2">
        <v>210</v>
      </c>
      <c r="N14" s="2">
        <v>1</v>
      </c>
      <c r="O14" s="2">
        <v>3</v>
      </c>
      <c r="P14" s="2">
        <v>2</v>
      </c>
      <c r="Q14" s="2">
        <v>12</v>
      </c>
      <c r="R14" s="2" t="s">
        <v>2768</v>
      </c>
      <c r="S14" s="2" t="s">
        <v>2768</v>
      </c>
      <c r="T14" s="2">
        <v>383079</v>
      </c>
      <c r="U14" s="2">
        <v>372040</v>
      </c>
      <c r="V14" s="2">
        <v>995147</v>
      </c>
      <c r="W14" s="2">
        <v>563419</v>
      </c>
    </row>
    <row r="15" spans="2:23" ht="15" customHeight="1" x14ac:dyDescent="0.45">
      <c r="B15" s="41">
        <v>12</v>
      </c>
      <c r="C15" s="42" t="s">
        <v>44</v>
      </c>
      <c r="D15" s="43">
        <v>46</v>
      </c>
      <c r="E15" s="2">
        <v>701</v>
      </c>
      <c r="F15" s="2">
        <v>532</v>
      </c>
      <c r="G15" s="2">
        <v>169</v>
      </c>
      <c r="H15" s="2">
        <v>54</v>
      </c>
      <c r="I15" s="2">
        <v>22</v>
      </c>
      <c r="J15" s="2">
        <v>448</v>
      </c>
      <c r="K15" s="2">
        <v>131</v>
      </c>
      <c r="L15" s="2">
        <v>22</v>
      </c>
      <c r="M15" s="2">
        <v>15</v>
      </c>
      <c r="N15" s="2">
        <v>8</v>
      </c>
      <c r="O15" s="2">
        <v>2</v>
      </c>
      <c r="P15" s="2" t="s">
        <v>2768</v>
      </c>
      <c r="Q15" s="2" t="s">
        <v>2768</v>
      </c>
      <c r="R15" s="2" t="s">
        <v>2768</v>
      </c>
      <c r="S15" s="2">
        <v>1</v>
      </c>
      <c r="T15" s="2">
        <v>241177</v>
      </c>
      <c r="U15" s="2">
        <v>1313674</v>
      </c>
      <c r="V15" s="2">
        <v>2096633</v>
      </c>
      <c r="W15" s="2">
        <v>579015</v>
      </c>
    </row>
    <row r="16" spans="2:23" ht="15" customHeight="1" x14ac:dyDescent="0.45">
      <c r="B16" s="44">
        <v>13</v>
      </c>
      <c r="C16" s="45" t="s">
        <v>45</v>
      </c>
      <c r="D16" s="46">
        <v>12</v>
      </c>
      <c r="E16" s="3">
        <v>93</v>
      </c>
      <c r="F16" s="3">
        <v>65</v>
      </c>
      <c r="G16" s="3">
        <v>28</v>
      </c>
      <c r="H16" s="3">
        <v>14</v>
      </c>
      <c r="I16" s="3">
        <v>8</v>
      </c>
      <c r="J16" s="3">
        <v>49</v>
      </c>
      <c r="K16" s="3">
        <v>20</v>
      </c>
      <c r="L16" s="3">
        <v>2</v>
      </c>
      <c r="M16" s="3" t="s">
        <v>2768</v>
      </c>
      <c r="N16" s="3" t="s">
        <v>2768</v>
      </c>
      <c r="O16" s="3" t="s">
        <v>2768</v>
      </c>
      <c r="P16" s="3" t="s">
        <v>2768</v>
      </c>
      <c r="Q16" s="3" t="s">
        <v>2768</v>
      </c>
      <c r="R16" s="3" t="s">
        <v>2768</v>
      </c>
      <c r="S16" s="3" t="s">
        <v>2768</v>
      </c>
      <c r="T16" s="3">
        <v>23318</v>
      </c>
      <c r="U16" s="3">
        <v>31561</v>
      </c>
      <c r="V16" s="3">
        <v>78778</v>
      </c>
      <c r="W16" s="3">
        <v>42953</v>
      </c>
    </row>
    <row r="17" spans="2:23" ht="15" customHeight="1" x14ac:dyDescent="0.45">
      <c r="B17" s="41">
        <v>14</v>
      </c>
      <c r="C17" s="42" t="s">
        <v>46</v>
      </c>
      <c r="D17" s="43">
        <v>18</v>
      </c>
      <c r="E17" s="19">
        <v>856</v>
      </c>
      <c r="F17" s="19">
        <v>622</v>
      </c>
      <c r="G17" s="19">
        <v>234</v>
      </c>
      <c r="H17" s="2">
        <v>16</v>
      </c>
      <c r="I17" s="2">
        <v>3</v>
      </c>
      <c r="J17" s="2">
        <v>546</v>
      </c>
      <c r="K17" s="2">
        <v>184</v>
      </c>
      <c r="L17" s="2">
        <v>39</v>
      </c>
      <c r="M17" s="2">
        <v>36</v>
      </c>
      <c r="N17" s="2">
        <v>38</v>
      </c>
      <c r="O17" s="2">
        <v>13</v>
      </c>
      <c r="P17" s="2" t="s">
        <v>2768</v>
      </c>
      <c r="Q17" s="2" t="s">
        <v>2768</v>
      </c>
      <c r="R17" s="2">
        <v>17</v>
      </c>
      <c r="S17" s="2">
        <v>2</v>
      </c>
      <c r="T17" s="2">
        <v>351033</v>
      </c>
      <c r="U17" s="2">
        <v>1758753</v>
      </c>
      <c r="V17" s="2">
        <v>2671797</v>
      </c>
      <c r="W17" s="2">
        <v>789479</v>
      </c>
    </row>
    <row r="18" spans="2:23" ht="15" customHeight="1" x14ac:dyDescent="0.45">
      <c r="B18" s="41">
        <v>15</v>
      </c>
      <c r="C18" s="42" t="s">
        <v>47</v>
      </c>
      <c r="D18" s="43">
        <v>36</v>
      </c>
      <c r="E18" s="2">
        <v>947</v>
      </c>
      <c r="F18" s="2">
        <v>578</v>
      </c>
      <c r="G18" s="2">
        <v>369</v>
      </c>
      <c r="H18" s="2">
        <v>47</v>
      </c>
      <c r="I18" s="2">
        <v>25</v>
      </c>
      <c r="J18" s="2">
        <v>493</v>
      </c>
      <c r="K18" s="2">
        <v>321</v>
      </c>
      <c r="L18" s="2">
        <v>33</v>
      </c>
      <c r="M18" s="2">
        <v>25</v>
      </c>
      <c r="N18" s="2">
        <v>8</v>
      </c>
      <c r="O18" s="2">
        <v>1</v>
      </c>
      <c r="P18" s="2">
        <v>3</v>
      </c>
      <c r="Q18" s="2">
        <v>2</v>
      </c>
      <c r="R18" s="2">
        <v>3</v>
      </c>
      <c r="S18" s="2">
        <v>3</v>
      </c>
      <c r="T18" s="2">
        <v>316945</v>
      </c>
      <c r="U18" s="2">
        <v>1046201</v>
      </c>
      <c r="V18" s="2">
        <v>2108058</v>
      </c>
      <c r="W18" s="2">
        <v>796798</v>
      </c>
    </row>
    <row r="19" spans="2:23" ht="15" customHeight="1" x14ac:dyDescent="0.45">
      <c r="B19" s="41">
        <v>16</v>
      </c>
      <c r="C19" s="42" t="s">
        <v>48</v>
      </c>
      <c r="D19" s="43">
        <v>14</v>
      </c>
      <c r="E19" s="2">
        <v>954</v>
      </c>
      <c r="F19" s="2">
        <v>684</v>
      </c>
      <c r="G19" s="2">
        <v>270</v>
      </c>
      <c r="H19" s="2">
        <v>9</v>
      </c>
      <c r="I19" s="2">
        <v>1</v>
      </c>
      <c r="J19" s="2">
        <v>500</v>
      </c>
      <c r="K19" s="2">
        <v>153</v>
      </c>
      <c r="L19" s="2">
        <v>67</v>
      </c>
      <c r="M19" s="2">
        <v>80</v>
      </c>
      <c r="N19" s="2">
        <v>108</v>
      </c>
      <c r="O19" s="2">
        <v>36</v>
      </c>
      <c r="P19" s="2" t="s">
        <v>2768</v>
      </c>
      <c r="Q19" s="2" t="s">
        <v>2768</v>
      </c>
      <c r="R19" s="2" t="s">
        <v>2768</v>
      </c>
      <c r="S19" s="2" t="s">
        <v>2768</v>
      </c>
      <c r="T19" s="2">
        <v>496959</v>
      </c>
      <c r="U19" s="2">
        <v>2923694</v>
      </c>
      <c r="V19" s="2">
        <v>5782886</v>
      </c>
      <c r="W19" s="2">
        <v>2656407</v>
      </c>
    </row>
    <row r="20" spans="2:23" ht="15" customHeight="1" x14ac:dyDescent="0.45">
      <c r="B20" s="41">
        <v>17</v>
      </c>
      <c r="C20" s="42" t="s">
        <v>49</v>
      </c>
      <c r="D20" s="43">
        <v>14</v>
      </c>
      <c r="E20" s="2">
        <v>108</v>
      </c>
      <c r="F20" s="2">
        <v>95</v>
      </c>
      <c r="G20" s="2">
        <v>13</v>
      </c>
      <c r="H20" s="2">
        <v>1</v>
      </c>
      <c r="I20" s="2" t="s">
        <v>2768</v>
      </c>
      <c r="J20" s="2">
        <v>85</v>
      </c>
      <c r="K20" s="2">
        <v>10</v>
      </c>
      <c r="L20" s="2">
        <v>8</v>
      </c>
      <c r="M20" s="2">
        <v>2</v>
      </c>
      <c r="N20" s="2">
        <v>1</v>
      </c>
      <c r="O20" s="2">
        <v>1</v>
      </c>
      <c r="P20" s="2" t="s">
        <v>2768</v>
      </c>
      <c r="Q20" s="2" t="s">
        <v>2768</v>
      </c>
      <c r="R20" s="2" t="s">
        <v>2768</v>
      </c>
      <c r="S20" s="2" t="s">
        <v>2768</v>
      </c>
      <c r="T20" s="2">
        <v>43457</v>
      </c>
      <c r="U20" s="2">
        <v>325234</v>
      </c>
      <c r="V20" s="2">
        <v>550728</v>
      </c>
      <c r="W20" s="2">
        <v>202667</v>
      </c>
    </row>
    <row r="21" spans="2:23" ht="15" customHeight="1" x14ac:dyDescent="0.45">
      <c r="B21" s="44">
        <v>18</v>
      </c>
      <c r="C21" s="45" t="s">
        <v>50</v>
      </c>
      <c r="D21" s="46">
        <v>64</v>
      </c>
      <c r="E21" s="3">
        <v>3279</v>
      </c>
      <c r="F21" s="3">
        <v>2088</v>
      </c>
      <c r="G21" s="3">
        <v>1191</v>
      </c>
      <c r="H21" s="3">
        <v>57</v>
      </c>
      <c r="I21" s="3">
        <v>12</v>
      </c>
      <c r="J21" s="3">
        <v>1454</v>
      </c>
      <c r="K21" s="3">
        <v>712</v>
      </c>
      <c r="L21" s="3">
        <v>210</v>
      </c>
      <c r="M21" s="3">
        <v>228</v>
      </c>
      <c r="N21" s="3">
        <v>392</v>
      </c>
      <c r="O21" s="3">
        <v>253</v>
      </c>
      <c r="P21" s="3" t="s">
        <v>2768</v>
      </c>
      <c r="Q21" s="3" t="s">
        <v>2768</v>
      </c>
      <c r="R21" s="3">
        <v>25</v>
      </c>
      <c r="S21" s="3">
        <v>14</v>
      </c>
      <c r="T21" s="3" t="s">
        <v>2769</v>
      </c>
      <c r="U21" s="3" t="s">
        <v>2769</v>
      </c>
      <c r="V21" s="3" t="s">
        <v>2769</v>
      </c>
      <c r="W21" s="3" t="s">
        <v>2769</v>
      </c>
    </row>
    <row r="22" spans="2:23" ht="15" customHeight="1" x14ac:dyDescent="0.45">
      <c r="B22" s="41">
        <v>19</v>
      </c>
      <c r="C22" s="42" t="s">
        <v>51</v>
      </c>
      <c r="D22" s="43">
        <v>5</v>
      </c>
      <c r="E22" s="19">
        <v>143</v>
      </c>
      <c r="F22" s="19">
        <v>90</v>
      </c>
      <c r="G22" s="19">
        <v>53</v>
      </c>
      <c r="H22" s="2" t="s">
        <v>2768</v>
      </c>
      <c r="I22" s="2">
        <v>1</v>
      </c>
      <c r="J22" s="2">
        <v>81</v>
      </c>
      <c r="K22" s="2">
        <v>44</v>
      </c>
      <c r="L22" s="2">
        <v>9</v>
      </c>
      <c r="M22" s="2">
        <v>8</v>
      </c>
      <c r="N22" s="2" t="s">
        <v>2768</v>
      </c>
      <c r="O22" s="2" t="s">
        <v>2768</v>
      </c>
      <c r="P22" s="2" t="s">
        <v>2768</v>
      </c>
      <c r="Q22" s="2" t="s">
        <v>2768</v>
      </c>
      <c r="R22" s="2" t="s">
        <v>2768</v>
      </c>
      <c r="S22" s="2" t="s">
        <v>2768</v>
      </c>
      <c r="T22" s="2" t="s">
        <v>2769</v>
      </c>
      <c r="U22" s="2" t="s">
        <v>2769</v>
      </c>
      <c r="V22" s="2" t="s">
        <v>2769</v>
      </c>
      <c r="W22" s="2" t="s">
        <v>2769</v>
      </c>
    </row>
    <row r="23" spans="2:23" ht="15" customHeight="1" x14ac:dyDescent="0.45">
      <c r="B23" s="41">
        <v>20</v>
      </c>
      <c r="C23" s="42" t="s">
        <v>52</v>
      </c>
      <c r="D23" s="43">
        <v>5</v>
      </c>
      <c r="E23" s="2">
        <v>247</v>
      </c>
      <c r="F23" s="2">
        <v>120</v>
      </c>
      <c r="G23" s="2">
        <v>127</v>
      </c>
      <c r="H23" s="2">
        <v>6</v>
      </c>
      <c r="I23" s="2" t="s">
        <v>2768</v>
      </c>
      <c r="J23" s="2">
        <v>97</v>
      </c>
      <c r="K23" s="2">
        <v>102</v>
      </c>
      <c r="L23" s="2">
        <v>14</v>
      </c>
      <c r="M23" s="2">
        <v>25</v>
      </c>
      <c r="N23" s="2">
        <v>4</v>
      </c>
      <c r="O23" s="2" t="s">
        <v>2768</v>
      </c>
      <c r="P23" s="2" t="s">
        <v>2768</v>
      </c>
      <c r="Q23" s="2" t="s">
        <v>2768</v>
      </c>
      <c r="R23" s="2">
        <v>1</v>
      </c>
      <c r="S23" s="2" t="s">
        <v>2768</v>
      </c>
      <c r="T23" s="2">
        <v>83774</v>
      </c>
      <c r="U23" s="2">
        <v>386727</v>
      </c>
      <c r="V23" s="2">
        <v>522191</v>
      </c>
      <c r="W23" s="2">
        <v>120871</v>
      </c>
    </row>
    <row r="24" spans="2:23" ht="15" customHeight="1" x14ac:dyDescent="0.45">
      <c r="B24" s="41">
        <v>21</v>
      </c>
      <c r="C24" s="42" t="s">
        <v>53</v>
      </c>
      <c r="D24" s="43">
        <v>74</v>
      </c>
      <c r="E24" s="2">
        <v>1368</v>
      </c>
      <c r="F24" s="2">
        <v>1142</v>
      </c>
      <c r="G24" s="2">
        <v>226</v>
      </c>
      <c r="H24" s="2">
        <v>64</v>
      </c>
      <c r="I24" s="2">
        <v>16</v>
      </c>
      <c r="J24" s="2">
        <v>893</v>
      </c>
      <c r="K24" s="2">
        <v>160</v>
      </c>
      <c r="L24" s="2">
        <v>117</v>
      </c>
      <c r="M24" s="2">
        <v>27</v>
      </c>
      <c r="N24" s="2">
        <v>87</v>
      </c>
      <c r="O24" s="2">
        <v>23</v>
      </c>
      <c r="P24" s="2">
        <v>9</v>
      </c>
      <c r="Q24" s="2" t="s">
        <v>2768</v>
      </c>
      <c r="R24" s="2">
        <v>19</v>
      </c>
      <c r="S24" s="2" t="s">
        <v>2768</v>
      </c>
      <c r="T24" s="2">
        <v>566617</v>
      </c>
      <c r="U24" s="2">
        <v>2129624</v>
      </c>
      <c r="V24" s="2">
        <v>3858305</v>
      </c>
      <c r="W24" s="2">
        <v>1521434</v>
      </c>
    </row>
    <row r="25" spans="2:23" ht="15" customHeight="1" x14ac:dyDescent="0.45">
      <c r="B25" s="41">
        <v>22</v>
      </c>
      <c r="C25" s="42" t="s">
        <v>54</v>
      </c>
      <c r="D25" s="43">
        <v>33</v>
      </c>
      <c r="E25" s="2">
        <v>1623</v>
      </c>
      <c r="F25" s="2">
        <v>1440</v>
      </c>
      <c r="G25" s="2">
        <v>183</v>
      </c>
      <c r="H25" s="2">
        <v>51</v>
      </c>
      <c r="I25" s="2">
        <v>15</v>
      </c>
      <c r="J25" s="2">
        <v>1071</v>
      </c>
      <c r="K25" s="2">
        <v>143</v>
      </c>
      <c r="L25" s="2">
        <v>210</v>
      </c>
      <c r="M25" s="2">
        <v>25</v>
      </c>
      <c r="N25" s="2">
        <v>108</v>
      </c>
      <c r="O25" s="2" t="s">
        <v>2768</v>
      </c>
      <c r="P25" s="2" t="s">
        <v>2768</v>
      </c>
      <c r="Q25" s="2" t="s">
        <v>2768</v>
      </c>
      <c r="R25" s="2" t="s">
        <v>2768</v>
      </c>
      <c r="S25" s="2" t="s">
        <v>2768</v>
      </c>
      <c r="T25" s="2" t="s">
        <v>2769</v>
      </c>
      <c r="U25" s="2" t="s">
        <v>2769</v>
      </c>
      <c r="V25" s="2" t="s">
        <v>2769</v>
      </c>
      <c r="W25" s="2" t="s">
        <v>2769</v>
      </c>
    </row>
    <row r="26" spans="2:23" ht="15" customHeight="1" x14ac:dyDescent="0.45">
      <c r="B26" s="44">
        <v>23</v>
      </c>
      <c r="C26" s="45" t="s">
        <v>55</v>
      </c>
      <c r="D26" s="46">
        <v>25</v>
      </c>
      <c r="E26" s="3">
        <v>952</v>
      </c>
      <c r="F26" s="3">
        <v>667</v>
      </c>
      <c r="G26" s="3">
        <v>285</v>
      </c>
      <c r="H26" s="3">
        <v>29</v>
      </c>
      <c r="I26" s="3">
        <v>14</v>
      </c>
      <c r="J26" s="3">
        <v>542</v>
      </c>
      <c r="K26" s="3">
        <v>199</v>
      </c>
      <c r="L26" s="3">
        <v>91</v>
      </c>
      <c r="M26" s="3">
        <v>64</v>
      </c>
      <c r="N26" s="3">
        <v>6</v>
      </c>
      <c r="O26" s="3">
        <v>8</v>
      </c>
      <c r="P26" s="3">
        <v>1</v>
      </c>
      <c r="Q26" s="3" t="s">
        <v>2768</v>
      </c>
      <c r="R26" s="3">
        <v>1</v>
      </c>
      <c r="S26" s="3" t="s">
        <v>2768</v>
      </c>
      <c r="T26" s="3">
        <v>365304</v>
      </c>
      <c r="U26" s="3">
        <v>2089288</v>
      </c>
      <c r="V26" s="3">
        <v>3526714</v>
      </c>
      <c r="W26" s="3">
        <v>1237596</v>
      </c>
    </row>
    <row r="27" spans="2:23" ht="15" customHeight="1" x14ac:dyDescent="0.45">
      <c r="B27" s="41">
        <v>24</v>
      </c>
      <c r="C27" s="42" t="s">
        <v>56</v>
      </c>
      <c r="D27" s="43">
        <v>119</v>
      </c>
      <c r="E27" s="19">
        <v>3192</v>
      </c>
      <c r="F27" s="19">
        <v>2412</v>
      </c>
      <c r="G27" s="19">
        <v>780</v>
      </c>
      <c r="H27" s="2">
        <v>123</v>
      </c>
      <c r="I27" s="2">
        <v>41</v>
      </c>
      <c r="J27" s="2">
        <v>2046</v>
      </c>
      <c r="K27" s="2">
        <v>636</v>
      </c>
      <c r="L27" s="2">
        <v>217</v>
      </c>
      <c r="M27" s="2">
        <v>96</v>
      </c>
      <c r="N27" s="2">
        <v>34</v>
      </c>
      <c r="O27" s="2">
        <v>11</v>
      </c>
      <c r="P27" s="2">
        <v>1</v>
      </c>
      <c r="Q27" s="2">
        <v>1</v>
      </c>
      <c r="R27" s="2">
        <v>8</v>
      </c>
      <c r="S27" s="2">
        <v>4</v>
      </c>
      <c r="T27" s="2" t="s">
        <v>2769</v>
      </c>
      <c r="U27" s="2" t="s">
        <v>2769</v>
      </c>
      <c r="V27" s="2" t="s">
        <v>2769</v>
      </c>
      <c r="W27" s="2" t="s">
        <v>2769</v>
      </c>
    </row>
    <row r="28" spans="2:23" ht="15" customHeight="1" x14ac:dyDescent="0.45">
      <c r="B28" s="41">
        <v>25</v>
      </c>
      <c r="C28" s="42" t="s">
        <v>57</v>
      </c>
      <c r="D28" s="43">
        <v>23</v>
      </c>
      <c r="E28" s="2">
        <v>2106</v>
      </c>
      <c r="F28" s="2">
        <v>1541</v>
      </c>
      <c r="G28" s="2">
        <v>565</v>
      </c>
      <c r="H28" s="2">
        <v>23</v>
      </c>
      <c r="I28" s="2">
        <v>4</v>
      </c>
      <c r="J28" s="2">
        <v>1369</v>
      </c>
      <c r="K28" s="2">
        <v>429</v>
      </c>
      <c r="L28" s="2">
        <v>111</v>
      </c>
      <c r="M28" s="2">
        <v>114</v>
      </c>
      <c r="N28" s="2">
        <v>44</v>
      </c>
      <c r="O28" s="2">
        <v>20</v>
      </c>
      <c r="P28" s="2">
        <v>3</v>
      </c>
      <c r="Q28" s="2">
        <v>1</v>
      </c>
      <c r="R28" s="2">
        <v>6</v>
      </c>
      <c r="S28" s="2">
        <v>2</v>
      </c>
      <c r="T28" s="2">
        <v>1015262</v>
      </c>
      <c r="U28" s="2">
        <v>3662563</v>
      </c>
      <c r="V28" s="2">
        <v>8188148</v>
      </c>
      <c r="W28" s="2">
        <v>4139820</v>
      </c>
    </row>
    <row r="29" spans="2:23" ht="15" customHeight="1" x14ac:dyDescent="0.45">
      <c r="B29" s="41">
        <v>26</v>
      </c>
      <c r="C29" s="42" t="s">
        <v>58</v>
      </c>
      <c r="D29" s="43">
        <v>137</v>
      </c>
      <c r="E29" s="2">
        <v>6938</v>
      </c>
      <c r="F29" s="2">
        <v>5013</v>
      </c>
      <c r="G29" s="2">
        <v>1925</v>
      </c>
      <c r="H29" s="2">
        <v>182</v>
      </c>
      <c r="I29" s="2">
        <v>53</v>
      </c>
      <c r="J29" s="2">
        <v>3863</v>
      </c>
      <c r="K29" s="2">
        <v>1299</v>
      </c>
      <c r="L29" s="2">
        <v>291</v>
      </c>
      <c r="M29" s="2">
        <v>163</v>
      </c>
      <c r="N29" s="2">
        <v>699</v>
      </c>
      <c r="O29" s="2">
        <v>420</v>
      </c>
      <c r="P29" s="2">
        <v>3</v>
      </c>
      <c r="Q29" s="2" t="s">
        <v>2768</v>
      </c>
      <c r="R29" s="2">
        <v>22</v>
      </c>
      <c r="S29" s="2">
        <v>10</v>
      </c>
      <c r="T29" s="2">
        <v>3172610</v>
      </c>
      <c r="U29" s="2">
        <v>18544222</v>
      </c>
      <c r="V29" s="2">
        <v>26300722</v>
      </c>
      <c r="W29" s="2">
        <v>7078143</v>
      </c>
    </row>
    <row r="30" spans="2:23" ht="15" customHeight="1" x14ac:dyDescent="0.45">
      <c r="B30" s="41">
        <v>27</v>
      </c>
      <c r="C30" s="42" t="s">
        <v>59</v>
      </c>
      <c r="D30" s="43">
        <v>35</v>
      </c>
      <c r="E30" s="2">
        <v>2937</v>
      </c>
      <c r="F30" s="2">
        <v>1674</v>
      </c>
      <c r="G30" s="2">
        <v>1263</v>
      </c>
      <c r="H30" s="2">
        <v>48</v>
      </c>
      <c r="I30" s="2">
        <v>15</v>
      </c>
      <c r="J30" s="2">
        <v>1267</v>
      </c>
      <c r="K30" s="2">
        <v>608</v>
      </c>
      <c r="L30" s="2">
        <v>190</v>
      </c>
      <c r="M30" s="2">
        <v>385</v>
      </c>
      <c r="N30" s="2">
        <v>171</v>
      </c>
      <c r="O30" s="2">
        <v>257</v>
      </c>
      <c r="P30" s="2" t="s">
        <v>2768</v>
      </c>
      <c r="Q30" s="2">
        <v>1</v>
      </c>
      <c r="R30" s="2">
        <v>2</v>
      </c>
      <c r="S30" s="2">
        <v>2</v>
      </c>
      <c r="T30" s="2">
        <v>1272574</v>
      </c>
      <c r="U30" s="2">
        <v>8875528</v>
      </c>
      <c r="V30" s="2">
        <v>10862372</v>
      </c>
      <c r="W30" s="2">
        <v>1781101</v>
      </c>
    </row>
    <row r="31" spans="2:23" ht="15" customHeight="1" x14ac:dyDescent="0.45">
      <c r="B31" s="44">
        <v>28</v>
      </c>
      <c r="C31" s="45" t="s">
        <v>60</v>
      </c>
      <c r="D31" s="46">
        <v>47</v>
      </c>
      <c r="E31" s="3">
        <v>8655</v>
      </c>
      <c r="F31" s="3">
        <v>6484</v>
      </c>
      <c r="G31" s="3">
        <v>2171</v>
      </c>
      <c r="H31" s="3">
        <v>50</v>
      </c>
      <c r="I31" s="3">
        <v>12</v>
      </c>
      <c r="J31" s="3">
        <v>4801</v>
      </c>
      <c r="K31" s="3">
        <v>1610</v>
      </c>
      <c r="L31" s="3">
        <v>283</v>
      </c>
      <c r="M31" s="3">
        <v>272</v>
      </c>
      <c r="N31" s="3">
        <v>1482</v>
      </c>
      <c r="O31" s="3">
        <v>301</v>
      </c>
      <c r="P31" s="3" t="s">
        <v>2768</v>
      </c>
      <c r="Q31" s="3" t="s">
        <v>2768</v>
      </c>
      <c r="R31" s="3">
        <v>132</v>
      </c>
      <c r="S31" s="3">
        <v>24</v>
      </c>
      <c r="T31" s="3">
        <v>4255452</v>
      </c>
      <c r="U31" s="3">
        <v>26254263</v>
      </c>
      <c r="V31" s="3">
        <v>39421942</v>
      </c>
      <c r="W31" s="3">
        <v>11684440</v>
      </c>
    </row>
    <row r="32" spans="2:23" ht="15" customHeight="1" x14ac:dyDescent="0.45">
      <c r="B32" s="41">
        <v>29</v>
      </c>
      <c r="C32" s="42" t="s">
        <v>61</v>
      </c>
      <c r="D32" s="43">
        <v>38</v>
      </c>
      <c r="E32" s="19">
        <v>1943</v>
      </c>
      <c r="F32" s="19">
        <v>1171</v>
      </c>
      <c r="G32" s="19">
        <v>772</v>
      </c>
      <c r="H32" s="2">
        <v>42</v>
      </c>
      <c r="I32" s="2">
        <v>11</v>
      </c>
      <c r="J32" s="2">
        <v>1053</v>
      </c>
      <c r="K32" s="2">
        <v>626</v>
      </c>
      <c r="L32" s="2">
        <v>40</v>
      </c>
      <c r="M32" s="2">
        <v>122</v>
      </c>
      <c r="N32" s="2">
        <v>56</v>
      </c>
      <c r="O32" s="2">
        <v>31</v>
      </c>
      <c r="P32" s="2" t="s">
        <v>2768</v>
      </c>
      <c r="Q32" s="2" t="s">
        <v>2768</v>
      </c>
      <c r="R32" s="2">
        <v>20</v>
      </c>
      <c r="S32" s="2">
        <v>18</v>
      </c>
      <c r="T32" s="2" t="s">
        <v>2769</v>
      </c>
      <c r="U32" s="2" t="s">
        <v>2769</v>
      </c>
      <c r="V32" s="2" t="s">
        <v>2769</v>
      </c>
      <c r="W32" s="2" t="s">
        <v>2769</v>
      </c>
    </row>
    <row r="33" spans="2:23" ht="15" customHeight="1" x14ac:dyDescent="0.45">
      <c r="B33" s="41">
        <v>30</v>
      </c>
      <c r="C33" s="42" t="s">
        <v>62</v>
      </c>
      <c r="D33" s="43">
        <v>16</v>
      </c>
      <c r="E33" s="2">
        <v>950</v>
      </c>
      <c r="F33" s="2">
        <v>667</v>
      </c>
      <c r="G33" s="2">
        <v>283</v>
      </c>
      <c r="H33" s="2">
        <v>24</v>
      </c>
      <c r="I33" s="2">
        <v>6</v>
      </c>
      <c r="J33" s="2">
        <v>609</v>
      </c>
      <c r="K33" s="2">
        <v>191</v>
      </c>
      <c r="L33" s="2">
        <v>33</v>
      </c>
      <c r="M33" s="2">
        <v>82</v>
      </c>
      <c r="N33" s="2">
        <v>3</v>
      </c>
      <c r="O33" s="2">
        <v>4</v>
      </c>
      <c r="P33" s="2" t="s">
        <v>2768</v>
      </c>
      <c r="Q33" s="2" t="s">
        <v>2768</v>
      </c>
      <c r="R33" s="2">
        <v>2</v>
      </c>
      <c r="S33" s="2" t="s">
        <v>2768</v>
      </c>
      <c r="T33" s="2" t="s">
        <v>2769</v>
      </c>
      <c r="U33" s="2" t="s">
        <v>2769</v>
      </c>
      <c r="V33" s="2" t="s">
        <v>2769</v>
      </c>
      <c r="W33" s="2" t="s">
        <v>2769</v>
      </c>
    </row>
    <row r="34" spans="2:23" ht="15" customHeight="1" x14ac:dyDescent="0.45">
      <c r="B34" s="41">
        <v>31</v>
      </c>
      <c r="C34" s="42" t="s">
        <v>63</v>
      </c>
      <c r="D34" s="43">
        <v>39</v>
      </c>
      <c r="E34" s="2">
        <v>6869</v>
      </c>
      <c r="F34" s="2">
        <v>6150</v>
      </c>
      <c r="G34" s="2">
        <v>719</v>
      </c>
      <c r="H34" s="2">
        <v>29</v>
      </c>
      <c r="I34" s="2">
        <v>6</v>
      </c>
      <c r="J34" s="2">
        <v>4614</v>
      </c>
      <c r="K34" s="2">
        <v>481</v>
      </c>
      <c r="L34" s="2">
        <v>514</v>
      </c>
      <c r="M34" s="2">
        <v>126</v>
      </c>
      <c r="N34" s="2">
        <v>1020</v>
      </c>
      <c r="O34" s="2">
        <v>106</v>
      </c>
      <c r="P34" s="2">
        <v>87</v>
      </c>
      <c r="Q34" s="2">
        <v>25</v>
      </c>
      <c r="R34" s="2">
        <v>27</v>
      </c>
      <c r="S34" s="2" t="s">
        <v>2768</v>
      </c>
      <c r="T34" s="2">
        <v>4204407</v>
      </c>
      <c r="U34" s="2">
        <v>59401590</v>
      </c>
      <c r="V34" s="2">
        <v>72610470</v>
      </c>
      <c r="W34" s="2">
        <v>10994745</v>
      </c>
    </row>
    <row r="35" spans="2:23" ht="15" customHeight="1" thickBot="1" x14ac:dyDescent="0.5">
      <c r="B35" s="47">
        <v>32</v>
      </c>
      <c r="C35" s="48" t="s">
        <v>64</v>
      </c>
      <c r="D35" s="49">
        <v>46</v>
      </c>
      <c r="E35" s="4">
        <v>1306</v>
      </c>
      <c r="F35" s="4">
        <v>786</v>
      </c>
      <c r="G35" s="4">
        <v>520</v>
      </c>
      <c r="H35" s="4">
        <v>48</v>
      </c>
      <c r="I35" s="4">
        <v>16</v>
      </c>
      <c r="J35" s="4">
        <v>591</v>
      </c>
      <c r="K35" s="4">
        <v>363</v>
      </c>
      <c r="L35" s="4">
        <v>146</v>
      </c>
      <c r="M35" s="4">
        <v>134</v>
      </c>
      <c r="N35" s="4">
        <v>2</v>
      </c>
      <c r="O35" s="4">
        <v>8</v>
      </c>
      <c r="P35" s="4">
        <v>1</v>
      </c>
      <c r="Q35" s="4" t="s">
        <v>2768</v>
      </c>
      <c r="R35" s="4">
        <v>1</v>
      </c>
      <c r="S35" s="4">
        <v>1</v>
      </c>
      <c r="T35" s="4">
        <v>548294</v>
      </c>
      <c r="U35" s="4">
        <v>1777260</v>
      </c>
      <c r="V35" s="4">
        <v>3492801</v>
      </c>
      <c r="W35" s="4">
        <v>1697712</v>
      </c>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B1:J41"/>
  <sheetViews>
    <sheetView showGridLines="0" zoomScaleNormal="100" zoomScaleSheetLayoutView="100" workbookViewId="0"/>
  </sheetViews>
  <sheetFormatPr defaultColWidth="8.09765625" defaultRowHeight="15" customHeight="1" x14ac:dyDescent="0.45"/>
  <cols>
    <col min="1" max="1" width="2.59765625" style="26" customWidth="1"/>
    <col min="2" max="2" width="3.5" style="26" customWidth="1"/>
    <col min="3" max="3" width="11.19921875" style="26" customWidth="1"/>
    <col min="4" max="4" width="6" style="26" customWidth="1"/>
    <col min="5" max="5" width="10.3984375" style="26" bestFit="1" customWidth="1"/>
    <col min="6" max="10" width="8.09765625" style="26" customWidth="1"/>
    <col min="11" max="16384" width="8.09765625" style="26"/>
  </cols>
  <sheetData>
    <row r="1" spans="2:10" s="242" customFormat="1" ht="15" customHeight="1" x14ac:dyDescent="0.45">
      <c r="B1" s="242" t="s">
        <v>2234</v>
      </c>
    </row>
    <row r="2" spans="2:10" s="23" customFormat="1" ht="15" customHeight="1" x14ac:dyDescent="0.45"/>
    <row r="3" spans="2:10" s="40" customFormat="1" ht="15" customHeight="1" thickBot="1" x14ac:dyDescent="0.5">
      <c r="B3" s="40" t="s">
        <v>2235</v>
      </c>
    </row>
    <row r="4" spans="2:10" ht="18" customHeight="1" x14ac:dyDescent="0.45">
      <c r="B4" s="445" t="s">
        <v>2230</v>
      </c>
      <c r="C4" s="446"/>
      <c r="D4" s="449" t="s">
        <v>2229</v>
      </c>
      <c r="E4" s="449" t="s">
        <v>2236</v>
      </c>
      <c r="F4" s="438" t="s">
        <v>448</v>
      </c>
      <c r="G4" s="391"/>
      <c r="H4" s="391"/>
      <c r="I4" s="391"/>
      <c r="J4" s="391"/>
    </row>
    <row r="5" spans="2:10" ht="18" customHeight="1" x14ac:dyDescent="0.45">
      <c r="B5" s="476"/>
      <c r="C5" s="477"/>
      <c r="D5" s="478"/>
      <c r="E5" s="478"/>
      <c r="F5" s="414" t="s">
        <v>391</v>
      </c>
      <c r="G5" s="409" t="s">
        <v>449</v>
      </c>
      <c r="H5" s="382"/>
      <c r="I5" s="405" t="s">
        <v>450</v>
      </c>
      <c r="J5" s="401" t="s">
        <v>451</v>
      </c>
    </row>
    <row r="6" spans="2:10" ht="15" customHeight="1" x14ac:dyDescent="0.45">
      <c r="B6" s="476"/>
      <c r="C6" s="477"/>
      <c r="D6" s="478"/>
      <c r="E6" s="478"/>
      <c r="F6" s="414"/>
      <c r="G6" s="240" t="s">
        <v>452</v>
      </c>
      <c r="H6" s="219" t="s">
        <v>453</v>
      </c>
      <c r="I6" s="414"/>
      <c r="J6" s="425"/>
    </row>
    <row r="7" spans="2:10" s="35" customFormat="1" ht="15" customHeight="1" thickBot="1" x14ac:dyDescent="0.5">
      <c r="B7" s="447"/>
      <c r="C7" s="448"/>
      <c r="D7" s="450"/>
      <c r="E7" s="257" t="s">
        <v>446</v>
      </c>
      <c r="F7" s="185" t="s">
        <v>454</v>
      </c>
      <c r="G7" s="241" t="s">
        <v>454</v>
      </c>
      <c r="H7" s="185" t="s">
        <v>454</v>
      </c>
      <c r="I7" s="185" t="s">
        <v>454</v>
      </c>
      <c r="J7" s="258" t="s">
        <v>454</v>
      </c>
    </row>
    <row r="8" spans="2:10" s="40" customFormat="1" ht="15" customHeight="1" x14ac:dyDescent="0.45">
      <c r="B8" s="474" t="s">
        <v>13</v>
      </c>
      <c r="C8" s="475"/>
      <c r="D8" s="56">
        <v>600</v>
      </c>
      <c r="E8" s="56">
        <v>18022756</v>
      </c>
      <c r="F8" s="56">
        <v>156874</v>
      </c>
      <c r="G8" s="56">
        <v>32158</v>
      </c>
      <c r="H8" s="56">
        <v>24906</v>
      </c>
      <c r="I8" s="56">
        <v>67563</v>
      </c>
      <c r="J8" s="56">
        <v>32247</v>
      </c>
    </row>
    <row r="9" spans="2:10" ht="15" customHeight="1" x14ac:dyDescent="0.45">
      <c r="B9" s="259">
        <v>201</v>
      </c>
      <c r="C9" s="248" t="s">
        <v>465</v>
      </c>
      <c r="D9" s="2">
        <v>47</v>
      </c>
      <c r="E9" s="2">
        <v>1003808</v>
      </c>
      <c r="F9" s="2">
        <v>6380</v>
      </c>
      <c r="G9" s="2" t="s">
        <v>2768</v>
      </c>
      <c r="H9" s="2">
        <v>2212</v>
      </c>
      <c r="I9" s="2">
        <v>4168</v>
      </c>
      <c r="J9" s="2" t="s">
        <v>2768</v>
      </c>
    </row>
    <row r="10" spans="2:10" ht="15" customHeight="1" x14ac:dyDescent="0.45">
      <c r="B10" s="259">
        <v>202</v>
      </c>
      <c r="C10" s="248" t="s">
        <v>466</v>
      </c>
      <c r="D10" s="2">
        <v>21</v>
      </c>
      <c r="E10" s="2">
        <v>391144</v>
      </c>
      <c r="F10" s="2">
        <v>965</v>
      </c>
      <c r="G10" s="2" t="s">
        <v>2768</v>
      </c>
      <c r="H10" s="2">
        <v>679</v>
      </c>
      <c r="I10" s="2">
        <v>42</v>
      </c>
      <c r="J10" s="2">
        <v>244</v>
      </c>
    </row>
    <row r="11" spans="2:10" ht="15" customHeight="1" x14ac:dyDescent="0.45">
      <c r="B11" s="259">
        <v>203</v>
      </c>
      <c r="C11" s="248" t="s">
        <v>467</v>
      </c>
      <c r="D11" s="2">
        <v>19</v>
      </c>
      <c r="E11" s="2">
        <v>942856</v>
      </c>
      <c r="F11" s="2">
        <v>10714</v>
      </c>
      <c r="G11" s="2" t="s">
        <v>2768</v>
      </c>
      <c r="H11" s="2">
        <v>953</v>
      </c>
      <c r="I11" s="2">
        <v>8056</v>
      </c>
      <c r="J11" s="2">
        <v>1705</v>
      </c>
    </row>
    <row r="12" spans="2:10" ht="15" customHeight="1" x14ac:dyDescent="0.45">
      <c r="B12" s="259">
        <v>205</v>
      </c>
      <c r="C12" s="248" t="s">
        <v>468</v>
      </c>
      <c r="D12" s="2">
        <v>66</v>
      </c>
      <c r="E12" s="2">
        <v>1558217</v>
      </c>
      <c r="F12" s="2">
        <v>6150</v>
      </c>
      <c r="G12" s="2" t="s">
        <v>2768</v>
      </c>
      <c r="H12" s="2">
        <v>1477</v>
      </c>
      <c r="I12" s="2">
        <v>4478</v>
      </c>
      <c r="J12" s="2">
        <v>195</v>
      </c>
    </row>
    <row r="13" spans="2:10" ht="15" customHeight="1" x14ac:dyDescent="0.45">
      <c r="B13" s="260">
        <v>206</v>
      </c>
      <c r="C13" s="249" t="s">
        <v>470</v>
      </c>
      <c r="D13" s="3">
        <v>87</v>
      </c>
      <c r="E13" s="3">
        <v>3282327</v>
      </c>
      <c r="F13" s="3">
        <v>42700</v>
      </c>
      <c r="G13" s="3">
        <v>20029</v>
      </c>
      <c r="H13" s="3">
        <v>3937</v>
      </c>
      <c r="I13" s="3">
        <v>7497</v>
      </c>
      <c r="J13" s="3">
        <v>11237</v>
      </c>
    </row>
    <row r="14" spans="2:10" ht="15" customHeight="1" x14ac:dyDescent="0.45">
      <c r="B14" s="259">
        <v>207</v>
      </c>
      <c r="C14" s="248" t="s">
        <v>471</v>
      </c>
      <c r="D14" s="2">
        <v>20</v>
      </c>
      <c r="E14" s="2">
        <v>390916</v>
      </c>
      <c r="F14" s="2">
        <v>3719</v>
      </c>
      <c r="G14" s="2" t="s">
        <v>2768</v>
      </c>
      <c r="H14" s="2">
        <v>219</v>
      </c>
      <c r="I14" s="2">
        <v>3500</v>
      </c>
      <c r="J14" s="2" t="s">
        <v>2768</v>
      </c>
    </row>
    <row r="15" spans="2:10" ht="15" customHeight="1" x14ac:dyDescent="0.45">
      <c r="B15" s="259">
        <v>208</v>
      </c>
      <c r="C15" s="248" t="s">
        <v>472</v>
      </c>
      <c r="D15" s="2">
        <v>16</v>
      </c>
      <c r="E15" s="2">
        <v>389504</v>
      </c>
      <c r="F15" s="2">
        <v>611</v>
      </c>
      <c r="G15" s="2" t="s">
        <v>2768</v>
      </c>
      <c r="H15" s="2">
        <v>541</v>
      </c>
      <c r="I15" s="2">
        <v>65</v>
      </c>
      <c r="J15" s="2">
        <v>5</v>
      </c>
    </row>
    <row r="16" spans="2:10" ht="15" customHeight="1" x14ac:dyDescent="0.45">
      <c r="B16" s="259">
        <v>209</v>
      </c>
      <c r="C16" s="248" t="s">
        <v>473</v>
      </c>
      <c r="D16" s="2">
        <v>74</v>
      </c>
      <c r="E16" s="2">
        <v>2270031</v>
      </c>
      <c r="F16" s="2">
        <v>12393</v>
      </c>
      <c r="G16" s="2">
        <v>2345</v>
      </c>
      <c r="H16" s="2">
        <v>1949</v>
      </c>
      <c r="I16" s="2">
        <v>1599</v>
      </c>
      <c r="J16" s="2">
        <v>6500</v>
      </c>
    </row>
    <row r="17" spans="2:10" ht="15" customHeight="1" x14ac:dyDescent="0.45">
      <c r="B17" s="259">
        <v>210</v>
      </c>
      <c r="C17" s="248" t="s">
        <v>474</v>
      </c>
      <c r="D17" s="2">
        <v>8</v>
      </c>
      <c r="E17" s="2">
        <v>109772</v>
      </c>
      <c r="F17" s="2">
        <v>251</v>
      </c>
      <c r="G17" s="2" t="s">
        <v>2768</v>
      </c>
      <c r="H17" s="2">
        <v>246</v>
      </c>
      <c r="I17" s="2">
        <v>5</v>
      </c>
      <c r="J17" s="2" t="s">
        <v>2768</v>
      </c>
    </row>
    <row r="18" spans="2:10" ht="15" customHeight="1" x14ac:dyDescent="0.45">
      <c r="B18" s="260">
        <v>211</v>
      </c>
      <c r="C18" s="249" t="s">
        <v>475</v>
      </c>
      <c r="D18" s="3">
        <v>20</v>
      </c>
      <c r="E18" s="3">
        <v>1055538</v>
      </c>
      <c r="F18" s="3">
        <v>22604</v>
      </c>
      <c r="G18" s="3" t="s">
        <v>2768</v>
      </c>
      <c r="H18" s="3">
        <v>645</v>
      </c>
      <c r="I18" s="3">
        <v>21959</v>
      </c>
      <c r="J18" s="3" t="s">
        <v>2768</v>
      </c>
    </row>
    <row r="19" spans="2:10" ht="15" customHeight="1" x14ac:dyDescent="0.45">
      <c r="B19" s="259">
        <v>213</v>
      </c>
      <c r="C19" s="248" t="s">
        <v>476</v>
      </c>
      <c r="D19" s="2">
        <v>16</v>
      </c>
      <c r="E19" s="2">
        <v>173860</v>
      </c>
      <c r="F19" s="2">
        <v>1458</v>
      </c>
      <c r="G19" s="2" t="s">
        <v>2768</v>
      </c>
      <c r="H19" s="2">
        <v>290</v>
      </c>
      <c r="I19" s="2">
        <v>507</v>
      </c>
      <c r="J19" s="2">
        <v>661</v>
      </c>
    </row>
    <row r="20" spans="2:10" ht="15" customHeight="1" x14ac:dyDescent="0.45">
      <c r="B20" s="259">
        <v>214</v>
      </c>
      <c r="C20" s="248" t="s">
        <v>478</v>
      </c>
      <c r="D20" s="2">
        <v>18</v>
      </c>
      <c r="E20" s="2">
        <v>1280206</v>
      </c>
      <c r="F20" s="2">
        <v>14670</v>
      </c>
      <c r="G20" s="2" t="s">
        <v>2768</v>
      </c>
      <c r="H20" s="2">
        <v>905</v>
      </c>
      <c r="I20" s="2">
        <v>3057</v>
      </c>
      <c r="J20" s="2">
        <v>10708</v>
      </c>
    </row>
    <row r="21" spans="2:10" ht="15" customHeight="1" x14ac:dyDescent="0.45">
      <c r="B21" s="259">
        <v>215</v>
      </c>
      <c r="C21" s="248" t="s">
        <v>479</v>
      </c>
      <c r="D21" s="2">
        <v>85</v>
      </c>
      <c r="E21" s="2">
        <v>1760789</v>
      </c>
      <c r="F21" s="2">
        <v>4092</v>
      </c>
      <c r="G21" s="2" t="s">
        <v>2768</v>
      </c>
      <c r="H21" s="2">
        <v>2466</v>
      </c>
      <c r="I21" s="2">
        <v>1626</v>
      </c>
      <c r="J21" s="2" t="s">
        <v>2768</v>
      </c>
    </row>
    <row r="22" spans="2:10" ht="15" customHeight="1" x14ac:dyDescent="0.45">
      <c r="B22" s="259">
        <v>216</v>
      </c>
      <c r="C22" s="248" t="s">
        <v>519</v>
      </c>
      <c r="D22" s="2">
        <v>8</v>
      </c>
      <c r="E22" s="2">
        <v>227732</v>
      </c>
      <c r="F22" s="2">
        <v>187</v>
      </c>
      <c r="G22" s="2" t="s">
        <v>2768</v>
      </c>
      <c r="H22" s="2">
        <v>177</v>
      </c>
      <c r="I22" s="2">
        <v>10</v>
      </c>
      <c r="J22" s="2" t="s">
        <v>2768</v>
      </c>
    </row>
    <row r="23" spans="2:10" ht="15" customHeight="1" x14ac:dyDescent="0.45">
      <c r="B23" s="260">
        <v>301</v>
      </c>
      <c r="C23" s="249" t="s">
        <v>520</v>
      </c>
      <c r="D23" s="3">
        <v>7</v>
      </c>
      <c r="E23" s="3">
        <v>329570</v>
      </c>
      <c r="F23" s="3">
        <v>4475</v>
      </c>
      <c r="G23" s="3" t="s">
        <v>2768</v>
      </c>
      <c r="H23" s="3">
        <v>203</v>
      </c>
      <c r="I23" s="3">
        <v>4200</v>
      </c>
      <c r="J23" s="3">
        <v>72</v>
      </c>
    </row>
    <row r="24" spans="2:10" ht="15" customHeight="1" x14ac:dyDescent="0.45">
      <c r="B24" s="259">
        <v>302</v>
      </c>
      <c r="C24" s="248" t="s">
        <v>521</v>
      </c>
      <c r="D24" s="2">
        <v>4</v>
      </c>
      <c r="E24" s="2">
        <v>40845</v>
      </c>
      <c r="F24" s="2">
        <v>928</v>
      </c>
      <c r="G24" s="2" t="s">
        <v>2768</v>
      </c>
      <c r="H24" s="2">
        <v>287</v>
      </c>
      <c r="I24" s="2">
        <v>641</v>
      </c>
      <c r="J24" s="2" t="s">
        <v>2768</v>
      </c>
    </row>
    <row r="25" spans="2:10" ht="15" customHeight="1" x14ac:dyDescent="0.45">
      <c r="B25" s="259">
        <v>303</v>
      </c>
      <c r="C25" s="248" t="s">
        <v>522</v>
      </c>
      <c r="D25" s="2">
        <v>6</v>
      </c>
      <c r="E25" s="2">
        <v>84459</v>
      </c>
      <c r="F25" s="2">
        <v>461</v>
      </c>
      <c r="G25" s="2" t="s">
        <v>2768</v>
      </c>
      <c r="H25" s="2">
        <v>261</v>
      </c>
      <c r="I25" s="2">
        <v>200</v>
      </c>
      <c r="J25" s="2" t="s">
        <v>2768</v>
      </c>
    </row>
    <row r="26" spans="2:10" ht="15" customHeight="1" x14ac:dyDescent="0.45">
      <c r="B26" s="259">
        <v>321</v>
      </c>
      <c r="C26" s="248" t="s">
        <v>523</v>
      </c>
      <c r="D26" s="2">
        <v>10</v>
      </c>
      <c r="E26" s="2">
        <v>267704</v>
      </c>
      <c r="F26" s="2">
        <v>2354</v>
      </c>
      <c r="G26" s="2" t="s">
        <v>2768</v>
      </c>
      <c r="H26" s="2">
        <v>289</v>
      </c>
      <c r="I26" s="2">
        <v>1338</v>
      </c>
      <c r="J26" s="2">
        <v>727</v>
      </c>
    </row>
    <row r="27" spans="2:10" ht="15" customHeight="1" x14ac:dyDescent="0.45">
      <c r="B27" s="259">
        <v>322</v>
      </c>
      <c r="C27" s="248" t="s">
        <v>524</v>
      </c>
      <c r="D27" s="2">
        <v>8</v>
      </c>
      <c r="E27" s="2">
        <v>66484</v>
      </c>
      <c r="F27" s="2">
        <v>972</v>
      </c>
      <c r="G27" s="2" t="s">
        <v>2768</v>
      </c>
      <c r="H27" s="2">
        <v>254</v>
      </c>
      <c r="I27" s="2">
        <v>718</v>
      </c>
      <c r="J27" s="2" t="s">
        <v>2768</v>
      </c>
    </row>
    <row r="28" spans="2:10" ht="15" customHeight="1" x14ac:dyDescent="0.45">
      <c r="B28" s="260">
        <v>366</v>
      </c>
      <c r="C28" s="249" t="s">
        <v>525</v>
      </c>
      <c r="D28" s="3">
        <v>2</v>
      </c>
      <c r="E28" s="3" t="s">
        <v>2770</v>
      </c>
      <c r="F28" s="3" t="s">
        <v>2769</v>
      </c>
      <c r="G28" s="3" t="s">
        <v>2768</v>
      </c>
      <c r="H28" s="3" t="s">
        <v>2769</v>
      </c>
      <c r="I28" s="3" t="s">
        <v>2768</v>
      </c>
      <c r="J28" s="3" t="s">
        <v>2769</v>
      </c>
    </row>
    <row r="29" spans="2:10" ht="15" customHeight="1" x14ac:dyDescent="0.45">
      <c r="B29" s="259">
        <v>381</v>
      </c>
      <c r="C29" s="248" t="s">
        <v>526</v>
      </c>
      <c r="D29" s="2">
        <v>12</v>
      </c>
      <c r="E29" s="2">
        <v>1727476</v>
      </c>
      <c r="F29" s="2">
        <v>15940</v>
      </c>
      <c r="G29" s="2">
        <v>9784</v>
      </c>
      <c r="H29" s="2">
        <v>6156</v>
      </c>
      <c r="I29" s="2" t="s">
        <v>2768</v>
      </c>
      <c r="J29" s="2" t="s">
        <v>2768</v>
      </c>
    </row>
    <row r="30" spans="2:10" ht="15" customHeight="1" x14ac:dyDescent="0.45">
      <c r="B30" s="259">
        <v>402</v>
      </c>
      <c r="C30" s="248" t="s">
        <v>527</v>
      </c>
      <c r="D30" s="2">
        <v>3</v>
      </c>
      <c r="E30" s="2">
        <v>88644</v>
      </c>
      <c r="F30" s="2">
        <v>65</v>
      </c>
      <c r="G30" s="2" t="s">
        <v>2768</v>
      </c>
      <c r="H30" s="2">
        <v>25</v>
      </c>
      <c r="I30" s="2">
        <v>40</v>
      </c>
      <c r="J30" s="2" t="s">
        <v>2768</v>
      </c>
    </row>
    <row r="31" spans="2:10" ht="15" customHeight="1" x14ac:dyDescent="0.45">
      <c r="B31" s="259">
        <v>441</v>
      </c>
      <c r="C31" s="248" t="s">
        <v>528</v>
      </c>
      <c r="D31" s="2">
        <v>2</v>
      </c>
      <c r="E31" s="2" t="s">
        <v>2769</v>
      </c>
      <c r="F31" s="2" t="s">
        <v>2769</v>
      </c>
      <c r="G31" s="2" t="s">
        <v>2768</v>
      </c>
      <c r="H31" s="2" t="s">
        <v>2769</v>
      </c>
      <c r="I31" s="2" t="s">
        <v>2769</v>
      </c>
      <c r="J31" s="2" t="s">
        <v>2769</v>
      </c>
    </row>
    <row r="32" spans="2:10" ht="15" customHeight="1" x14ac:dyDescent="0.45">
      <c r="B32" s="259">
        <v>461</v>
      </c>
      <c r="C32" s="248" t="s">
        <v>529</v>
      </c>
      <c r="D32" s="2">
        <v>7</v>
      </c>
      <c r="E32" s="2">
        <v>51600</v>
      </c>
      <c r="F32" s="2">
        <v>552</v>
      </c>
      <c r="G32" s="2" t="s">
        <v>2768</v>
      </c>
      <c r="H32" s="2">
        <v>9</v>
      </c>
      <c r="I32" s="2">
        <v>543</v>
      </c>
      <c r="J32" s="2" t="s">
        <v>2768</v>
      </c>
    </row>
    <row r="33" spans="2:10" ht="15" customHeight="1" x14ac:dyDescent="0.45">
      <c r="B33" s="260">
        <v>482</v>
      </c>
      <c r="C33" s="249" t="s">
        <v>530</v>
      </c>
      <c r="D33" s="3">
        <v>6</v>
      </c>
      <c r="E33" s="3">
        <v>93137</v>
      </c>
      <c r="F33" s="3">
        <v>186</v>
      </c>
      <c r="G33" s="3" t="s">
        <v>2768</v>
      </c>
      <c r="H33" s="3">
        <v>148</v>
      </c>
      <c r="I33" s="3">
        <v>38</v>
      </c>
      <c r="J33" s="3" t="s">
        <v>2768</v>
      </c>
    </row>
    <row r="34" spans="2:10" ht="15" customHeight="1" x14ac:dyDescent="0.45">
      <c r="B34" s="259">
        <v>483</v>
      </c>
      <c r="C34" s="248" t="s">
        <v>531</v>
      </c>
      <c r="D34" s="2">
        <v>3</v>
      </c>
      <c r="E34" s="2">
        <v>36589</v>
      </c>
      <c r="F34" s="2">
        <v>230</v>
      </c>
      <c r="G34" s="2" t="s">
        <v>2768</v>
      </c>
      <c r="H34" s="2">
        <v>27</v>
      </c>
      <c r="I34" s="2">
        <v>203</v>
      </c>
      <c r="J34" s="2" t="s">
        <v>2768</v>
      </c>
    </row>
    <row r="35" spans="2:10" ht="15" customHeight="1" x14ac:dyDescent="0.45">
      <c r="B35" s="259">
        <v>484</v>
      </c>
      <c r="C35" s="248" t="s">
        <v>532</v>
      </c>
      <c r="D35" s="2">
        <v>1</v>
      </c>
      <c r="E35" s="2" t="s">
        <v>2769</v>
      </c>
      <c r="F35" s="2" t="s">
        <v>2769</v>
      </c>
      <c r="G35" s="2" t="s">
        <v>2768</v>
      </c>
      <c r="H35" s="2" t="s">
        <v>2768</v>
      </c>
      <c r="I35" s="2" t="s">
        <v>2769</v>
      </c>
      <c r="J35" s="2" t="s">
        <v>2769</v>
      </c>
    </row>
    <row r="36" spans="2:10" ht="15" customHeight="1" x14ac:dyDescent="0.45">
      <c r="B36" s="259">
        <v>485</v>
      </c>
      <c r="C36" s="248" t="s">
        <v>533</v>
      </c>
      <c r="D36" s="2">
        <v>2</v>
      </c>
      <c r="E36" s="2" t="s">
        <v>2769</v>
      </c>
      <c r="F36" s="2" t="s">
        <v>2769</v>
      </c>
      <c r="G36" s="2" t="s">
        <v>2768</v>
      </c>
      <c r="H36" s="2" t="s">
        <v>2769</v>
      </c>
      <c r="I36" s="2" t="s">
        <v>2769</v>
      </c>
      <c r="J36" s="2" t="s">
        <v>2769</v>
      </c>
    </row>
    <row r="37" spans="2:10" ht="15" customHeight="1" x14ac:dyDescent="0.45">
      <c r="B37" s="259">
        <v>501</v>
      </c>
      <c r="C37" s="248" t="s">
        <v>534</v>
      </c>
      <c r="D37" s="2">
        <v>5</v>
      </c>
      <c r="E37" s="2">
        <v>47523</v>
      </c>
      <c r="F37" s="2">
        <v>1154</v>
      </c>
      <c r="G37" s="2" t="s">
        <v>2768</v>
      </c>
      <c r="H37" s="2">
        <v>4</v>
      </c>
      <c r="I37" s="2">
        <v>1150</v>
      </c>
      <c r="J37" s="2" t="s">
        <v>2768</v>
      </c>
    </row>
    <row r="38" spans="2:10" ht="15" customHeight="1" x14ac:dyDescent="0.45">
      <c r="B38" s="260">
        <v>503</v>
      </c>
      <c r="C38" s="249" t="s">
        <v>535</v>
      </c>
      <c r="D38" s="46">
        <v>1</v>
      </c>
      <c r="E38" s="3" t="s">
        <v>2769</v>
      </c>
      <c r="F38" s="3" t="s">
        <v>2769</v>
      </c>
      <c r="G38" s="3" t="s">
        <v>2768</v>
      </c>
      <c r="H38" s="3" t="s">
        <v>2769</v>
      </c>
      <c r="I38" s="3" t="s">
        <v>2768</v>
      </c>
      <c r="J38" s="3" t="s">
        <v>2769</v>
      </c>
    </row>
    <row r="39" spans="2:10" ht="15" customHeight="1" x14ac:dyDescent="0.45">
      <c r="B39" s="259">
        <v>506</v>
      </c>
      <c r="C39" s="248" t="s">
        <v>536</v>
      </c>
      <c r="D39" s="43">
        <v>5</v>
      </c>
      <c r="E39" s="2">
        <v>108810</v>
      </c>
      <c r="F39" s="2">
        <v>1045</v>
      </c>
      <c r="G39" s="2" t="s">
        <v>2768</v>
      </c>
      <c r="H39" s="2">
        <v>232</v>
      </c>
      <c r="I39" s="2">
        <v>810</v>
      </c>
      <c r="J39" s="2">
        <v>3</v>
      </c>
    </row>
    <row r="40" spans="2:10" ht="15" customHeight="1" x14ac:dyDescent="0.45">
      <c r="B40" s="259">
        <v>507</v>
      </c>
      <c r="C40" s="248" t="s">
        <v>537</v>
      </c>
      <c r="D40" s="43">
        <v>1</v>
      </c>
      <c r="E40" s="2" t="s">
        <v>2769</v>
      </c>
      <c r="F40" s="2" t="s">
        <v>2769</v>
      </c>
      <c r="G40" s="2" t="s">
        <v>2768</v>
      </c>
      <c r="H40" s="2" t="s">
        <v>2769</v>
      </c>
      <c r="I40" s="2" t="s">
        <v>2768</v>
      </c>
      <c r="J40" s="2" t="s">
        <v>2769</v>
      </c>
    </row>
    <row r="41" spans="2:10" ht="15" customHeight="1" thickBot="1" x14ac:dyDescent="0.5">
      <c r="B41" s="261">
        <v>524</v>
      </c>
      <c r="C41" s="262" t="s">
        <v>538</v>
      </c>
      <c r="D41" s="49">
        <v>10</v>
      </c>
      <c r="E41" s="4">
        <v>127556</v>
      </c>
      <c r="F41" s="4">
        <v>326</v>
      </c>
      <c r="G41" s="4" t="s">
        <v>2768</v>
      </c>
      <c r="H41" s="4">
        <v>96</v>
      </c>
      <c r="I41" s="4">
        <v>230</v>
      </c>
      <c r="J41" s="4" t="s">
        <v>2768</v>
      </c>
    </row>
  </sheetData>
  <mergeCells count="9">
    <mergeCell ref="B8:C8"/>
    <mergeCell ref="B4:C7"/>
    <mergeCell ref="D4:D7"/>
    <mergeCell ref="E4:E6"/>
    <mergeCell ref="F4:J4"/>
    <mergeCell ref="F5:F6"/>
    <mergeCell ref="G5:H5"/>
    <mergeCell ref="I5:I6"/>
    <mergeCell ref="J5:J6"/>
  </mergeCells>
  <phoneticPr fontId="2"/>
  <pageMargins left="0.78740157480314965" right="0.78740157480314965" top="0.78740157480314965" bottom="0.78740157480314965" header="0.39370078740157483" footer="0.59055118110236227"/>
  <pageSetup paperSize="9" firstPageNumber="5" orientation="portrait" r:id="rId1"/>
  <rowBreaks count="1" manualBreakCount="1">
    <brk id="41"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W35"/>
  <sheetViews>
    <sheetView showGridLines="0" zoomScaleNormal="100" workbookViewId="0">
      <pane xSplit="3" ySplit="10" topLeftCell="D11" activePane="bottomRight" state="frozen"/>
      <selection pane="topRight"/>
      <selection pane="bottomLeft"/>
      <selection pane="bottomRight" activeCell="D11" sqref="D11"/>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28" width="9.69921875" style="23" customWidth="1"/>
    <col min="29" max="29" width="8" style="23" customWidth="1"/>
    <col min="30" max="30" width="10.09765625" style="23" customWidth="1"/>
    <col min="31" max="16384" width="8.09765625" style="23"/>
  </cols>
  <sheetData>
    <row r="1" spans="2:23" s="22" customFormat="1" ht="15" customHeight="1" x14ac:dyDescent="0.45">
      <c r="B1" s="22" t="s">
        <v>1997</v>
      </c>
    </row>
    <row r="2" spans="2:23" ht="18" customHeight="1" x14ac:dyDescent="0.45"/>
    <row r="3" spans="2:23" s="24" customFormat="1" ht="15" customHeight="1" x14ac:dyDescent="0.45">
      <c r="B3" s="24" t="s">
        <v>1833</v>
      </c>
    </row>
    <row r="4" spans="2:23" s="24" customFormat="1" ht="15" customHeight="1" x14ac:dyDescent="0.45">
      <c r="B4" s="24" t="s">
        <v>1832</v>
      </c>
    </row>
    <row r="5" spans="2:23" ht="15" customHeight="1" thickBot="1" x14ac:dyDescent="0.5">
      <c r="B5" s="23" t="s">
        <v>69</v>
      </c>
    </row>
    <row r="6" spans="2:23" ht="18" customHeight="1" x14ac:dyDescent="0.45">
      <c r="B6" s="342" t="s">
        <v>16</v>
      </c>
      <c r="C6" s="343"/>
      <c r="D6" s="348" t="s">
        <v>17</v>
      </c>
      <c r="E6" s="287" t="s">
        <v>18</v>
      </c>
      <c r="F6" s="288"/>
      <c r="G6" s="289"/>
      <c r="H6" s="296" t="s">
        <v>19</v>
      </c>
      <c r="I6" s="297"/>
      <c r="J6" s="297"/>
      <c r="K6" s="297"/>
      <c r="L6" s="297"/>
      <c r="M6" s="297"/>
      <c r="N6" s="297"/>
      <c r="O6" s="298"/>
      <c r="P6" s="299" t="s">
        <v>20</v>
      </c>
      <c r="Q6" s="300"/>
      <c r="R6" s="299" t="s">
        <v>21</v>
      </c>
      <c r="S6" s="300"/>
      <c r="T6" s="335" t="s">
        <v>67</v>
      </c>
      <c r="U6" s="328" t="s">
        <v>1853</v>
      </c>
      <c r="V6" s="337" t="s">
        <v>1803</v>
      </c>
      <c r="W6" s="305" t="s">
        <v>24</v>
      </c>
    </row>
    <row r="7" spans="2:23" ht="18" customHeight="1" x14ac:dyDescent="0.45">
      <c r="B7" s="344"/>
      <c r="C7" s="345"/>
      <c r="D7" s="320"/>
      <c r="E7" s="290"/>
      <c r="F7" s="291"/>
      <c r="G7" s="292"/>
      <c r="H7" s="307" t="s">
        <v>25</v>
      </c>
      <c r="I7" s="308"/>
      <c r="J7" s="339" t="s">
        <v>26</v>
      </c>
      <c r="K7" s="340"/>
      <c r="L7" s="340"/>
      <c r="M7" s="341"/>
      <c r="N7" s="312" t="s">
        <v>1802</v>
      </c>
      <c r="O7" s="313"/>
      <c r="P7" s="301"/>
      <c r="Q7" s="302"/>
      <c r="R7" s="301"/>
      <c r="S7" s="302"/>
      <c r="T7" s="336"/>
      <c r="U7" s="329"/>
      <c r="V7" s="338"/>
      <c r="W7" s="306"/>
    </row>
    <row r="8" spans="2:23" ht="21.6" customHeight="1" x14ac:dyDescent="0.45">
      <c r="B8" s="344"/>
      <c r="C8" s="345"/>
      <c r="D8" s="320"/>
      <c r="E8" s="293"/>
      <c r="F8" s="294"/>
      <c r="G8" s="295"/>
      <c r="H8" s="293"/>
      <c r="I8" s="295"/>
      <c r="J8" s="322" t="s">
        <v>32</v>
      </c>
      <c r="K8" s="323"/>
      <c r="L8" s="324" t="s">
        <v>1801</v>
      </c>
      <c r="M8" s="325"/>
      <c r="N8" s="314"/>
      <c r="O8" s="315"/>
      <c r="P8" s="303"/>
      <c r="Q8" s="304"/>
      <c r="R8" s="303"/>
      <c r="S8" s="304"/>
      <c r="T8" s="336"/>
      <c r="U8" s="329"/>
      <c r="V8" s="338"/>
      <c r="W8" s="306"/>
    </row>
    <row r="9" spans="2:23" ht="15" customHeight="1" x14ac:dyDescent="0.45">
      <c r="B9" s="344"/>
      <c r="C9" s="345"/>
      <c r="D9" s="320"/>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336"/>
      <c r="U9" s="329"/>
      <c r="V9" s="338"/>
      <c r="W9" s="306"/>
    </row>
    <row r="10" spans="2:23" s="36" customFormat="1" ht="15" customHeight="1" thickBot="1" x14ac:dyDescent="0.5">
      <c r="B10" s="346"/>
      <c r="C10" s="347"/>
      <c r="D10" s="349"/>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31" t="s">
        <v>38</v>
      </c>
      <c r="U10" s="32" t="s">
        <v>38</v>
      </c>
      <c r="V10" s="33" t="s">
        <v>38</v>
      </c>
      <c r="W10" s="34" t="s">
        <v>38</v>
      </c>
    </row>
    <row r="11" spans="2:23" s="24" customFormat="1" ht="15" customHeight="1" x14ac:dyDescent="0.45">
      <c r="B11" s="333" t="s">
        <v>1842</v>
      </c>
      <c r="C11" s="334"/>
      <c r="D11" s="39">
        <v>403</v>
      </c>
      <c r="E11" s="5">
        <v>11323</v>
      </c>
      <c r="F11" s="5">
        <v>6710</v>
      </c>
      <c r="G11" s="5">
        <v>4613</v>
      </c>
      <c r="H11" s="5">
        <v>435</v>
      </c>
      <c r="I11" s="5">
        <v>141</v>
      </c>
      <c r="J11" s="5">
        <v>5510</v>
      </c>
      <c r="K11" s="5">
        <v>3312</v>
      </c>
      <c r="L11" s="5">
        <v>733</v>
      </c>
      <c r="M11" s="5">
        <v>1152</v>
      </c>
      <c r="N11" s="5">
        <v>75</v>
      </c>
      <c r="O11" s="5">
        <v>35</v>
      </c>
      <c r="P11" s="5">
        <v>62</v>
      </c>
      <c r="Q11" s="5">
        <v>60</v>
      </c>
      <c r="R11" s="5">
        <v>43</v>
      </c>
      <c r="S11" s="5">
        <v>27</v>
      </c>
      <c r="T11" s="5">
        <v>3833826</v>
      </c>
      <c r="U11" s="5">
        <v>22789812</v>
      </c>
      <c r="V11" s="5">
        <v>34661678</v>
      </c>
      <c r="W11" s="5">
        <v>10186593</v>
      </c>
    </row>
    <row r="12" spans="2:23" ht="15" customHeight="1" x14ac:dyDescent="0.45">
      <c r="B12" s="41" t="s">
        <v>40</v>
      </c>
      <c r="C12" s="42" t="s">
        <v>41</v>
      </c>
      <c r="D12" s="43">
        <v>151</v>
      </c>
      <c r="E12" s="2">
        <v>4176</v>
      </c>
      <c r="F12" s="2">
        <v>1682</v>
      </c>
      <c r="G12" s="2">
        <v>2494</v>
      </c>
      <c r="H12" s="2">
        <v>164</v>
      </c>
      <c r="I12" s="2">
        <v>58</v>
      </c>
      <c r="J12" s="2">
        <v>1286</v>
      </c>
      <c r="K12" s="2">
        <v>1691</v>
      </c>
      <c r="L12" s="2">
        <v>230</v>
      </c>
      <c r="M12" s="2">
        <v>741</v>
      </c>
      <c r="N12" s="2">
        <v>3</v>
      </c>
      <c r="O12" s="2">
        <v>4</v>
      </c>
      <c r="P12" s="2">
        <v>25</v>
      </c>
      <c r="Q12" s="2">
        <v>38</v>
      </c>
      <c r="R12" s="2">
        <v>1</v>
      </c>
      <c r="S12" s="2" t="s">
        <v>2768</v>
      </c>
      <c r="T12" s="2">
        <v>1083808</v>
      </c>
      <c r="U12" s="2">
        <v>5795158</v>
      </c>
      <c r="V12" s="2">
        <v>9217620</v>
      </c>
      <c r="W12" s="2">
        <v>3099778</v>
      </c>
    </row>
    <row r="13" spans="2:23" ht="15" customHeight="1" x14ac:dyDescent="0.45">
      <c r="B13" s="41">
        <v>10</v>
      </c>
      <c r="C13" s="42" t="s">
        <v>42</v>
      </c>
      <c r="D13" s="43">
        <v>20</v>
      </c>
      <c r="E13" s="2">
        <v>187</v>
      </c>
      <c r="F13" s="2">
        <v>144</v>
      </c>
      <c r="G13" s="2">
        <v>43</v>
      </c>
      <c r="H13" s="2">
        <v>9</v>
      </c>
      <c r="I13" s="2">
        <v>3</v>
      </c>
      <c r="J13" s="2">
        <v>122</v>
      </c>
      <c r="K13" s="2">
        <v>34</v>
      </c>
      <c r="L13" s="2">
        <v>11</v>
      </c>
      <c r="M13" s="2">
        <v>6</v>
      </c>
      <c r="N13" s="2">
        <v>2</v>
      </c>
      <c r="O13" s="2" t="s">
        <v>2768</v>
      </c>
      <c r="P13" s="2" t="s">
        <v>2768</v>
      </c>
      <c r="Q13" s="2">
        <v>1</v>
      </c>
      <c r="R13" s="2" t="s">
        <v>2768</v>
      </c>
      <c r="S13" s="2" t="s">
        <v>2768</v>
      </c>
      <c r="T13" s="2">
        <v>70780</v>
      </c>
      <c r="U13" s="2">
        <v>113843</v>
      </c>
      <c r="V13" s="2">
        <v>338746</v>
      </c>
      <c r="W13" s="2">
        <v>170779</v>
      </c>
    </row>
    <row r="14" spans="2:23" ht="15" customHeight="1" x14ac:dyDescent="0.45">
      <c r="B14" s="41">
        <v>11</v>
      </c>
      <c r="C14" s="42" t="s">
        <v>43</v>
      </c>
      <c r="D14" s="43">
        <v>14</v>
      </c>
      <c r="E14" s="2">
        <v>428</v>
      </c>
      <c r="F14" s="2">
        <v>70</v>
      </c>
      <c r="G14" s="2">
        <v>358</v>
      </c>
      <c r="H14" s="2">
        <v>9</v>
      </c>
      <c r="I14" s="2">
        <v>6</v>
      </c>
      <c r="J14" s="2">
        <v>50</v>
      </c>
      <c r="K14" s="2">
        <v>295</v>
      </c>
      <c r="L14" s="2">
        <v>9</v>
      </c>
      <c r="M14" s="2">
        <v>56</v>
      </c>
      <c r="N14" s="2">
        <v>2</v>
      </c>
      <c r="O14" s="2">
        <v>1</v>
      </c>
      <c r="P14" s="2" t="s">
        <v>2768</v>
      </c>
      <c r="Q14" s="2" t="s">
        <v>2768</v>
      </c>
      <c r="R14" s="2" t="s">
        <v>2768</v>
      </c>
      <c r="S14" s="2" t="s">
        <v>2768</v>
      </c>
      <c r="T14" s="2">
        <v>95734</v>
      </c>
      <c r="U14" s="2">
        <v>63343</v>
      </c>
      <c r="V14" s="2">
        <v>182376</v>
      </c>
      <c r="W14" s="2">
        <v>102609</v>
      </c>
    </row>
    <row r="15" spans="2:23" ht="15" customHeight="1" x14ac:dyDescent="0.45">
      <c r="B15" s="41">
        <v>12</v>
      </c>
      <c r="C15" s="42" t="s">
        <v>44</v>
      </c>
      <c r="D15" s="43">
        <v>35</v>
      </c>
      <c r="E15" s="2">
        <v>866</v>
      </c>
      <c r="F15" s="2">
        <v>727</v>
      </c>
      <c r="G15" s="2">
        <v>139</v>
      </c>
      <c r="H15" s="2">
        <v>47</v>
      </c>
      <c r="I15" s="2">
        <v>12</v>
      </c>
      <c r="J15" s="2">
        <v>610</v>
      </c>
      <c r="K15" s="2">
        <v>110</v>
      </c>
      <c r="L15" s="2">
        <v>70</v>
      </c>
      <c r="M15" s="2">
        <v>17</v>
      </c>
      <c r="N15" s="2">
        <v>13</v>
      </c>
      <c r="O15" s="2" t="s">
        <v>2768</v>
      </c>
      <c r="P15" s="2">
        <v>3</v>
      </c>
      <c r="Q15" s="2" t="s">
        <v>2768</v>
      </c>
      <c r="R15" s="2">
        <v>13</v>
      </c>
      <c r="S15" s="2" t="s">
        <v>2768</v>
      </c>
      <c r="T15" s="2">
        <v>284479</v>
      </c>
      <c r="U15" s="2">
        <v>2040742</v>
      </c>
      <c r="V15" s="2">
        <v>3225161</v>
      </c>
      <c r="W15" s="2">
        <v>1019906</v>
      </c>
    </row>
    <row r="16" spans="2:23" ht="15" customHeight="1" x14ac:dyDescent="0.45">
      <c r="B16" s="44">
        <v>13</v>
      </c>
      <c r="C16" s="45" t="s">
        <v>45</v>
      </c>
      <c r="D16" s="46">
        <v>3</v>
      </c>
      <c r="E16" s="3">
        <v>153</v>
      </c>
      <c r="F16" s="3">
        <v>132</v>
      </c>
      <c r="G16" s="3">
        <v>21</v>
      </c>
      <c r="H16" s="3">
        <v>4</v>
      </c>
      <c r="I16" s="3">
        <v>1</v>
      </c>
      <c r="J16" s="3">
        <v>103</v>
      </c>
      <c r="K16" s="3">
        <v>18</v>
      </c>
      <c r="L16" s="3">
        <v>24</v>
      </c>
      <c r="M16" s="3">
        <v>2</v>
      </c>
      <c r="N16" s="3">
        <v>1</v>
      </c>
      <c r="O16" s="3" t="s">
        <v>2768</v>
      </c>
      <c r="P16" s="3" t="s">
        <v>2768</v>
      </c>
      <c r="Q16" s="3" t="s">
        <v>2768</v>
      </c>
      <c r="R16" s="3" t="s">
        <v>2768</v>
      </c>
      <c r="S16" s="3" t="s">
        <v>2768</v>
      </c>
      <c r="T16" s="3" t="s">
        <v>2769</v>
      </c>
      <c r="U16" s="3" t="s">
        <v>2769</v>
      </c>
      <c r="V16" s="3" t="s">
        <v>2769</v>
      </c>
      <c r="W16" s="3" t="s">
        <v>2769</v>
      </c>
    </row>
    <row r="17" spans="2:23" ht="15" customHeight="1" x14ac:dyDescent="0.45">
      <c r="B17" s="41">
        <v>14</v>
      </c>
      <c r="C17" s="42" t="s">
        <v>46</v>
      </c>
      <c r="D17" s="43">
        <v>1</v>
      </c>
      <c r="E17" s="19">
        <v>6</v>
      </c>
      <c r="F17" s="19">
        <v>4</v>
      </c>
      <c r="G17" s="19">
        <v>2</v>
      </c>
      <c r="H17" s="2">
        <v>2</v>
      </c>
      <c r="I17" s="2" t="s">
        <v>2768</v>
      </c>
      <c r="J17" s="2">
        <v>2</v>
      </c>
      <c r="K17" s="2" t="s">
        <v>2768</v>
      </c>
      <c r="L17" s="2" t="s">
        <v>2768</v>
      </c>
      <c r="M17" s="2">
        <v>2</v>
      </c>
      <c r="N17" s="2" t="s">
        <v>2768</v>
      </c>
      <c r="O17" s="2" t="s">
        <v>2768</v>
      </c>
      <c r="P17" s="2" t="s">
        <v>2768</v>
      </c>
      <c r="Q17" s="2" t="s">
        <v>2768</v>
      </c>
      <c r="R17" s="2" t="s">
        <v>2768</v>
      </c>
      <c r="S17" s="2" t="s">
        <v>2768</v>
      </c>
      <c r="T17" s="2" t="s">
        <v>2769</v>
      </c>
      <c r="U17" s="2" t="s">
        <v>2769</v>
      </c>
      <c r="V17" s="2" t="s">
        <v>2769</v>
      </c>
      <c r="W17" s="2" t="s">
        <v>2769</v>
      </c>
    </row>
    <row r="18" spans="2:23" ht="15" customHeight="1" x14ac:dyDescent="0.45">
      <c r="B18" s="41">
        <v>15</v>
      </c>
      <c r="C18" s="42" t="s">
        <v>47</v>
      </c>
      <c r="D18" s="43">
        <v>16</v>
      </c>
      <c r="E18" s="2">
        <v>103</v>
      </c>
      <c r="F18" s="2">
        <v>50</v>
      </c>
      <c r="G18" s="2">
        <v>53</v>
      </c>
      <c r="H18" s="2">
        <v>19</v>
      </c>
      <c r="I18" s="2">
        <v>9</v>
      </c>
      <c r="J18" s="2">
        <v>29</v>
      </c>
      <c r="K18" s="2">
        <v>42</v>
      </c>
      <c r="L18" s="2">
        <v>1</v>
      </c>
      <c r="M18" s="2">
        <v>2</v>
      </c>
      <c r="N18" s="2">
        <v>1</v>
      </c>
      <c r="O18" s="2" t="s">
        <v>2768</v>
      </c>
      <c r="P18" s="2">
        <v>6</v>
      </c>
      <c r="Q18" s="2" t="s">
        <v>2768</v>
      </c>
      <c r="R18" s="2" t="s">
        <v>2768</v>
      </c>
      <c r="S18" s="2" t="s">
        <v>2768</v>
      </c>
      <c r="T18" s="2">
        <v>23502</v>
      </c>
      <c r="U18" s="2">
        <v>27329</v>
      </c>
      <c r="V18" s="2">
        <v>80272</v>
      </c>
      <c r="W18" s="2">
        <v>48169</v>
      </c>
    </row>
    <row r="19" spans="2:23" ht="15" customHeight="1" x14ac:dyDescent="0.45">
      <c r="B19" s="41">
        <v>16</v>
      </c>
      <c r="C19" s="42" t="s">
        <v>48</v>
      </c>
      <c r="D19" s="43">
        <v>5</v>
      </c>
      <c r="E19" s="2">
        <v>103</v>
      </c>
      <c r="F19" s="2">
        <v>92</v>
      </c>
      <c r="G19" s="2">
        <v>11</v>
      </c>
      <c r="H19" s="2">
        <v>4</v>
      </c>
      <c r="I19" s="2" t="s">
        <v>2768</v>
      </c>
      <c r="J19" s="2">
        <v>72</v>
      </c>
      <c r="K19" s="2">
        <v>9</v>
      </c>
      <c r="L19" s="2">
        <v>9</v>
      </c>
      <c r="M19" s="2">
        <v>2</v>
      </c>
      <c r="N19" s="2">
        <v>7</v>
      </c>
      <c r="O19" s="2" t="s">
        <v>2768</v>
      </c>
      <c r="P19" s="2" t="s">
        <v>2768</v>
      </c>
      <c r="Q19" s="2" t="s">
        <v>2768</v>
      </c>
      <c r="R19" s="2" t="s">
        <v>2768</v>
      </c>
      <c r="S19" s="2" t="s">
        <v>2768</v>
      </c>
      <c r="T19" s="2" t="s">
        <v>2769</v>
      </c>
      <c r="U19" s="2" t="s">
        <v>2769</v>
      </c>
      <c r="V19" s="2" t="s">
        <v>2769</v>
      </c>
      <c r="W19" s="2" t="s">
        <v>2769</v>
      </c>
    </row>
    <row r="20" spans="2:23" ht="15" customHeight="1" x14ac:dyDescent="0.45">
      <c r="B20" s="41">
        <v>17</v>
      </c>
      <c r="C20" s="42" t="s">
        <v>49</v>
      </c>
      <c r="D20" s="43">
        <v>6</v>
      </c>
      <c r="E20" s="2">
        <v>24</v>
      </c>
      <c r="F20" s="2">
        <v>18</v>
      </c>
      <c r="G20" s="2">
        <v>6</v>
      </c>
      <c r="H20" s="2">
        <v>2</v>
      </c>
      <c r="I20" s="2" t="s">
        <v>2768</v>
      </c>
      <c r="J20" s="2">
        <v>16</v>
      </c>
      <c r="K20" s="2">
        <v>6</v>
      </c>
      <c r="L20" s="2" t="s">
        <v>2768</v>
      </c>
      <c r="M20" s="2" t="s">
        <v>2768</v>
      </c>
      <c r="N20" s="2" t="s">
        <v>2768</v>
      </c>
      <c r="O20" s="2" t="s">
        <v>2768</v>
      </c>
      <c r="P20" s="2">
        <v>1</v>
      </c>
      <c r="Q20" s="2">
        <v>1</v>
      </c>
      <c r="R20" s="2" t="s">
        <v>2768</v>
      </c>
      <c r="S20" s="2" t="s">
        <v>2768</v>
      </c>
      <c r="T20" s="2">
        <v>11308</v>
      </c>
      <c r="U20" s="2">
        <v>67651</v>
      </c>
      <c r="V20" s="2">
        <v>99512</v>
      </c>
      <c r="W20" s="2">
        <v>28964</v>
      </c>
    </row>
    <row r="21" spans="2:23" ht="15" customHeight="1" x14ac:dyDescent="0.45">
      <c r="B21" s="44">
        <v>18</v>
      </c>
      <c r="C21" s="45" t="s">
        <v>50</v>
      </c>
      <c r="D21" s="46">
        <v>14</v>
      </c>
      <c r="E21" s="3">
        <v>400</v>
      </c>
      <c r="F21" s="3">
        <v>258</v>
      </c>
      <c r="G21" s="3">
        <v>142</v>
      </c>
      <c r="H21" s="3">
        <v>15</v>
      </c>
      <c r="I21" s="3">
        <v>4</v>
      </c>
      <c r="J21" s="3">
        <v>231</v>
      </c>
      <c r="K21" s="3">
        <v>115</v>
      </c>
      <c r="L21" s="3">
        <v>13</v>
      </c>
      <c r="M21" s="3">
        <v>28</v>
      </c>
      <c r="N21" s="3" t="s">
        <v>2768</v>
      </c>
      <c r="O21" s="3" t="s">
        <v>2768</v>
      </c>
      <c r="P21" s="3" t="s">
        <v>2768</v>
      </c>
      <c r="Q21" s="3" t="s">
        <v>2768</v>
      </c>
      <c r="R21" s="3">
        <v>1</v>
      </c>
      <c r="S21" s="3">
        <v>5</v>
      </c>
      <c r="T21" s="3">
        <v>119501</v>
      </c>
      <c r="U21" s="3">
        <v>232587</v>
      </c>
      <c r="V21" s="3">
        <v>437860</v>
      </c>
      <c r="W21" s="3">
        <v>195218</v>
      </c>
    </row>
    <row r="22" spans="2:23" ht="15" customHeight="1" x14ac:dyDescent="0.45">
      <c r="B22" s="41">
        <v>19</v>
      </c>
      <c r="C22" s="42" t="s">
        <v>51</v>
      </c>
      <c r="D22" s="43">
        <v>7</v>
      </c>
      <c r="E22" s="19">
        <v>355</v>
      </c>
      <c r="F22" s="19">
        <v>245</v>
      </c>
      <c r="G22" s="19">
        <v>110</v>
      </c>
      <c r="H22" s="2">
        <v>4</v>
      </c>
      <c r="I22" s="2">
        <v>1</v>
      </c>
      <c r="J22" s="2">
        <v>227</v>
      </c>
      <c r="K22" s="2">
        <v>89</v>
      </c>
      <c r="L22" s="2">
        <v>14</v>
      </c>
      <c r="M22" s="2">
        <v>20</v>
      </c>
      <c r="N22" s="2" t="s">
        <v>2768</v>
      </c>
      <c r="O22" s="2" t="s">
        <v>2768</v>
      </c>
      <c r="P22" s="2" t="s">
        <v>2768</v>
      </c>
      <c r="Q22" s="2" t="s">
        <v>2768</v>
      </c>
      <c r="R22" s="2" t="s">
        <v>2768</v>
      </c>
      <c r="S22" s="2" t="s">
        <v>2768</v>
      </c>
      <c r="T22" s="2">
        <v>93696</v>
      </c>
      <c r="U22" s="2">
        <v>222840</v>
      </c>
      <c r="V22" s="2">
        <v>416435</v>
      </c>
      <c r="W22" s="2">
        <v>167756</v>
      </c>
    </row>
    <row r="23" spans="2:23" ht="15" customHeight="1" x14ac:dyDescent="0.45">
      <c r="B23" s="41">
        <v>20</v>
      </c>
      <c r="C23" s="42" t="s">
        <v>52</v>
      </c>
      <c r="D23" s="43" t="s">
        <v>2768</v>
      </c>
      <c r="E23" s="2" t="s">
        <v>2768</v>
      </c>
      <c r="F23" s="2" t="s">
        <v>2768</v>
      </c>
      <c r="G23" s="2" t="s">
        <v>2768</v>
      </c>
      <c r="H23" s="2" t="s">
        <v>2768</v>
      </c>
      <c r="I23" s="2" t="s">
        <v>2768</v>
      </c>
      <c r="J23" s="2" t="s">
        <v>2768</v>
      </c>
      <c r="K23" s="2" t="s">
        <v>2768</v>
      </c>
      <c r="L23" s="2" t="s">
        <v>2768</v>
      </c>
      <c r="M23" s="2" t="s">
        <v>2768</v>
      </c>
      <c r="N23" s="2" t="s">
        <v>2768</v>
      </c>
      <c r="O23" s="2" t="s">
        <v>2768</v>
      </c>
      <c r="P23" s="2" t="s">
        <v>2768</v>
      </c>
      <c r="Q23" s="2" t="s">
        <v>2768</v>
      </c>
      <c r="R23" s="2" t="s">
        <v>2768</v>
      </c>
      <c r="S23" s="2" t="s">
        <v>2768</v>
      </c>
      <c r="T23" s="2" t="s">
        <v>2768</v>
      </c>
      <c r="U23" s="2" t="s">
        <v>2768</v>
      </c>
      <c r="V23" s="2" t="s">
        <v>2768</v>
      </c>
      <c r="W23" s="2" t="s">
        <v>2768</v>
      </c>
    </row>
    <row r="24" spans="2:23" ht="15" customHeight="1" x14ac:dyDescent="0.45">
      <c r="B24" s="41">
        <v>21</v>
      </c>
      <c r="C24" s="42" t="s">
        <v>53</v>
      </c>
      <c r="D24" s="43">
        <v>29</v>
      </c>
      <c r="E24" s="2">
        <v>695</v>
      </c>
      <c r="F24" s="2">
        <v>629</v>
      </c>
      <c r="G24" s="2">
        <v>66</v>
      </c>
      <c r="H24" s="2">
        <v>45</v>
      </c>
      <c r="I24" s="2">
        <v>7</v>
      </c>
      <c r="J24" s="2">
        <v>515</v>
      </c>
      <c r="K24" s="2">
        <v>46</v>
      </c>
      <c r="L24" s="2">
        <v>90</v>
      </c>
      <c r="M24" s="2">
        <v>11</v>
      </c>
      <c r="N24" s="2">
        <v>2</v>
      </c>
      <c r="O24" s="2">
        <v>2</v>
      </c>
      <c r="P24" s="2">
        <v>3</v>
      </c>
      <c r="Q24" s="2" t="s">
        <v>2768</v>
      </c>
      <c r="R24" s="2">
        <v>23</v>
      </c>
      <c r="S24" s="2" t="s">
        <v>2768</v>
      </c>
      <c r="T24" s="2">
        <v>332385</v>
      </c>
      <c r="U24" s="2">
        <v>2285465</v>
      </c>
      <c r="V24" s="2">
        <v>2963658</v>
      </c>
      <c r="W24" s="2">
        <v>395207</v>
      </c>
    </row>
    <row r="25" spans="2:23" ht="15" customHeight="1" x14ac:dyDescent="0.45">
      <c r="B25" s="41">
        <v>22</v>
      </c>
      <c r="C25" s="42" t="s">
        <v>54</v>
      </c>
      <c r="D25" s="43">
        <v>8</v>
      </c>
      <c r="E25" s="2">
        <v>391</v>
      </c>
      <c r="F25" s="2">
        <v>355</v>
      </c>
      <c r="G25" s="2">
        <v>36</v>
      </c>
      <c r="H25" s="2">
        <v>9</v>
      </c>
      <c r="I25" s="2">
        <v>1</v>
      </c>
      <c r="J25" s="2">
        <v>308</v>
      </c>
      <c r="K25" s="2">
        <v>40</v>
      </c>
      <c r="L25" s="2">
        <v>33</v>
      </c>
      <c r="M25" s="2">
        <v>1</v>
      </c>
      <c r="N25" s="2">
        <v>5</v>
      </c>
      <c r="O25" s="2" t="s">
        <v>2768</v>
      </c>
      <c r="P25" s="2">
        <v>1</v>
      </c>
      <c r="Q25" s="2">
        <v>4</v>
      </c>
      <c r="R25" s="2" t="s">
        <v>2768</v>
      </c>
      <c r="S25" s="2">
        <v>6</v>
      </c>
      <c r="T25" s="2">
        <v>271459</v>
      </c>
      <c r="U25" s="2">
        <v>5942752</v>
      </c>
      <c r="V25" s="2">
        <v>7045439</v>
      </c>
      <c r="W25" s="2">
        <v>883278</v>
      </c>
    </row>
    <row r="26" spans="2:23" ht="15" customHeight="1" x14ac:dyDescent="0.45">
      <c r="B26" s="44">
        <v>23</v>
      </c>
      <c r="C26" s="45" t="s">
        <v>55</v>
      </c>
      <c r="D26" s="46">
        <v>2</v>
      </c>
      <c r="E26" s="3">
        <v>32</v>
      </c>
      <c r="F26" s="3">
        <v>27</v>
      </c>
      <c r="G26" s="3">
        <v>5</v>
      </c>
      <c r="H26" s="3" t="s">
        <v>2768</v>
      </c>
      <c r="I26" s="3" t="s">
        <v>2768</v>
      </c>
      <c r="J26" s="3">
        <v>21</v>
      </c>
      <c r="K26" s="3">
        <v>2</v>
      </c>
      <c r="L26" s="3">
        <v>6</v>
      </c>
      <c r="M26" s="3">
        <v>3</v>
      </c>
      <c r="N26" s="3" t="s">
        <v>2768</v>
      </c>
      <c r="O26" s="3" t="s">
        <v>2768</v>
      </c>
      <c r="P26" s="3">
        <v>13</v>
      </c>
      <c r="Q26" s="3">
        <v>13</v>
      </c>
      <c r="R26" s="3" t="s">
        <v>2768</v>
      </c>
      <c r="S26" s="3" t="s">
        <v>2768</v>
      </c>
      <c r="T26" s="3" t="s">
        <v>2769</v>
      </c>
      <c r="U26" s="3" t="s">
        <v>2769</v>
      </c>
      <c r="V26" s="3" t="s">
        <v>2769</v>
      </c>
      <c r="W26" s="3" t="s">
        <v>2769</v>
      </c>
    </row>
    <row r="27" spans="2:23" ht="15" customHeight="1" x14ac:dyDescent="0.45">
      <c r="B27" s="41">
        <v>24</v>
      </c>
      <c r="C27" s="42" t="s">
        <v>56</v>
      </c>
      <c r="D27" s="43">
        <v>23</v>
      </c>
      <c r="E27" s="19">
        <v>612</v>
      </c>
      <c r="F27" s="19">
        <v>519</v>
      </c>
      <c r="G27" s="19">
        <v>93</v>
      </c>
      <c r="H27" s="2">
        <v>28</v>
      </c>
      <c r="I27" s="2">
        <v>10</v>
      </c>
      <c r="J27" s="2">
        <v>453</v>
      </c>
      <c r="K27" s="2">
        <v>62</v>
      </c>
      <c r="L27" s="2">
        <v>29</v>
      </c>
      <c r="M27" s="2">
        <v>20</v>
      </c>
      <c r="N27" s="2">
        <v>11</v>
      </c>
      <c r="O27" s="2">
        <v>1</v>
      </c>
      <c r="P27" s="2">
        <v>3</v>
      </c>
      <c r="Q27" s="2">
        <v>1</v>
      </c>
      <c r="R27" s="2">
        <v>2</v>
      </c>
      <c r="S27" s="2" t="s">
        <v>2768</v>
      </c>
      <c r="T27" s="2">
        <v>230140</v>
      </c>
      <c r="U27" s="2">
        <v>402827</v>
      </c>
      <c r="V27" s="2">
        <v>767647</v>
      </c>
      <c r="W27" s="2">
        <v>301958</v>
      </c>
    </row>
    <row r="28" spans="2:23" ht="15" customHeight="1" x14ac:dyDescent="0.45">
      <c r="B28" s="41">
        <v>25</v>
      </c>
      <c r="C28" s="42" t="s">
        <v>57</v>
      </c>
      <c r="D28" s="43">
        <v>8</v>
      </c>
      <c r="E28" s="2">
        <v>846</v>
      </c>
      <c r="F28" s="2">
        <v>476</v>
      </c>
      <c r="G28" s="2">
        <v>370</v>
      </c>
      <c r="H28" s="2">
        <v>7</v>
      </c>
      <c r="I28" s="2">
        <v>3</v>
      </c>
      <c r="J28" s="2">
        <v>340</v>
      </c>
      <c r="K28" s="2">
        <v>242</v>
      </c>
      <c r="L28" s="2">
        <v>115</v>
      </c>
      <c r="M28" s="2">
        <v>115</v>
      </c>
      <c r="N28" s="2">
        <v>14</v>
      </c>
      <c r="O28" s="2">
        <v>10</v>
      </c>
      <c r="P28" s="2" t="s">
        <v>2768</v>
      </c>
      <c r="Q28" s="2" t="s">
        <v>2768</v>
      </c>
      <c r="R28" s="2" t="s">
        <v>2768</v>
      </c>
      <c r="S28" s="2" t="s">
        <v>2768</v>
      </c>
      <c r="T28" s="2">
        <v>398443</v>
      </c>
      <c r="U28" s="2">
        <v>2505629</v>
      </c>
      <c r="V28" s="2">
        <v>4837671</v>
      </c>
      <c r="W28" s="2">
        <v>2340927</v>
      </c>
    </row>
    <row r="29" spans="2:23" ht="15" customHeight="1" x14ac:dyDescent="0.45">
      <c r="B29" s="41">
        <v>26</v>
      </c>
      <c r="C29" s="42" t="s">
        <v>58</v>
      </c>
      <c r="D29" s="43">
        <v>23</v>
      </c>
      <c r="E29" s="2">
        <v>483</v>
      </c>
      <c r="F29" s="2">
        <v>382</v>
      </c>
      <c r="G29" s="2">
        <v>101</v>
      </c>
      <c r="H29" s="2">
        <v>18</v>
      </c>
      <c r="I29" s="2">
        <v>5</v>
      </c>
      <c r="J29" s="2">
        <v>354</v>
      </c>
      <c r="K29" s="2">
        <v>93</v>
      </c>
      <c r="L29" s="2">
        <v>10</v>
      </c>
      <c r="M29" s="2">
        <v>3</v>
      </c>
      <c r="N29" s="2" t="s">
        <v>2768</v>
      </c>
      <c r="O29" s="2" t="s">
        <v>2768</v>
      </c>
      <c r="P29" s="2">
        <v>1</v>
      </c>
      <c r="Q29" s="2" t="s">
        <v>2768</v>
      </c>
      <c r="R29" s="2" t="s">
        <v>2768</v>
      </c>
      <c r="S29" s="2" t="s">
        <v>2768</v>
      </c>
      <c r="T29" s="2">
        <v>213911</v>
      </c>
      <c r="U29" s="2">
        <v>191499</v>
      </c>
      <c r="V29" s="2">
        <v>634551</v>
      </c>
      <c r="W29" s="2">
        <v>388072</v>
      </c>
    </row>
    <row r="30" spans="2:23" ht="15" customHeight="1" x14ac:dyDescent="0.45">
      <c r="B30" s="41">
        <v>27</v>
      </c>
      <c r="C30" s="42" t="s">
        <v>59</v>
      </c>
      <c r="D30" s="43" t="s">
        <v>2768</v>
      </c>
      <c r="E30" s="2" t="s">
        <v>2768</v>
      </c>
      <c r="F30" s="2" t="s">
        <v>2768</v>
      </c>
      <c r="G30" s="2" t="s">
        <v>2768</v>
      </c>
      <c r="H30" s="2" t="s">
        <v>2768</v>
      </c>
      <c r="I30" s="2" t="s">
        <v>2768</v>
      </c>
      <c r="J30" s="2" t="s">
        <v>2768</v>
      </c>
      <c r="K30" s="2" t="s">
        <v>2768</v>
      </c>
      <c r="L30" s="2" t="s">
        <v>2768</v>
      </c>
      <c r="M30" s="2" t="s">
        <v>2768</v>
      </c>
      <c r="N30" s="2" t="s">
        <v>2768</v>
      </c>
      <c r="O30" s="2" t="s">
        <v>2768</v>
      </c>
      <c r="P30" s="2" t="s">
        <v>2768</v>
      </c>
      <c r="Q30" s="2" t="s">
        <v>2768</v>
      </c>
      <c r="R30" s="2" t="s">
        <v>2768</v>
      </c>
      <c r="S30" s="2" t="s">
        <v>2768</v>
      </c>
      <c r="T30" s="2" t="s">
        <v>2768</v>
      </c>
      <c r="U30" s="2" t="s">
        <v>2768</v>
      </c>
      <c r="V30" s="2" t="s">
        <v>2768</v>
      </c>
      <c r="W30" s="2" t="s">
        <v>2768</v>
      </c>
    </row>
    <row r="31" spans="2:23" ht="15" customHeight="1" x14ac:dyDescent="0.45">
      <c r="B31" s="44">
        <v>28</v>
      </c>
      <c r="C31" s="45" t="s">
        <v>60</v>
      </c>
      <c r="D31" s="46">
        <v>16</v>
      </c>
      <c r="E31" s="3">
        <v>1114</v>
      </c>
      <c r="F31" s="3">
        <v>666</v>
      </c>
      <c r="G31" s="3">
        <v>448</v>
      </c>
      <c r="H31" s="3">
        <v>22</v>
      </c>
      <c r="I31" s="3">
        <v>10</v>
      </c>
      <c r="J31" s="3">
        <v>594</v>
      </c>
      <c r="K31" s="3">
        <v>372</v>
      </c>
      <c r="L31" s="3">
        <v>41</v>
      </c>
      <c r="M31" s="3">
        <v>65</v>
      </c>
      <c r="N31" s="3">
        <v>11</v>
      </c>
      <c r="O31" s="3">
        <v>17</v>
      </c>
      <c r="P31" s="3" t="s">
        <v>2768</v>
      </c>
      <c r="Q31" s="3" t="s">
        <v>2768</v>
      </c>
      <c r="R31" s="3">
        <v>2</v>
      </c>
      <c r="S31" s="3">
        <v>16</v>
      </c>
      <c r="T31" s="3">
        <v>366978</v>
      </c>
      <c r="U31" s="3">
        <v>2073034</v>
      </c>
      <c r="V31" s="3">
        <v>2942078</v>
      </c>
      <c r="W31" s="3">
        <v>498203</v>
      </c>
    </row>
    <row r="32" spans="2:23" ht="15" customHeight="1" x14ac:dyDescent="0.45">
      <c r="B32" s="41">
        <v>29</v>
      </c>
      <c r="C32" s="42" t="s">
        <v>61</v>
      </c>
      <c r="D32" s="43">
        <v>3</v>
      </c>
      <c r="E32" s="19">
        <v>140</v>
      </c>
      <c r="F32" s="19">
        <v>86</v>
      </c>
      <c r="G32" s="19">
        <v>54</v>
      </c>
      <c r="H32" s="2">
        <v>1</v>
      </c>
      <c r="I32" s="2" t="s">
        <v>2768</v>
      </c>
      <c r="J32" s="2">
        <v>75</v>
      </c>
      <c r="K32" s="2">
        <v>20</v>
      </c>
      <c r="L32" s="2">
        <v>10</v>
      </c>
      <c r="M32" s="2">
        <v>34</v>
      </c>
      <c r="N32" s="2" t="s">
        <v>2768</v>
      </c>
      <c r="O32" s="2" t="s">
        <v>2768</v>
      </c>
      <c r="P32" s="2" t="s">
        <v>2768</v>
      </c>
      <c r="Q32" s="2" t="s">
        <v>2768</v>
      </c>
      <c r="R32" s="2" t="s">
        <v>2768</v>
      </c>
      <c r="S32" s="2" t="s">
        <v>2768</v>
      </c>
      <c r="T32" s="2">
        <v>39225</v>
      </c>
      <c r="U32" s="2">
        <v>227134</v>
      </c>
      <c r="V32" s="2">
        <v>381239</v>
      </c>
      <c r="W32" s="2">
        <v>130383</v>
      </c>
    </row>
    <row r="33" spans="2:23" ht="15" customHeight="1" x14ac:dyDescent="0.45">
      <c r="B33" s="41">
        <v>30</v>
      </c>
      <c r="C33" s="42" t="s">
        <v>62</v>
      </c>
      <c r="D33" s="43">
        <v>1</v>
      </c>
      <c r="E33" s="2">
        <v>15</v>
      </c>
      <c r="F33" s="2">
        <v>9</v>
      </c>
      <c r="G33" s="2">
        <v>6</v>
      </c>
      <c r="H33" s="2">
        <v>2</v>
      </c>
      <c r="I33" s="2" t="s">
        <v>2768</v>
      </c>
      <c r="J33" s="2">
        <v>7</v>
      </c>
      <c r="K33" s="2">
        <v>3</v>
      </c>
      <c r="L33" s="2" t="s">
        <v>2768</v>
      </c>
      <c r="M33" s="2">
        <v>3</v>
      </c>
      <c r="N33" s="2" t="s">
        <v>2768</v>
      </c>
      <c r="O33" s="2" t="s">
        <v>2768</v>
      </c>
      <c r="P33" s="2" t="s">
        <v>2768</v>
      </c>
      <c r="Q33" s="2" t="s">
        <v>2768</v>
      </c>
      <c r="R33" s="2" t="s">
        <v>2768</v>
      </c>
      <c r="S33" s="2" t="s">
        <v>2768</v>
      </c>
      <c r="T33" s="2" t="s">
        <v>2769</v>
      </c>
      <c r="U33" s="2" t="s">
        <v>2769</v>
      </c>
      <c r="V33" s="2" t="s">
        <v>2769</v>
      </c>
      <c r="W33" s="2" t="s">
        <v>2769</v>
      </c>
    </row>
    <row r="34" spans="2:23" ht="15" customHeight="1" x14ac:dyDescent="0.45">
      <c r="B34" s="41">
        <v>31</v>
      </c>
      <c r="C34" s="42" t="s">
        <v>63</v>
      </c>
      <c r="D34" s="43">
        <v>13</v>
      </c>
      <c r="E34" s="2">
        <v>144</v>
      </c>
      <c r="F34" s="2">
        <v>122</v>
      </c>
      <c r="G34" s="2">
        <v>22</v>
      </c>
      <c r="H34" s="2">
        <v>18</v>
      </c>
      <c r="I34" s="2">
        <v>7</v>
      </c>
      <c r="J34" s="2">
        <v>84</v>
      </c>
      <c r="K34" s="2">
        <v>13</v>
      </c>
      <c r="L34" s="2">
        <v>18</v>
      </c>
      <c r="M34" s="2">
        <v>2</v>
      </c>
      <c r="N34" s="2">
        <v>3</v>
      </c>
      <c r="O34" s="2" t="s">
        <v>2768</v>
      </c>
      <c r="P34" s="2">
        <v>5</v>
      </c>
      <c r="Q34" s="2" t="s">
        <v>2768</v>
      </c>
      <c r="R34" s="2">
        <v>1</v>
      </c>
      <c r="S34" s="2" t="s">
        <v>2768</v>
      </c>
      <c r="T34" s="2">
        <v>55561</v>
      </c>
      <c r="U34" s="2">
        <v>98081</v>
      </c>
      <c r="V34" s="2">
        <v>195921</v>
      </c>
      <c r="W34" s="2">
        <v>84269</v>
      </c>
    </row>
    <row r="35" spans="2:23" ht="15" customHeight="1" thickBot="1" x14ac:dyDescent="0.5">
      <c r="B35" s="47">
        <v>32</v>
      </c>
      <c r="C35" s="48" t="s">
        <v>64</v>
      </c>
      <c r="D35" s="49">
        <v>5</v>
      </c>
      <c r="E35" s="4">
        <v>50</v>
      </c>
      <c r="F35" s="4">
        <v>17</v>
      </c>
      <c r="G35" s="4">
        <v>33</v>
      </c>
      <c r="H35" s="4">
        <v>6</v>
      </c>
      <c r="I35" s="4">
        <v>4</v>
      </c>
      <c r="J35" s="4">
        <v>11</v>
      </c>
      <c r="K35" s="4">
        <v>10</v>
      </c>
      <c r="L35" s="4" t="s">
        <v>2768</v>
      </c>
      <c r="M35" s="4">
        <v>19</v>
      </c>
      <c r="N35" s="4" t="s">
        <v>2768</v>
      </c>
      <c r="O35" s="4" t="s">
        <v>2768</v>
      </c>
      <c r="P35" s="4">
        <v>1</v>
      </c>
      <c r="Q35" s="4">
        <v>2</v>
      </c>
      <c r="R35" s="4" t="s">
        <v>2768</v>
      </c>
      <c r="S35" s="4" t="s">
        <v>2768</v>
      </c>
      <c r="T35" s="4">
        <v>12824</v>
      </c>
      <c r="U35" s="4">
        <v>9387</v>
      </c>
      <c r="V35" s="4">
        <v>32369</v>
      </c>
      <c r="W35" s="4">
        <v>20894</v>
      </c>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W35"/>
  <sheetViews>
    <sheetView showGridLines="0" zoomScaleNormal="100" workbookViewId="0">
      <pane xSplit="3" ySplit="10" topLeftCell="D11" activePane="bottomRight" state="frozen"/>
      <selection pane="topRight"/>
      <selection pane="bottomLeft"/>
      <selection pane="bottomRight" activeCell="D11" sqref="D11"/>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28" width="9.69921875" style="23" customWidth="1"/>
    <col min="29" max="29" width="8" style="23" customWidth="1"/>
    <col min="30" max="30" width="10.09765625" style="23" customWidth="1"/>
    <col min="31" max="16384" width="8.09765625" style="23"/>
  </cols>
  <sheetData>
    <row r="1" spans="2:23" s="22" customFormat="1" ht="15" customHeight="1" x14ac:dyDescent="0.45">
      <c r="B1" s="22" t="s">
        <v>1997</v>
      </c>
    </row>
    <row r="2" spans="2:23" ht="18" customHeight="1" x14ac:dyDescent="0.45"/>
    <row r="3" spans="2:23" s="24" customFormat="1" ht="15" customHeight="1" x14ac:dyDescent="0.45">
      <c r="B3" s="24" t="s">
        <v>1833</v>
      </c>
    </row>
    <row r="4" spans="2:23" s="24" customFormat="1" ht="15" customHeight="1" x14ac:dyDescent="0.45">
      <c r="B4" s="24" t="s">
        <v>1832</v>
      </c>
    </row>
    <row r="5" spans="2:23" ht="15" customHeight="1" thickBot="1" x14ac:dyDescent="0.5">
      <c r="B5" s="23" t="s">
        <v>70</v>
      </c>
    </row>
    <row r="6" spans="2:23" ht="18" customHeight="1" x14ac:dyDescent="0.45">
      <c r="B6" s="342" t="s">
        <v>16</v>
      </c>
      <c r="C6" s="343"/>
      <c r="D6" s="348" t="s">
        <v>17</v>
      </c>
      <c r="E6" s="287" t="s">
        <v>18</v>
      </c>
      <c r="F6" s="288"/>
      <c r="G6" s="289"/>
      <c r="H6" s="296" t="s">
        <v>19</v>
      </c>
      <c r="I6" s="297"/>
      <c r="J6" s="297"/>
      <c r="K6" s="297"/>
      <c r="L6" s="297"/>
      <c r="M6" s="297"/>
      <c r="N6" s="297"/>
      <c r="O6" s="298"/>
      <c r="P6" s="299" t="s">
        <v>20</v>
      </c>
      <c r="Q6" s="300"/>
      <c r="R6" s="299" t="s">
        <v>21</v>
      </c>
      <c r="S6" s="300"/>
      <c r="T6" s="335" t="s">
        <v>67</v>
      </c>
      <c r="U6" s="328" t="s">
        <v>1853</v>
      </c>
      <c r="V6" s="337" t="s">
        <v>1803</v>
      </c>
      <c r="W6" s="305" t="s">
        <v>24</v>
      </c>
    </row>
    <row r="7" spans="2:23" ht="18" customHeight="1" x14ac:dyDescent="0.45">
      <c r="B7" s="344"/>
      <c r="C7" s="345"/>
      <c r="D7" s="320"/>
      <c r="E7" s="290"/>
      <c r="F7" s="291"/>
      <c r="G7" s="292"/>
      <c r="H7" s="307" t="s">
        <v>25</v>
      </c>
      <c r="I7" s="308"/>
      <c r="J7" s="339" t="s">
        <v>26</v>
      </c>
      <c r="K7" s="340"/>
      <c r="L7" s="340"/>
      <c r="M7" s="341"/>
      <c r="N7" s="312" t="s">
        <v>1802</v>
      </c>
      <c r="O7" s="313"/>
      <c r="P7" s="301"/>
      <c r="Q7" s="302"/>
      <c r="R7" s="301"/>
      <c r="S7" s="302"/>
      <c r="T7" s="336"/>
      <c r="U7" s="329"/>
      <c r="V7" s="338"/>
      <c r="W7" s="306"/>
    </row>
    <row r="8" spans="2:23" ht="21.6" customHeight="1" x14ac:dyDescent="0.45">
      <c r="B8" s="344"/>
      <c r="C8" s="345"/>
      <c r="D8" s="320"/>
      <c r="E8" s="293"/>
      <c r="F8" s="294"/>
      <c r="G8" s="295"/>
      <c r="H8" s="293"/>
      <c r="I8" s="295"/>
      <c r="J8" s="322" t="s">
        <v>32</v>
      </c>
      <c r="K8" s="323"/>
      <c r="L8" s="324" t="s">
        <v>1801</v>
      </c>
      <c r="M8" s="325"/>
      <c r="N8" s="314"/>
      <c r="O8" s="315"/>
      <c r="P8" s="303"/>
      <c r="Q8" s="304"/>
      <c r="R8" s="303"/>
      <c r="S8" s="304"/>
      <c r="T8" s="336"/>
      <c r="U8" s="329"/>
      <c r="V8" s="338"/>
      <c r="W8" s="306"/>
    </row>
    <row r="9" spans="2:23" ht="15" customHeight="1" x14ac:dyDescent="0.45">
      <c r="B9" s="344"/>
      <c r="C9" s="345"/>
      <c r="D9" s="320"/>
      <c r="E9" s="27" t="s">
        <v>33</v>
      </c>
      <c r="F9" s="27" t="s">
        <v>34</v>
      </c>
      <c r="G9" s="27" t="s">
        <v>35</v>
      </c>
      <c r="H9" s="28" t="s">
        <v>34</v>
      </c>
      <c r="I9" s="28" t="s">
        <v>35</v>
      </c>
      <c r="J9" s="28" t="s">
        <v>34</v>
      </c>
      <c r="K9" s="28" t="s">
        <v>35</v>
      </c>
      <c r="L9" s="28" t="s">
        <v>34</v>
      </c>
      <c r="M9" s="28" t="s">
        <v>35</v>
      </c>
      <c r="N9" s="28" t="s">
        <v>34</v>
      </c>
      <c r="O9" s="28" t="s">
        <v>35</v>
      </c>
      <c r="P9" s="28" t="s">
        <v>34</v>
      </c>
      <c r="Q9" s="28" t="s">
        <v>35</v>
      </c>
      <c r="R9" s="28" t="s">
        <v>34</v>
      </c>
      <c r="S9" s="28" t="s">
        <v>35</v>
      </c>
      <c r="T9" s="336"/>
      <c r="U9" s="329"/>
      <c r="V9" s="338"/>
      <c r="W9" s="306"/>
    </row>
    <row r="10" spans="2:23" s="36" customFormat="1" ht="15" customHeight="1" thickBot="1" x14ac:dyDescent="0.5">
      <c r="B10" s="346"/>
      <c r="C10" s="347"/>
      <c r="D10" s="349"/>
      <c r="E10" s="29" t="s">
        <v>36</v>
      </c>
      <c r="F10" s="29" t="s">
        <v>37</v>
      </c>
      <c r="G10" s="29" t="s">
        <v>37</v>
      </c>
      <c r="H10" s="30" t="s">
        <v>36</v>
      </c>
      <c r="I10" s="30" t="s">
        <v>36</v>
      </c>
      <c r="J10" s="30" t="s">
        <v>36</v>
      </c>
      <c r="K10" s="30" t="s">
        <v>36</v>
      </c>
      <c r="L10" s="30" t="s">
        <v>36</v>
      </c>
      <c r="M10" s="30" t="s">
        <v>36</v>
      </c>
      <c r="N10" s="30" t="s">
        <v>36</v>
      </c>
      <c r="O10" s="30" t="s">
        <v>36</v>
      </c>
      <c r="P10" s="30" t="s">
        <v>36</v>
      </c>
      <c r="Q10" s="30" t="s">
        <v>36</v>
      </c>
      <c r="R10" s="30" t="s">
        <v>36</v>
      </c>
      <c r="S10" s="30" t="s">
        <v>36</v>
      </c>
      <c r="T10" s="31" t="s">
        <v>38</v>
      </c>
      <c r="U10" s="32" t="s">
        <v>38</v>
      </c>
      <c r="V10" s="33" t="s">
        <v>38</v>
      </c>
      <c r="W10" s="34" t="s">
        <v>38</v>
      </c>
    </row>
    <row r="11" spans="2:23" s="24" customFormat="1" ht="15" customHeight="1" x14ac:dyDescent="0.45">
      <c r="B11" s="333" t="s">
        <v>1843</v>
      </c>
      <c r="C11" s="334"/>
      <c r="D11" s="39">
        <v>187</v>
      </c>
      <c r="E11" s="5">
        <v>6500</v>
      </c>
      <c r="F11" s="5">
        <v>2709</v>
      </c>
      <c r="G11" s="5">
        <v>3791</v>
      </c>
      <c r="H11" s="5">
        <v>199</v>
      </c>
      <c r="I11" s="5">
        <v>72</v>
      </c>
      <c r="J11" s="5">
        <v>2229</v>
      </c>
      <c r="K11" s="5">
        <v>2603</v>
      </c>
      <c r="L11" s="5">
        <v>189</v>
      </c>
      <c r="M11" s="5">
        <v>1063</v>
      </c>
      <c r="N11" s="5">
        <v>95</v>
      </c>
      <c r="O11" s="5">
        <v>56</v>
      </c>
      <c r="P11" s="5">
        <v>9</v>
      </c>
      <c r="Q11" s="5">
        <v>15</v>
      </c>
      <c r="R11" s="5">
        <v>3</v>
      </c>
      <c r="S11" s="5">
        <v>3</v>
      </c>
      <c r="T11" s="5">
        <v>1813437</v>
      </c>
      <c r="U11" s="5">
        <v>8585692</v>
      </c>
      <c r="V11" s="5">
        <v>13341630</v>
      </c>
      <c r="W11" s="5">
        <v>4031307</v>
      </c>
    </row>
    <row r="12" spans="2:23" ht="15" customHeight="1" x14ac:dyDescent="0.45">
      <c r="B12" s="41" t="s">
        <v>40</v>
      </c>
      <c r="C12" s="42" t="s">
        <v>41</v>
      </c>
      <c r="D12" s="43">
        <v>64</v>
      </c>
      <c r="E12" s="2">
        <v>3330</v>
      </c>
      <c r="F12" s="2">
        <v>1192</v>
      </c>
      <c r="G12" s="2">
        <v>2138</v>
      </c>
      <c r="H12" s="2">
        <v>73</v>
      </c>
      <c r="I12" s="2">
        <v>26</v>
      </c>
      <c r="J12" s="2">
        <v>935</v>
      </c>
      <c r="K12" s="2">
        <v>1386</v>
      </c>
      <c r="L12" s="2">
        <v>128</v>
      </c>
      <c r="M12" s="2">
        <v>683</v>
      </c>
      <c r="N12" s="2">
        <v>56</v>
      </c>
      <c r="O12" s="2">
        <v>43</v>
      </c>
      <c r="P12" s="2">
        <v>2</v>
      </c>
      <c r="Q12" s="2">
        <v>11</v>
      </c>
      <c r="R12" s="2" t="s">
        <v>2768</v>
      </c>
      <c r="S12" s="2" t="s">
        <v>2768</v>
      </c>
      <c r="T12" s="2">
        <v>913773</v>
      </c>
      <c r="U12" s="2">
        <v>6250185</v>
      </c>
      <c r="V12" s="2">
        <v>8862303</v>
      </c>
      <c r="W12" s="2">
        <v>2221402</v>
      </c>
    </row>
    <row r="13" spans="2:23" ht="15" customHeight="1" x14ac:dyDescent="0.45">
      <c r="B13" s="41">
        <v>10</v>
      </c>
      <c r="C13" s="42" t="s">
        <v>42</v>
      </c>
      <c r="D13" s="43">
        <v>16</v>
      </c>
      <c r="E13" s="2">
        <v>156</v>
      </c>
      <c r="F13" s="2">
        <v>111</v>
      </c>
      <c r="G13" s="2">
        <v>45</v>
      </c>
      <c r="H13" s="2">
        <v>20</v>
      </c>
      <c r="I13" s="2">
        <v>4</v>
      </c>
      <c r="J13" s="2">
        <v>83</v>
      </c>
      <c r="K13" s="2">
        <v>40</v>
      </c>
      <c r="L13" s="2">
        <v>2</v>
      </c>
      <c r="M13" s="2" t="s">
        <v>2768</v>
      </c>
      <c r="N13" s="2">
        <v>6</v>
      </c>
      <c r="O13" s="2">
        <v>1</v>
      </c>
      <c r="P13" s="2" t="s">
        <v>2768</v>
      </c>
      <c r="Q13" s="2">
        <v>1</v>
      </c>
      <c r="R13" s="2" t="s">
        <v>2768</v>
      </c>
      <c r="S13" s="2" t="s">
        <v>2768</v>
      </c>
      <c r="T13" s="2">
        <v>45587</v>
      </c>
      <c r="U13" s="2">
        <v>195931</v>
      </c>
      <c r="V13" s="2">
        <v>343885</v>
      </c>
      <c r="W13" s="2">
        <v>137908</v>
      </c>
    </row>
    <row r="14" spans="2:23" ht="15" customHeight="1" x14ac:dyDescent="0.45">
      <c r="B14" s="41">
        <v>11</v>
      </c>
      <c r="C14" s="42" t="s">
        <v>43</v>
      </c>
      <c r="D14" s="43">
        <v>21</v>
      </c>
      <c r="E14" s="2">
        <v>851</v>
      </c>
      <c r="F14" s="2">
        <v>102</v>
      </c>
      <c r="G14" s="2">
        <v>749</v>
      </c>
      <c r="H14" s="2">
        <v>19</v>
      </c>
      <c r="I14" s="2">
        <v>4</v>
      </c>
      <c r="J14" s="2">
        <v>78</v>
      </c>
      <c r="K14" s="2">
        <v>496</v>
      </c>
      <c r="L14" s="2">
        <v>5</v>
      </c>
      <c r="M14" s="2">
        <v>249</v>
      </c>
      <c r="N14" s="2">
        <v>1</v>
      </c>
      <c r="O14" s="2" t="s">
        <v>2768</v>
      </c>
      <c r="P14" s="2" t="s">
        <v>2768</v>
      </c>
      <c r="Q14" s="2">
        <v>1</v>
      </c>
      <c r="R14" s="2">
        <v>1</v>
      </c>
      <c r="S14" s="2" t="s">
        <v>2768</v>
      </c>
      <c r="T14" s="2">
        <v>170570</v>
      </c>
      <c r="U14" s="2">
        <v>127013</v>
      </c>
      <c r="V14" s="2">
        <v>411543</v>
      </c>
      <c r="W14" s="2">
        <v>253085</v>
      </c>
    </row>
    <row r="15" spans="2:23" ht="15" customHeight="1" x14ac:dyDescent="0.45">
      <c r="B15" s="41">
        <v>12</v>
      </c>
      <c r="C15" s="42" t="s">
        <v>44</v>
      </c>
      <c r="D15" s="43">
        <v>25</v>
      </c>
      <c r="E15" s="2">
        <v>331</v>
      </c>
      <c r="F15" s="2">
        <v>271</v>
      </c>
      <c r="G15" s="2">
        <v>60</v>
      </c>
      <c r="H15" s="2">
        <v>31</v>
      </c>
      <c r="I15" s="2">
        <v>13</v>
      </c>
      <c r="J15" s="2">
        <v>232</v>
      </c>
      <c r="K15" s="2">
        <v>46</v>
      </c>
      <c r="L15" s="2">
        <v>8</v>
      </c>
      <c r="M15" s="2">
        <v>1</v>
      </c>
      <c r="N15" s="2" t="s">
        <v>2768</v>
      </c>
      <c r="O15" s="2" t="s">
        <v>2768</v>
      </c>
      <c r="P15" s="2">
        <v>1</v>
      </c>
      <c r="Q15" s="2" t="s">
        <v>2768</v>
      </c>
      <c r="R15" s="2" t="s">
        <v>2768</v>
      </c>
      <c r="S15" s="2" t="s">
        <v>2768</v>
      </c>
      <c r="T15" s="2">
        <v>103904</v>
      </c>
      <c r="U15" s="2">
        <v>445693</v>
      </c>
      <c r="V15" s="2">
        <v>735071</v>
      </c>
      <c r="W15" s="2">
        <v>253574</v>
      </c>
    </row>
    <row r="16" spans="2:23" ht="15" customHeight="1" x14ac:dyDescent="0.45">
      <c r="B16" s="44">
        <v>13</v>
      </c>
      <c r="C16" s="45" t="s">
        <v>45</v>
      </c>
      <c r="D16" s="46">
        <v>2</v>
      </c>
      <c r="E16" s="3">
        <v>15</v>
      </c>
      <c r="F16" s="3">
        <v>11</v>
      </c>
      <c r="G16" s="3">
        <v>4</v>
      </c>
      <c r="H16" s="3">
        <v>5</v>
      </c>
      <c r="I16" s="3">
        <v>1</v>
      </c>
      <c r="J16" s="3">
        <v>6</v>
      </c>
      <c r="K16" s="3">
        <v>3</v>
      </c>
      <c r="L16" s="3" t="s">
        <v>2768</v>
      </c>
      <c r="M16" s="3" t="s">
        <v>2768</v>
      </c>
      <c r="N16" s="3" t="s">
        <v>2768</v>
      </c>
      <c r="O16" s="3" t="s">
        <v>2768</v>
      </c>
      <c r="P16" s="3" t="s">
        <v>2768</v>
      </c>
      <c r="Q16" s="3" t="s">
        <v>2768</v>
      </c>
      <c r="R16" s="3" t="s">
        <v>2768</v>
      </c>
      <c r="S16" s="3" t="s">
        <v>2768</v>
      </c>
      <c r="T16" s="3" t="s">
        <v>2769</v>
      </c>
      <c r="U16" s="3" t="s">
        <v>2769</v>
      </c>
      <c r="V16" s="3" t="s">
        <v>2769</v>
      </c>
      <c r="W16" s="3" t="s">
        <v>2769</v>
      </c>
    </row>
    <row r="17" spans="2:23" ht="15" customHeight="1" x14ac:dyDescent="0.45">
      <c r="B17" s="41">
        <v>14</v>
      </c>
      <c r="C17" s="42" t="s">
        <v>46</v>
      </c>
      <c r="D17" s="43" t="s">
        <v>2768</v>
      </c>
      <c r="E17" s="19" t="s">
        <v>2768</v>
      </c>
      <c r="F17" s="19" t="s">
        <v>2768</v>
      </c>
      <c r="G17" s="19" t="s">
        <v>2768</v>
      </c>
      <c r="H17" s="2" t="s">
        <v>2768</v>
      </c>
      <c r="I17" s="2" t="s">
        <v>2768</v>
      </c>
      <c r="J17" s="2" t="s">
        <v>2768</v>
      </c>
      <c r="K17" s="2" t="s">
        <v>2768</v>
      </c>
      <c r="L17" s="2" t="s">
        <v>2768</v>
      </c>
      <c r="M17" s="2" t="s">
        <v>2768</v>
      </c>
      <c r="N17" s="2" t="s">
        <v>2768</v>
      </c>
      <c r="O17" s="2" t="s">
        <v>2768</v>
      </c>
      <c r="P17" s="2" t="s">
        <v>2768</v>
      </c>
      <c r="Q17" s="2" t="s">
        <v>2768</v>
      </c>
      <c r="R17" s="2" t="s">
        <v>2768</v>
      </c>
      <c r="S17" s="2" t="s">
        <v>2768</v>
      </c>
      <c r="T17" s="2" t="s">
        <v>2768</v>
      </c>
      <c r="U17" s="2" t="s">
        <v>2768</v>
      </c>
      <c r="V17" s="2" t="s">
        <v>2768</v>
      </c>
      <c r="W17" s="2" t="s">
        <v>2768</v>
      </c>
    </row>
    <row r="18" spans="2:23" ht="15" customHeight="1" x14ac:dyDescent="0.45">
      <c r="B18" s="41">
        <v>15</v>
      </c>
      <c r="C18" s="42" t="s">
        <v>47</v>
      </c>
      <c r="D18" s="43">
        <v>6</v>
      </c>
      <c r="E18" s="2">
        <v>123</v>
      </c>
      <c r="F18" s="2">
        <v>46</v>
      </c>
      <c r="G18" s="2">
        <v>77</v>
      </c>
      <c r="H18" s="2">
        <v>5</v>
      </c>
      <c r="I18" s="2">
        <v>7</v>
      </c>
      <c r="J18" s="2">
        <v>41</v>
      </c>
      <c r="K18" s="2">
        <v>70</v>
      </c>
      <c r="L18" s="2" t="s">
        <v>2768</v>
      </c>
      <c r="M18" s="2" t="s">
        <v>2768</v>
      </c>
      <c r="N18" s="2" t="s">
        <v>2768</v>
      </c>
      <c r="O18" s="2" t="s">
        <v>2768</v>
      </c>
      <c r="P18" s="2" t="s">
        <v>2768</v>
      </c>
      <c r="Q18" s="2" t="s">
        <v>2768</v>
      </c>
      <c r="R18" s="2" t="s">
        <v>2768</v>
      </c>
      <c r="S18" s="2" t="s">
        <v>2768</v>
      </c>
      <c r="T18" s="2">
        <v>39195</v>
      </c>
      <c r="U18" s="2">
        <v>46520</v>
      </c>
      <c r="V18" s="2">
        <v>133678</v>
      </c>
      <c r="W18" s="2">
        <v>77065</v>
      </c>
    </row>
    <row r="19" spans="2:23" ht="15" customHeight="1" x14ac:dyDescent="0.45">
      <c r="B19" s="41">
        <v>16</v>
      </c>
      <c r="C19" s="42" t="s">
        <v>48</v>
      </c>
      <c r="D19" s="43">
        <v>1</v>
      </c>
      <c r="E19" s="2">
        <v>1</v>
      </c>
      <c r="F19" s="2" t="s">
        <v>2768</v>
      </c>
      <c r="G19" s="2">
        <v>1</v>
      </c>
      <c r="H19" s="2" t="s">
        <v>2768</v>
      </c>
      <c r="I19" s="2" t="s">
        <v>2768</v>
      </c>
      <c r="J19" s="2" t="s">
        <v>2768</v>
      </c>
      <c r="K19" s="2">
        <v>1</v>
      </c>
      <c r="L19" s="2" t="s">
        <v>2768</v>
      </c>
      <c r="M19" s="2" t="s">
        <v>2768</v>
      </c>
      <c r="N19" s="2" t="s">
        <v>2768</v>
      </c>
      <c r="O19" s="2" t="s">
        <v>2768</v>
      </c>
      <c r="P19" s="2" t="s">
        <v>2768</v>
      </c>
      <c r="Q19" s="2" t="s">
        <v>2768</v>
      </c>
      <c r="R19" s="2" t="s">
        <v>2768</v>
      </c>
      <c r="S19" s="2" t="s">
        <v>2768</v>
      </c>
      <c r="T19" s="2" t="s">
        <v>2769</v>
      </c>
      <c r="U19" s="2" t="s">
        <v>2769</v>
      </c>
      <c r="V19" s="2" t="s">
        <v>2769</v>
      </c>
      <c r="W19" s="2" t="s">
        <v>2769</v>
      </c>
    </row>
    <row r="20" spans="2:23" ht="15" customHeight="1" x14ac:dyDescent="0.45">
      <c r="B20" s="41">
        <v>17</v>
      </c>
      <c r="C20" s="42" t="s">
        <v>49</v>
      </c>
      <c r="D20" s="43">
        <v>2</v>
      </c>
      <c r="E20" s="2">
        <v>9</v>
      </c>
      <c r="F20" s="2">
        <v>7</v>
      </c>
      <c r="G20" s="2">
        <v>2</v>
      </c>
      <c r="H20" s="2" t="s">
        <v>2768</v>
      </c>
      <c r="I20" s="2" t="s">
        <v>2768</v>
      </c>
      <c r="J20" s="2">
        <v>7</v>
      </c>
      <c r="K20" s="2">
        <v>2</v>
      </c>
      <c r="L20" s="2" t="s">
        <v>2768</v>
      </c>
      <c r="M20" s="2" t="s">
        <v>2768</v>
      </c>
      <c r="N20" s="2" t="s">
        <v>2768</v>
      </c>
      <c r="O20" s="2" t="s">
        <v>2768</v>
      </c>
      <c r="P20" s="2" t="s">
        <v>2768</v>
      </c>
      <c r="Q20" s="2" t="s">
        <v>2768</v>
      </c>
      <c r="R20" s="2" t="s">
        <v>2768</v>
      </c>
      <c r="S20" s="2" t="s">
        <v>2768</v>
      </c>
      <c r="T20" s="2" t="s">
        <v>2769</v>
      </c>
      <c r="U20" s="2" t="s">
        <v>2769</v>
      </c>
      <c r="V20" s="2" t="s">
        <v>2769</v>
      </c>
      <c r="W20" s="2" t="s">
        <v>2769</v>
      </c>
    </row>
    <row r="21" spans="2:23" ht="15" customHeight="1" x14ac:dyDescent="0.45">
      <c r="B21" s="44">
        <v>18</v>
      </c>
      <c r="C21" s="45" t="s">
        <v>50</v>
      </c>
      <c r="D21" s="46">
        <v>1</v>
      </c>
      <c r="E21" s="3">
        <v>3</v>
      </c>
      <c r="F21" s="3">
        <v>3</v>
      </c>
      <c r="G21" s="3" t="s">
        <v>2768</v>
      </c>
      <c r="H21" s="3" t="s">
        <v>2768</v>
      </c>
      <c r="I21" s="3" t="s">
        <v>2768</v>
      </c>
      <c r="J21" s="3">
        <v>3</v>
      </c>
      <c r="K21" s="3" t="s">
        <v>2768</v>
      </c>
      <c r="L21" s="3" t="s">
        <v>2768</v>
      </c>
      <c r="M21" s="3" t="s">
        <v>2768</v>
      </c>
      <c r="N21" s="3" t="s">
        <v>2768</v>
      </c>
      <c r="O21" s="3" t="s">
        <v>2768</v>
      </c>
      <c r="P21" s="3" t="s">
        <v>2768</v>
      </c>
      <c r="Q21" s="3" t="s">
        <v>2768</v>
      </c>
      <c r="R21" s="3" t="s">
        <v>2768</v>
      </c>
      <c r="S21" s="3" t="s">
        <v>2768</v>
      </c>
      <c r="T21" s="3" t="s">
        <v>2769</v>
      </c>
      <c r="U21" s="3" t="s">
        <v>2769</v>
      </c>
      <c r="V21" s="3" t="s">
        <v>2769</v>
      </c>
      <c r="W21" s="3" t="s">
        <v>2769</v>
      </c>
    </row>
    <row r="22" spans="2:23" ht="15" customHeight="1" x14ac:dyDescent="0.45">
      <c r="B22" s="41">
        <v>19</v>
      </c>
      <c r="C22" s="42" t="s">
        <v>51</v>
      </c>
      <c r="D22" s="43">
        <v>1</v>
      </c>
      <c r="E22" s="19">
        <v>21</v>
      </c>
      <c r="F22" s="19">
        <v>10</v>
      </c>
      <c r="G22" s="19">
        <v>11</v>
      </c>
      <c r="H22" s="2" t="s">
        <v>2768</v>
      </c>
      <c r="I22" s="2" t="s">
        <v>2768</v>
      </c>
      <c r="J22" s="2">
        <v>7</v>
      </c>
      <c r="K22" s="2">
        <v>11</v>
      </c>
      <c r="L22" s="2">
        <v>3</v>
      </c>
      <c r="M22" s="2" t="s">
        <v>2768</v>
      </c>
      <c r="N22" s="2" t="s">
        <v>2768</v>
      </c>
      <c r="O22" s="2" t="s">
        <v>2768</v>
      </c>
      <c r="P22" s="2" t="s">
        <v>2768</v>
      </c>
      <c r="Q22" s="2" t="s">
        <v>2768</v>
      </c>
      <c r="R22" s="2" t="s">
        <v>2768</v>
      </c>
      <c r="S22" s="2" t="s">
        <v>2768</v>
      </c>
      <c r="T22" s="2" t="s">
        <v>2769</v>
      </c>
      <c r="U22" s="2" t="s">
        <v>2769</v>
      </c>
      <c r="V22" s="2" t="s">
        <v>2769</v>
      </c>
      <c r="W22" s="2" t="s">
        <v>2769</v>
      </c>
    </row>
    <row r="23" spans="2:23" ht="15" customHeight="1" x14ac:dyDescent="0.45">
      <c r="B23" s="41">
        <v>20</v>
      </c>
      <c r="C23" s="42" t="s">
        <v>52</v>
      </c>
      <c r="D23" s="43">
        <v>1</v>
      </c>
      <c r="E23" s="2">
        <v>48</v>
      </c>
      <c r="F23" s="2">
        <v>2</v>
      </c>
      <c r="G23" s="2">
        <v>46</v>
      </c>
      <c r="H23" s="2" t="s">
        <v>2768</v>
      </c>
      <c r="I23" s="2" t="s">
        <v>2768</v>
      </c>
      <c r="J23" s="2">
        <v>2</v>
      </c>
      <c r="K23" s="2">
        <v>21</v>
      </c>
      <c r="L23" s="2" t="s">
        <v>2768</v>
      </c>
      <c r="M23" s="2">
        <v>25</v>
      </c>
      <c r="N23" s="2" t="s">
        <v>2768</v>
      </c>
      <c r="O23" s="2" t="s">
        <v>2768</v>
      </c>
      <c r="P23" s="2" t="s">
        <v>2768</v>
      </c>
      <c r="Q23" s="2" t="s">
        <v>2768</v>
      </c>
      <c r="R23" s="2" t="s">
        <v>2768</v>
      </c>
      <c r="S23" s="2" t="s">
        <v>2768</v>
      </c>
      <c r="T23" s="2" t="s">
        <v>2769</v>
      </c>
      <c r="U23" s="2" t="s">
        <v>2769</v>
      </c>
      <c r="V23" s="2" t="s">
        <v>2769</v>
      </c>
      <c r="W23" s="2" t="s">
        <v>2769</v>
      </c>
    </row>
    <row r="24" spans="2:23" ht="15" customHeight="1" x14ac:dyDescent="0.45">
      <c r="B24" s="41">
        <v>21</v>
      </c>
      <c r="C24" s="42" t="s">
        <v>53</v>
      </c>
      <c r="D24" s="43">
        <v>14</v>
      </c>
      <c r="E24" s="2">
        <v>215</v>
      </c>
      <c r="F24" s="2">
        <v>180</v>
      </c>
      <c r="G24" s="2">
        <v>35</v>
      </c>
      <c r="H24" s="2">
        <v>12</v>
      </c>
      <c r="I24" s="2">
        <v>3</v>
      </c>
      <c r="J24" s="2">
        <v>159</v>
      </c>
      <c r="K24" s="2">
        <v>29</v>
      </c>
      <c r="L24" s="2">
        <v>8</v>
      </c>
      <c r="M24" s="2">
        <v>3</v>
      </c>
      <c r="N24" s="2">
        <v>1</v>
      </c>
      <c r="O24" s="2" t="s">
        <v>2768</v>
      </c>
      <c r="P24" s="2">
        <v>6</v>
      </c>
      <c r="Q24" s="2" t="s">
        <v>2768</v>
      </c>
      <c r="R24" s="2" t="s">
        <v>2768</v>
      </c>
      <c r="S24" s="2" t="s">
        <v>2768</v>
      </c>
      <c r="T24" s="2">
        <v>72247</v>
      </c>
      <c r="U24" s="2">
        <v>193599</v>
      </c>
      <c r="V24" s="2">
        <v>469642</v>
      </c>
      <c r="W24" s="2">
        <v>245397</v>
      </c>
    </row>
    <row r="25" spans="2:23" ht="15" customHeight="1" x14ac:dyDescent="0.45">
      <c r="B25" s="41">
        <v>22</v>
      </c>
      <c r="C25" s="42" t="s">
        <v>54</v>
      </c>
      <c r="D25" s="43" t="s">
        <v>2768</v>
      </c>
      <c r="E25" s="2" t="s">
        <v>2768</v>
      </c>
      <c r="F25" s="2" t="s">
        <v>2768</v>
      </c>
      <c r="G25" s="2" t="s">
        <v>2768</v>
      </c>
      <c r="H25" s="2" t="s">
        <v>2768</v>
      </c>
      <c r="I25" s="2" t="s">
        <v>2768</v>
      </c>
      <c r="J25" s="2" t="s">
        <v>2768</v>
      </c>
      <c r="K25" s="2" t="s">
        <v>2768</v>
      </c>
      <c r="L25" s="2" t="s">
        <v>2768</v>
      </c>
      <c r="M25" s="2" t="s">
        <v>2768</v>
      </c>
      <c r="N25" s="2" t="s">
        <v>2768</v>
      </c>
      <c r="O25" s="2" t="s">
        <v>2768</v>
      </c>
      <c r="P25" s="2" t="s">
        <v>2768</v>
      </c>
      <c r="Q25" s="2" t="s">
        <v>2768</v>
      </c>
      <c r="R25" s="2" t="s">
        <v>2768</v>
      </c>
      <c r="S25" s="2" t="s">
        <v>2768</v>
      </c>
      <c r="T25" s="2" t="s">
        <v>2768</v>
      </c>
      <c r="U25" s="2" t="s">
        <v>2768</v>
      </c>
      <c r="V25" s="2" t="s">
        <v>2768</v>
      </c>
      <c r="W25" s="2" t="s">
        <v>2768</v>
      </c>
    </row>
    <row r="26" spans="2:23" ht="15" customHeight="1" x14ac:dyDescent="0.45">
      <c r="B26" s="44">
        <v>23</v>
      </c>
      <c r="C26" s="45" t="s">
        <v>55</v>
      </c>
      <c r="D26" s="46" t="s">
        <v>2768</v>
      </c>
      <c r="E26" s="3" t="s">
        <v>2768</v>
      </c>
      <c r="F26" s="3" t="s">
        <v>2768</v>
      </c>
      <c r="G26" s="3" t="s">
        <v>2768</v>
      </c>
      <c r="H26" s="3" t="s">
        <v>2768</v>
      </c>
      <c r="I26" s="3" t="s">
        <v>2768</v>
      </c>
      <c r="J26" s="3" t="s">
        <v>2768</v>
      </c>
      <c r="K26" s="3" t="s">
        <v>2768</v>
      </c>
      <c r="L26" s="3" t="s">
        <v>2768</v>
      </c>
      <c r="M26" s="3" t="s">
        <v>2768</v>
      </c>
      <c r="N26" s="3" t="s">
        <v>2768</v>
      </c>
      <c r="O26" s="3" t="s">
        <v>2768</v>
      </c>
      <c r="P26" s="3" t="s">
        <v>2768</v>
      </c>
      <c r="Q26" s="3" t="s">
        <v>2768</v>
      </c>
      <c r="R26" s="3" t="s">
        <v>2768</v>
      </c>
      <c r="S26" s="3" t="s">
        <v>2768</v>
      </c>
      <c r="T26" s="3" t="s">
        <v>2768</v>
      </c>
      <c r="U26" s="3" t="s">
        <v>2768</v>
      </c>
      <c r="V26" s="3" t="s">
        <v>2768</v>
      </c>
      <c r="W26" s="3" t="s">
        <v>2768</v>
      </c>
    </row>
    <row r="27" spans="2:23" ht="15" customHeight="1" x14ac:dyDescent="0.45">
      <c r="B27" s="41">
        <v>24</v>
      </c>
      <c r="C27" s="42" t="s">
        <v>56</v>
      </c>
      <c r="D27" s="43">
        <v>6</v>
      </c>
      <c r="E27" s="19">
        <v>36</v>
      </c>
      <c r="F27" s="19">
        <v>31</v>
      </c>
      <c r="G27" s="19">
        <v>5</v>
      </c>
      <c r="H27" s="2">
        <v>9</v>
      </c>
      <c r="I27" s="2">
        <v>3</v>
      </c>
      <c r="J27" s="2">
        <v>22</v>
      </c>
      <c r="K27" s="2">
        <v>2</v>
      </c>
      <c r="L27" s="2" t="s">
        <v>2768</v>
      </c>
      <c r="M27" s="2" t="s">
        <v>2768</v>
      </c>
      <c r="N27" s="2" t="s">
        <v>2768</v>
      </c>
      <c r="O27" s="2" t="s">
        <v>2768</v>
      </c>
      <c r="P27" s="2" t="s">
        <v>2768</v>
      </c>
      <c r="Q27" s="2" t="s">
        <v>2768</v>
      </c>
      <c r="R27" s="2" t="s">
        <v>2768</v>
      </c>
      <c r="S27" s="2" t="s">
        <v>2768</v>
      </c>
      <c r="T27" s="2" t="s">
        <v>2769</v>
      </c>
      <c r="U27" s="2" t="s">
        <v>2769</v>
      </c>
      <c r="V27" s="2" t="s">
        <v>2769</v>
      </c>
      <c r="W27" s="2" t="s">
        <v>2769</v>
      </c>
    </row>
    <row r="28" spans="2:23" ht="15" customHeight="1" x14ac:dyDescent="0.45">
      <c r="B28" s="41">
        <v>25</v>
      </c>
      <c r="C28" s="42" t="s">
        <v>57</v>
      </c>
      <c r="D28" s="43" t="s">
        <v>2768</v>
      </c>
      <c r="E28" s="2" t="s">
        <v>2768</v>
      </c>
      <c r="F28" s="2" t="s">
        <v>2768</v>
      </c>
      <c r="G28" s="2" t="s">
        <v>2768</v>
      </c>
      <c r="H28" s="2" t="s">
        <v>2768</v>
      </c>
      <c r="I28" s="2" t="s">
        <v>2768</v>
      </c>
      <c r="J28" s="2" t="s">
        <v>2768</v>
      </c>
      <c r="K28" s="2" t="s">
        <v>2768</v>
      </c>
      <c r="L28" s="2" t="s">
        <v>2768</v>
      </c>
      <c r="M28" s="2" t="s">
        <v>2768</v>
      </c>
      <c r="N28" s="2" t="s">
        <v>2768</v>
      </c>
      <c r="O28" s="2" t="s">
        <v>2768</v>
      </c>
      <c r="P28" s="2" t="s">
        <v>2768</v>
      </c>
      <c r="Q28" s="2" t="s">
        <v>2768</v>
      </c>
      <c r="R28" s="2" t="s">
        <v>2768</v>
      </c>
      <c r="S28" s="2" t="s">
        <v>2768</v>
      </c>
      <c r="T28" s="2" t="s">
        <v>2768</v>
      </c>
      <c r="U28" s="2" t="s">
        <v>2768</v>
      </c>
      <c r="V28" s="2" t="s">
        <v>2768</v>
      </c>
      <c r="W28" s="2" t="s">
        <v>2768</v>
      </c>
    </row>
    <row r="29" spans="2:23" ht="15" customHeight="1" x14ac:dyDescent="0.45">
      <c r="B29" s="41">
        <v>26</v>
      </c>
      <c r="C29" s="42" t="s">
        <v>58</v>
      </c>
      <c r="D29" s="43">
        <v>3</v>
      </c>
      <c r="E29" s="2">
        <v>108</v>
      </c>
      <c r="F29" s="2">
        <v>71</v>
      </c>
      <c r="G29" s="2">
        <v>37</v>
      </c>
      <c r="H29" s="2">
        <v>5</v>
      </c>
      <c r="I29" s="2">
        <v>1</v>
      </c>
      <c r="J29" s="2">
        <v>65</v>
      </c>
      <c r="K29" s="2">
        <v>30</v>
      </c>
      <c r="L29" s="2">
        <v>1</v>
      </c>
      <c r="M29" s="2">
        <v>6</v>
      </c>
      <c r="N29" s="2" t="s">
        <v>2768</v>
      </c>
      <c r="O29" s="2" t="s">
        <v>2768</v>
      </c>
      <c r="P29" s="2" t="s">
        <v>2768</v>
      </c>
      <c r="Q29" s="2" t="s">
        <v>2768</v>
      </c>
      <c r="R29" s="2" t="s">
        <v>2768</v>
      </c>
      <c r="S29" s="2" t="s">
        <v>2768</v>
      </c>
      <c r="T29" s="2">
        <v>39561</v>
      </c>
      <c r="U29" s="2">
        <v>45955</v>
      </c>
      <c r="V29" s="2">
        <v>116461</v>
      </c>
      <c r="W29" s="2">
        <v>25122</v>
      </c>
    </row>
    <row r="30" spans="2:23" ht="15" customHeight="1" x14ac:dyDescent="0.45">
      <c r="B30" s="41">
        <v>27</v>
      </c>
      <c r="C30" s="42" t="s">
        <v>59</v>
      </c>
      <c r="D30" s="43">
        <v>1</v>
      </c>
      <c r="E30" s="2">
        <v>12</v>
      </c>
      <c r="F30" s="2">
        <v>2</v>
      </c>
      <c r="G30" s="2">
        <v>10</v>
      </c>
      <c r="H30" s="2" t="s">
        <v>2768</v>
      </c>
      <c r="I30" s="2" t="s">
        <v>2768</v>
      </c>
      <c r="J30" s="2">
        <v>2</v>
      </c>
      <c r="K30" s="2">
        <v>1</v>
      </c>
      <c r="L30" s="2" t="s">
        <v>2768</v>
      </c>
      <c r="M30" s="2">
        <v>9</v>
      </c>
      <c r="N30" s="2" t="s">
        <v>2768</v>
      </c>
      <c r="O30" s="2" t="s">
        <v>2768</v>
      </c>
      <c r="P30" s="2" t="s">
        <v>2768</v>
      </c>
      <c r="Q30" s="2" t="s">
        <v>2768</v>
      </c>
      <c r="R30" s="2" t="s">
        <v>2768</v>
      </c>
      <c r="S30" s="2" t="s">
        <v>2768</v>
      </c>
      <c r="T30" s="2" t="s">
        <v>2769</v>
      </c>
      <c r="U30" s="2" t="s">
        <v>2769</v>
      </c>
      <c r="V30" s="2" t="s">
        <v>2769</v>
      </c>
      <c r="W30" s="2" t="s">
        <v>2769</v>
      </c>
    </row>
    <row r="31" spans="2:23" ht="15" customHeight="1" x14ac:dyDescent="0.45">
      <c r="B31" s="44">
        <v>28</v>
      </c>
      <c r="C31" s="45" t="s">
        <v>60</v>
      </c>
      <c r="D31" s="46">
        <v>2</v>
      </c>
      <c r="E31" s="3">
        <v>192</v>
      </c>
      <c r="F31" s="3">
        <v>138</v>
      </c>
      <c r="G31" s="3">
        <v>54</v>
      </c>
      <c r="H31" s="3" t="s">
        <v>2768</v>
      </c>
      <c r="I31" s="3" t="s">
        <v>2768</v>
      </c>
      <c r="J31" s="3">
        <v>117</v>
      </c>
      <c r="K31" s="3">
        <v>46</v>
      </c>
      <c r="L31" s="3" t="s">
        <v>2768</v>
      </c>
      <c r="M31" s="3">
        <v>2</v>
      </c>
      <c r="N31" s="3">
        <v>21</v>
      </c>
      <c r="O31" s="3">
        <v>6</v>
      </c>
      <c r="P31" s="3" t="s">
        <v>2768</v>
      </c>
      <c r="Q31" s="3" t="s">
        <v>2768</v>
      </c>
      <c r="R31" s="3" t="s">
        <v>2768</v>
      </c>
      <c r="S31" s="3" t="s">
        <v>2768</v>
      </c>
      <c r="T31" s="3" t="s">
        <v>2769</v>
      </c>
      <c r="U31" s="3" t="s">
        <v>2769</v>
      </c>
      <c r="V31" s="3" t="s">
        <v>2769</v>
      </c>
      <c r="W31" s="3" t="s">
        <v>2769</v>
      </c>
    </row>
    <row r="32" spans="2:23" ht="15" customHeight="1" x14ac:dyDescent="0.45">
      <c r="B32" s="41">
        <v>29</v>
      </c>
      <c r="C32" s="42" t="s">
        <v>61</v>
      </c>
      <c r="D32" s="43">
        <v>8</v>
      </c>
      <c r="E32" s="19">
        <v>513</v>
      </c>
      <c r="F32" s="19">
        <v>193</v>
      </c>
      <c r="G32" s="19">
        <v>320</v>
      </c>
      <c r="H32" s="2">
        <v>9</v>
      </c>
      <c r="I32" s="2">
        <v>5</v>
      </c>
      <c r="J32" s="2">
        <v>172</v>
      </c>
      <c r="K32" s="2">
        <v>287</v>
      </c>
      <c r="L32" s="2">
        <v>12</v>
      </c>
      <c r="M32" s="2">
        <v>31</v>
      </c>
      <c r="N32" s="2">
        <v>2</v>
      </c>
      <c r="O32" s="2" t="s">
        <v>2768</v>
      </c>
      <c r="P32" s="2" t="s">
        <v>2768</v>
      </c>
      <c r="Q32" s="2" t="s">
        <v>2768</v>
      </c>
      <c r="R32" s="2">
        <v>2</v>
      </c>
      <c r="S32" s="2">
        <v>3</v>
      </c>
      <c r="T32" s="2">
        <v>162310</v>
      </c>
      <c r="U32" s="2">
        <v>257214</v>
      </c>
      <c r="V32" s="2">
        <v>609206</v>
      </c>
      <c r="W32" s="2">
        <v>308549</v>
      </c>
    </row>
    <row r="33" spans="2:23" ht="15" customHeight="1" x14ac:dyDescent="0.45">
      <c r="B33" s="41">
        <v>30</v>
      </c>
      <c r="C33" s="42" t="s">
        <v>62</v>
      </c>
      <c r="D33" s="43">
        <v>2</v>
      </c>
      <c r="E33" s="2">
        <v>176</v>
      </c>
      <c r="F33" s="2">
        <v>112</v>
      </c>
      <c r="G33" s="2">
        <v>64</v>
      </c>
      <c r="H33" s="2">
        <v>4</v>
      </c>
      <c r="I33" s="2" t="s">
        <v>2768</v>
      </c>
      <c r="J33" s="2">
        <v>91</v>
      </c>
      <c r="K33" s="2">
        <v>38</v>
      </c>
      <c r="L33" s="2">
        <v>16</v>
      </c>
      <c r="M33" s="2">
        <v>22</v>
      </c>
      <c r="N33" s="2">
        <v>1</v>
      </c>
      <c r="O33" s="2">
        <v>4</v>
      </c>
      <c r="P33" s="2" t="s">
        <v>2768</v>
      </c>
      <c r="Q33" s="2" t="s">
        <v>2768</v>
      </c>
      <c r="R33" s="2" t="s">
        <v>2768</v>
      </c>
      <c r="S33" s="2" t="s">
        <v>2768</v>
      </c>
      <c r="T33" s="2" t="s">
        <v>2769</v>
      </c>
      <c r="U33" s="2" t="s">
        <v>2769</v>
      </c>
      <c r="V33" s="2" t="s">
        <v>2769</v>
      </c>
      <c r="W33" s="2" t="s">
        <v>2769</v>
      </c>
    </row>
    <row r="34" spans="2:23" ht="15" customHeight="1" x14ac:dyDescent="0.45">
      <c r="B34" s="41">
        <v>31</v>
      </c>
      <c r="C34" s="42" t="s">
        <v>63</v>
      </c>
      <c r="D34" s="43">
        <v>3</v>
      </c>
      <c r="E34" s="2">
        <v>113</v>
      </c>
      <c r="F34" s="2">
        <v>108</v>
      </c>
      <c r="G34" s="2">
        <v>5</v>
      </c>
      <c r="H34" s="2">
        <v>2</v>
      </c>
      <c r="I34" s="2">
        <v>1</v>
      </c>
      <c r="J34" s="2">
        <v>106</v>
      </c>
      <c r="K34" s="2">
        <v>4</v>
      </c>
      <c r="L34" s="2" t="s">
        <v>2768</v>
      </c>
      <c r="M34" s="2" t="s">
        <v>2768</v>
      </c>
      <c r="N34" s="2" t="s">
        <v>2768</v>
      </c>
      <c r="O34" s="2" t="s">
        <v>2768</v>
      </c>
      <c r="P34" s="2" t="s">
        <v>2768</v>
      </c>
      <c r="Q34" s="2" t="s">
        <v>2768</v>
      </c>
      <c r="R34" s="2" t="s">
        <v>2768</v>
      </c>
      <c r="S34" s="2" t="s">
        <v>2768</v>
      </c>
      <c r="T34" s="2">
        <v>51159</v>
      </c>
      <c r="U34" s="2">
        <v>737982</v>
      </c>
      <c r="V34" s="2">
        <v>759416</v>
      </c>
      <c r="W34" s="2">
        <v>315</v>
      </c>
    </row>
    <row r="35" spans="2:23" ht="15" customHeight="1" thickBot="1" x14ac:dyDescent="0.5">
      <c r="B35" s="47">
        <v>32</v>
      </c>
      <c r="C35" s="48" t="s">
        <v>64</v>
      </c>
      <c r="D35" s="49">
        <v>8</v>
      </c>
      <c r="E35" s="4">
        <v>247</v>
      </c>
      <c r="F35" s="4">
        <v>119</v>
      </c>
      <c r="G35" s="4">
        <v>128</v>
      </c>
      <c r="H35" s="4">
        <v>5</v>
      </c>
      <c r="I35" s="4">
        <v>4</v>
      </c>
      <c r="J35" s="4">
        <v>101</v>
      </c>
      <c r="K35" s="4">
        <v>90</v>
      </c>
      <c r="L35" s="4">
        <v>6</v>
      </c>
      <c r="M35" s="4">
        <v>32</v>
      </c>
      <c r="N35" s="4">
        <v>7</v>
      </c>
      <c r="O35" s="4">
        <v>2</v>
      </c>
      <c r="P35" s="4" t="s">
        <v>2768</v>
      </c>
      <c r="Q35" s="4">
        <v>2</v>
      </c>
      <c r="R35" s="4" t="s">
        <v>2768</v>
      </c>
      <c r="S35" s="4" t="s">
        <v>2768</v>
      </c>
      <c r="T35" s="4" t="s">
        <v>2769</v>
      </c>
      <c r="U35" s="4" t="s">
        <v>2769</v>
      </c>
      <c r="V35" s="4" t="s">
        <v>2769</v>
      </c>
      <c r="W35" s="4" t="s">
        <v>2769</v>
      </c>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57"/>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4" style="23" customWidth="1"/>
    <col min="4" max="4" width="4.8984375" style="23" customWidth="1"/>
    <col min="5" max="5" width="19.69921875" style="23" customWidth="1"/>
    <col min="6" max="6" width="6" style="23" customWidth="1"/>
    <col min="7" max="11" width="11.3984375" style="23" customWidth="1"/>
    <col min="12" max="14" width="10.09765625" style="23" customWidth="1"/>
    <col min="15" max="16384" width="8.09765625" style="23"/>
  </cols>
  <sheetData>
    <row r="1" spans="2:14" s="22" customFormat="1" ht="15" customHeight="1" x14ac:dyDescent="0.45">
      <c r="B1" s="22" t="s">
        <v>1997</v>
      </c>
    </row>
    <row r="3" spans="2:14" s="24" customFormat="1" ht="13.05" customHeight="1" x14ac:dyDescent="0.45">
      <c r="B3" s="24" t="s">
        <v>2225</v>
      </c>
      <c r="L3" s="51"/>
      <c r="M3" s="51"/>
      <c r="N3" s="51"/>
    </row>
    <row r="4" spans="2:14" s="24" customFormat="1" ht="13.05" customHeight="1" thickBot="1" x14ac:dyDescent="0.5">
      <c r="B4" s="24" t="s">
        <v>2226</v>
      </c>
      <c r="L4" s="51"/>
      <c r="M4" s="51"/>
      <c r="N4" s="51"/>
    </row>
    <row r="5" spans="2:14" ht="60" x14ac:dyDescent="0.45">
      <c r="B5" s="280" t="s">
        <v>16</v>
      </c>
      <c r="C5" s="281"/>
      <c r="D5" s="281"/>
      <c r="E5" s="358"/>
      <c r="F5" s="286" t="s">
        <v>17</v>
      </c>
      <c r="G5" s="25" t="s">
        <v>71</v>
      </c>
      <c r="H5" s="52" t="s">
        <v>67</v>
      </c>
      <c r="I5" s="50" t="s">
        <v>1852</v>
      </c>
      <c r="J5" s="50" t="s">
        <v>72</v>
      </c>
      <c r="K5" s="25" t="s">
        <v>24</v>
      </c>
      <c r="L5" s="53"/>
      <c r="M5" s="53"/>
      <c r="N5" s="53"/>
    </row>
    <row r="6" spans="2:14" s="36" customFormat="1" ht="15" customHeight="1" thickBot="1" x14ac:dyDescent="0.5">
      <c r="B6" s="284"/>
      <c r="C6" s="285"/>
      <c r="D6" s="285"/>
      <c r="E6" s="359"/>
      <c r="F6" s="285"/>
      <c r="G6" s="33" t="s">
        <v>73</v>
      </c>
      <c r="H6" s="33" t="s">
        <v>75</v>
      </c>
      <c r="I6" s="33" t="s">
        <v>75</v>
      </c>
      <c r="J6" s="33" t="s">
        <v>75</v>
      </c>
      <c r="K6" s="34" t="s">
        <v>75</v>
      </c>
      <c r="L6" s="54"/>
      <c r="M6" s="54"/>
      <c r="N6" s="54"/>
    </row>
    <row r="7" spans="2:14" s="24" customFormat="1" ht="13.95" customHeight="1" x14ac:dyDescent="0.45">
      <c r="B7" s="360" t="s">
        <v>13</v>
      </c>
      <c r="C7" s="360"/>
      <c r="D7" s="360"/>
      <c r="E7" s="360"/>
      <c r="F7" s="55">
        <v>2114</v>
      </c>
      <c r="G7" s="56">
        <v>86083</v>
      </c>
      <c r="H7" s="56">
        <v>34747622</v>
      </c>
      <c r="I7" s="56">
        <v>208729656</v>
      </c>
      <c r="J7" s="56">
        <v>312468538</v>
      </c>
      <c r="K7" s="56">
        <v>90563147</v>
      </c>
      <c r="L7" s="57"/>
      <c r="M7" s="57"/>
      <c r="N7" s="57"/>
    </row>
    <row r="8" spans="2:14" s="24" customFormat="1" ht="12" x14ac:dyDescent="0.45">
      <c r="B8" s="58" t="s">
        <v>40</v>
      </c>
      <c r="C8" s="59" t="s">
        <v>41</v>
      </c>
      <c r="D8" s="58"/>
      <c r="E8" s="60"/>
      <c r="F8" s="61">
        <v>455</v>
      </c>
      <c r="G8" s="62">
        <v>18301</v>
      </c>
      <c r="H8" s="62">
        <v>5156337</v>
      </c>
      <c r="I8" s="62">
        <v>28611730</v>
      </c>
      <c r="J8" s="62">
        <v>43629508</v>
      </c>
      <c r="K8" s="62">
        <v>13238168</v>
      </c>
      <c r="L8" s="57"/>
      <c r="M8" s="57"/>
      <c r="N8" s="57"/>
    </row>
    <row r="9" spans="2:14" s="24" customFormat="1" ht="12" x14ac:dyDescent="0.45">
      <c r="B9" s="63"/>
      <c r="C9" s="63" t="s">
        <v>76</v>
      </c>
      <c r="D9" s="64" t="s">
        <v>77</v>
      </c>
      <c r="E9" s="65"/>
      <c r="F9" s="14"/>
      <c r="G9" s="15"/>
      <c r="H9" s="15"/>
      <c r="I9" s="15"/>
      <c r="J9" s="15"/>
      <c r="K9" s="15"/>
      <c r="L9" s="57"/>
      <c r="M9" s="57"/>
      <c r="N9" s="57"/>
    </row>
    <row r="10" spans="2:14" ht="12" x14ac:dyDescent="0.45">
      <c r="B10" s="66"/>
      <c r="C10" s="66"/>
      <c r="D10" s="67" t="s">
        <v>2238</v>
      </c>
      <c r="E10" s="67" t="s">
        <v>78</v>
      </c>
      <c r="F10" s="68">
        <v>16</v>
      </c>
      <c r="G10" s="69">
        <v>831</v>
      </c>
      <c r="H10" s="70">
        <v>286135</v>
      </c>
      <c r="I10" s="70">
        <v>4252311</v>
      </c>
      <c r="J10" s="70">
        <v>4831781</v>
      </c>
      <c r="K10" s="70">
        <v>470551</v>
      </c>
    </row>
    <row r="11" spans="2:14" ht="12" x14ac:dyDescent="0.45">
      <c r="B11" s="66"/>
      <c r="C11" s="66"/>
      <c r="D11" s="67" t="s">
        <v>79</v>
      </c>
      <c r="E11" s="67" t="s">
        <v>2239</v>
      </c>
      <c r="F11" s="71">
        <v>9</v>
      </c>
      <c r="G11" s="72">
        <v>474</v>
      </c>
      <c r="H11" s="73">
        <v>130228</v>
      </c>
      <c r="I11" s="73">
        <v>781420</v>
      </c>
      <c r="J11" s="73">
        <v>953170</v>
      </c>
      <c r="K11" s="73">
        <v>144906</v>
      </c>
    </row>
    <row r="12" spans="2:14" ht="12" x14ac:dyDescent="0.45">
      <c r="B12" s="66"/>
      <c r="C12" s="66"/>
      <c r="D12" s="67" t="s">
        <v>80</v>
      </c>
      <c r="E12" s="67" t="s">
        <v>81</v>
      </c>
      <c r="F12" s="71">
        <v>12</v>
      </c>
      <c r="G12" s="72">
        <v>428</v>
      </c>
      <c r="H12" s="73">
        <v>134842</v>
      </c>
      <c r="I12" s="73">
        <v>1100526</v>
      </c>
      <c r="J12" s="73">
        <v>1526382</v>
      </c>
      <c r="K12" s="73">
        <v>381694</v>
      </c>
    </row>
    <row r="13" spans="2:14" ht="24" x14ac:dyDescent="0.45">
      <c r="B13" s="66"/>
      <c r="C13" s="66"/>
      <c r="D13" s="67" t="s">
        <v>82</v>
      </c>
      <c r="E13" s="67" t="s">
        <v>2240</v>
      </c>
      <c r="F13" s="68">
        <v>14</v>
      </c>
      <c r="G13" s="69">
        <v>539</v>
      </c>
      <c r="H13" s="70">
        <v>189958</v>
      </c>
      <c r="I13" s="70">
        <v>2208446</v>
      </c>
      <c r="J13" s="70">
        <v>3317150</v>
      </c>
      <c r="K13" s="70">
        <v>986533</v>
      </c>
    </row>
    <row r="14" spans="2:14" ht="12" x14ac:dyDescent="0.45">
      <c r="B14" s="66"/>
      <c r="C14" s="66"/>
      <c r="D14" s="67" t="s">
        <v>2241</v>
      </c>
      <c r="E14" s="67" t="s">
        <v>83</v>
      </c>
      <c r="F14" s="68">
        <v>42</v>
      </c>
      <c r="G14" s="69">
        <v>4291</v>
      </c>
      <c r="H14" s="70">
        <v>1273602</v>
      </c>
      <c r="I14" s="70">
        <v>7260197</v>
      </c>
      <c r="J14" s="70">
        <v>11310540</v>
      </c>
      <c r="K14" s="70">
        <v>3503418</v>
      </c>
    </row>
    <row r="15" spans="2:14" s="24" customFormat="1" ht="12" x14ac:dyDescent="0.45">
      <c r="B15" s="63"/>
      <c r="C15" s="63" t="s">
        <v>84</v>
      </c>
      <c r="D15" s="74" t="s">
        <v>85</v>
      </c>
      <c r="E15" s="63"/>
      <c r="F15" s="20"/>
      <c r="G15" s="21"/>
      <c r="H15" s="21"/>
      <c r="I15" s="21"/>
      <c r="J15" s="21"/>
      <c r="K15" s="21"/>
      <c r="L15" s="57"/>
      <c r="M15" s="57"/>
      <c r="N15" s="57"/>
    </row>
    <row r="16" spans="2:14" ht="12" x14ac:dyDescent="0.45">
      <c r="B16" s="66"/>
      <c r="C16" s="66"/>
      <c r="D16" s="67" t="s">
        <v>2242</v>
      </c>
      <c r="E16" s="67" t="s">
        <v>86</v>
      </c>
      <c r="F16" s="68">
        <v>11</v>
      </c>
      <c r="G16" s="69">
        <v>733</v>
      </c>
      <c r="H16" s="70">
        <v>201496</v>
      </c>
      <c r="I16" s="70">
        <v>875327</v>
      </c>
      <c r="J16" s="70">
        <v>1358957</v>
      </c>
      <c r="K16" s="70">
        <v>464838</v>
      </c>
    </row>
    <row r="17" spans="1:14" ht="12" x14ac:dyDescent="0.45">
      <c r="B17" s="66"/>
      <c r="C17" s="66"/>
      <c r="D17" s="67" t="s">
        <v>2243</v>
      </c>
      <c r="E17" s="67" t="s">
        <v>2244</v>
      </c>
      <c r="F17" s="68">
        <v>28</v>
      </c>
      <c r="G17" s="69">
        <v>512</v>
      </c>
      <c r="H17" s="70">
        <v>114704</v>
      </c>
      <c r="I17" s="70">
        <v>801510</v>
      </c>
      <c r="J17" s="70">
        <v>1114465</v>
      </c>
      <c r="K17" s="70">
        <v>227975</v>
      </c>
    </row>
    <row r="18" spans="1:14" ht="12" x14ac:dyDescent="0.45">
      <c r="B18" s="66"/>
      <c r="C18" s="66"/>
      <c r="D18" s="67" t="s">
        <v>2245</v>
      </c>
      <c r="E18" s="67" t="s">
        <v>1859</v>
      </c>
      <c r="F18" s="68">
        <v>1</v>
      </c>
      <c r="G18" s="69">
        <v>3</v>
      </c>
      <c r="H18" s="69" t="s">
        <v>2770</v>
      </c>
      <c r="I18" s="69" t="s">
        <v>2770</v>
      </c>
      <c r="J18" s="69" t="s">
        <v>2770</v>
      </c>
      <c r="K18" s="69" t="s">
        <v>2770</v>
      </c>
    </row>
    <row r="19" spans="1:14" ht="12" x14ac:dyDescent="0.45">
      <c r="B19" s="66"/>
      <c r="C19" s="66"/>
      <c r="D19" s="67" t="s">
        <v>87</v>
      </c>
      <c r="E19" s="67" t="s">
        <v>88</v>
      </c>
      <c r="F19" s="68">
        <v>11</v>
      </c>
      <c r="G19" s="69">
        <v>173</v>
      </c>
      <c r="H19" s="70">
        <v>41402</v>
      </c>
      <c r="I19" s="70">
        <v>300213</v>
      </c>
      <c r="J19" s="70">
        <v>416009</v>
      </c>
      <c r="K19" s="70">
        <v>125684</v>
      </c>
    </row>
    <row r="20" spans="1:14" ht="12" x14ac:dyDescent="0.45">
      <c r="B20" s="66"/>
      <c r="C20" s="66"/>
      <c r="D20" s="67" t="s">
        <v>89</v>
      </c>
      <c r="E20" s="67" t="s">
        <v>576</v>
      </c>
      <c r="F20" s="68">
        <v>30</v>
      </c>
      <c r="G20" s="69">
        <v>794</v>
      </c>
      <c r="H20" s="70">
        <v>206985</v>
      </c>
      <c r="I20" s="70">
        <v>1711977</v>
      </c>
      <c r="J20" s="70">
        <v>2353260</v>
      </c>
      <c r="K20" s="70">
        <v>623691</v>
      </c>
    </row>
    <row r="21" spans="1:14" ht="12" x14ac:dyDescent="0.45">
      <c r="B21" s="66"/>
      <c r="C21" s="66"/>
      <c r="D21" s="67" t="s">
        <v>90</v>
      </c>
      <c r="E21" s="67" t="s">
        <v>91</v>
      </c>
      <c r="F21" s="68">
        <v>18</v>
      </c>
      <c r="G21" s="69">
        <v>407</v>
      </c>
      <c r="H21" s="70">
        <v>90139</v>
      </c>
      <c r="I21" s="70">
        <v>696454</v>
      </c>
      <c r="J21" s="70">
        <v>892569</v>
      </c>
      <c r="K21" s="70">
        <v>177413</v>
      </c>
    </row>
    <row r="22" spans="1:14" ht="12" x14ac:dyDescent="0.45">
      <c r="B22" s="66"/>
      <c r="C22" s="66"/>
      <c r="D22" s="67" t="s">
        <v>2246</v>
      </c>
      <c r="E22" s="67" t="s">
        <v>2247</v>
      </c>
      <c r="F22" s="68">
        <v>17</v>
      </c>
      <c r="G22" s="69">
        <v>234</v>
      </c>
      <c r="H22" s="70">
        <v>61491</v>
      </c>
      <c r="I22" s="70">
        <v>235535</v>
      </c>
      <c r="J22" s="70">
        <v>404586</v>
      </c>
      <c r="K22" s="70">
        <v>161432</v>
      </c>
    </row>
    <row r="23" spans="1:14" ht="24" customHeight="1" x14ac:dyDescent="0.45">
      <c r="A23" s="24"/>
      <c r="B23" s="63"/>
      <c r="C23" s="63" t="s">
        <v>92</v>
      </c>
      <c r="D23" s="361" t="s">
        <v>93</v>
      </c>
      <c r="E23" s="362"/>
      <c r="F23" s="20"/>
      <c r="G23" s="21"/>
      <c r="H23" s="21"/>
      <c r="I23" s="21"/>
      <c r="J23" s="21"/>
      <c r="K23" s="21"/>
      <c r="L23" s="57"/>
      <c r="M23" s="57"/>
      <c r="N23" s="57"/>
    </row>
    <row r="24" spans="1:14" ht="36" x14ac:dyDescent="0.45">
      <c r="B24" s="66"/>
      <c r="C24" s="66"/>
      <c r="D24" s="67" t="s">
        <v>2248</v>
      </c>
      <c r="E24" s="67" t="s">
        <v>2249</v>
      </c>
      <c r="F24" s="68">
        <v>9</v>
      </c>
      <c r="G24" s="69">
        <v>114</v>
      </c>
      <c r="H24" s="70">
        <v>21164</v>
      </c>
      <c r="I24" s="70">
        <v>30049</v>
      </c>
      <c r="J24" s="70">
        <v>58127</v>
      </c>
      <c r="K24" s="70">
        <v>25327</v>
      </c>
    </row>
    <row r="25" spans="1:14" ht="24" x14ac:dyDescent="0.45">
      <c r="B25" s="66"/>
      <c r="C25" s="66"/>
      <c r="D25" s="67" t="s">
        <v>2250</v>
      </c>
      <c r="E25" s="67" t="s">
        <v>2251</v>
      </c>
      <c r="F25" s="68">
        <v>11</v>
      </c>
      <c r="G25" s="69">
        <v>182</v>
      </c>
      <c r="H25" s="70">
        <v>32536</v>
      </c>
      <c r="I25" s="70">
        <v>58020</v>
      </c>
      <c r="J25" s="70">
        <v>128193</v>
      </c>
      <c r="K25" s="70">
        <v>60589</v>
      </c>
    </row>
    <row r="26" spans="1:14" ht="12" x14ac:dyDescent="0.45">
      <c r="A26" s="24"/>
      <c r="B26" s="63"/>
      <c r="C26" s="63" t="s">
        <v>94</v>
      </c>
      <c r="D26" s="74" t="s">
        <v>95</v>
      </c>
      <c r="E26" s="63"/>
      <c r="F26" s="20"/>
      <c r="G26" s="21"/>
      <c r="H26" s="21"/>
      <c r="I26" s="21"/>
      <c r="J26" s="21"/>
      <c r="K26" s="21"/>
      <c r="L26" s="57"/>
      <c r="M26" s="57"/>
      <c r="N26" s="57"/>
    </row>
    <row r="27" spans="1:14" ht="12" x14ac:dyDescent="0.45">
      <c r="B27" s="66"/>
      <c r="C27" s="66"/>
      <c r="D27" s="67" t="s">
        <v>2252</v>
      </c>
      <c r="E27" s="67" t="s">
        <v>2253</v>
      </c>
      <c r="F27" s="68">
        <v>5</v>
      </c>
      <c r="G27" s="69">
        <v>19</v>
      </c>
      <c r="H27" s="70">
        <v>2691</v>
      </c>
      <c r="I27" s="70">
        <v>2945</v>
      </c>
      <c r="J27" s="70">
        <v>8163</v>
      </c>
      <c r="K27" s="70">
        <v>4840</v>
      </c>
    </row>
    <row r="28" spans="1:14" ht="12" customHeight="1" x14ac:dyDescent="0.45">
      <c r="B28" s="66"/>
      <c r="C28" s="66"/>
      <c r="D28" s="67" t="s">
        <v>2254</v>
      </c>
      <c r="E28" s="67" t="s">
        <v>96</v>
      </c>
      <c r="F28" s="68">
        <v>3</v>
      </c>
      <c r="G28" s="69">
        <v>41</v>
      </c>
      <c r="H28" s="70">
        <v>12601</v>
      </c>
      <c r="I28" s="70">
        <v>38456</v>
      </c>
      <c r="J28" s="70">
        <v>62646</v>
      </c>
      <c r="K28" s="70">
        <v>22449</v>
      </c>
    </row>
    <row r="29" spans="1:14" ht="12" x14ac:dyDescent="0.45">
      <c r="B29" s="66"/>
      <c r="C29" s="66"/>
      <c r="D29" s="67" t="s">
        <v>97</v>
      </c>
      <c r="E29" s="67" t="s">
        <v>98</v>
      </c>
      <c r="F29" s="68">
        <v>2</v>
      </c>
      <c r="G29" s="69">
        <v>16</v>
      </c>
      <c r="H29" s="69" t="s">
        <v>2769</v>
      </c>
      <c r="I29" s="69" t="s">
        <v>2769</v>
      </c>
      <c r="J29" s="69" t="s">
        <v>2769</v>
      </c>
      <c r="K29" s="69" t="s">
        <v>2769</v>
      </c>
    </row>
    <row r="30" spans="1:14" ht="12" x14ac:dyDescent="0.45">
      <c r="B30" s="66"/>
      <c r="C30" s="66"/>
      <c r="D30" s="67" t="s">
        <v>99</v>
      </c>
      <c r="E30" s="67" t="s">
        <v>100</v>
      </c>
      <c r="F30" s="68">
        <v>1</v>
      </c>
      <c r="G30" s="69">
        <v>4</v>
      </c>
      <c r="H30" s="69" t="s">
        <v>2769</v>
      </c>
      <c r="I30" s="69" t="s">
        <v>2769</v>
      </c>
      <c r="J30" s="69" t="s">
        <v>2769</v>
      </c>
      <c r="K30" s="69" t="s">
        <v>2769</v>
      </c>
    </row>
    <row r="31" spans="1:14" ht="12" x14ac:dyDescent="0.45">
      <c r="B31" s="66"/>
      <c r="C31" s="66"/>
      <c r="D31" s="67" t="s">
        <v>2255</v>
      </c>
      <c r="E31" s="67" t="s">
        <v>101</v>
      </c>
      <c r="F31" s="68">
        <v>6</v>
      </c>
      <c r="G31" s="69">
        <v>233</v>
      </c>
      <c r="H31" s="70">
        <v>74712</v>
      </c>
      <c r="I31" s="70">
        <v>398642</v>
      </c>
      <c r="J31" s="70">
        <v>680329</v>
      </c>
      <c r="K31" s="70">
        <v>246437</v>
      </c>
    </row>
    <row r="32" spans="1:14" ht="12" x14ac:dyDescent="0.45">
      <c r="A32" s="24"/>
      <c r="B32" s="63"/>
      <c r="C32" s="63" t="s">
        <v>102</v>
      </c>
      <c r="D32" s="74" t="s">
        <v>103</v>
      </c>
      <c r="E32" s="63"/>
      <c r="F32" s="20"/>
      <c r="G32" s="21"/>
      <c r="H32" s="21"/>
      <c r="I32" s="21"/>
      <c r="J32" s="21"/>
      <c r="K32" s="21"/>
      <c r="L32" s="57"/>
      <c r="M32" s="57"/>
      <c r="N32" s="57"/>
    </row>
    <row r="33" spans="1:14" ht="12" x14ac:dyDescent="0.45">
      <c r="B33" s="66"/>
      <c r="C33" s="66"/>
      <c r="D33" s="67" t="s">
        <v>2256</v>
      </c>
      <c r="E33" s="67" t="s">
        <v>2257</v>
      </c>
      <c r="F33" s="68">
        <v>7</v>
      </c>
      <c r="G33" s="69">
        <v>156</v>
      </c>
      <c r="H33" s="70">
        <v>59191</v>
      </c>
      <c r="I33" s="70">
        <v>652604</v>
      </c>
      <c r="J33" s="70">
        <v>975079</v>
      </c>
      <c r="K33" s="70">
        <v>298922</v>
      </c>
    </row>
    <row r="34" spans="1:14" ht="12" x14ac:dyDescent="0.45">
      <c r="B34" s="66"/>
      <c r="C34" s="66"/>
      <c r="D34" s="67" t="s">
        <v>2258</v>
      </c>
      <c r="E34" s="67" t="s">
        <v>612</v>
      </c>
      <c r="F34" s="68">
        <v>2</v>
      </c>
      <c r="G34" s="69">
        <v>52</v>
      </c>
      <c r="H34" s="69" t="s">
        <v>2769</v>
      </c>
      <c r="I34" s="69" t="s">
        <v>2769</v>
      </c>
      <c r="J34" s="69" t="s">
        <v>2769</v>
      </c>
      <c r="K34" s="69" t="s">
        <v>2769</v>
      </c>
    </row>
    <row r="35" spans="1:14" ht="12" x14ac:dyDescent="0.45">
      <c r="B35" s="66"/>
      <c r="C35" s="66"/>
      <c r="D35" s="67" t="s">
        <v>2259</v>
      </c>
      <c r="E35" s="67" t="s">
        <v>2260</v>
      </c>
      <c r="F35" s="68">
        <v>1</v>
      </c>
      <c r="G35" s="69">
        <v>2</v>
      </c>
      <c r="H35" s="69" t="s">
        <v>2769</v>
      </c>
      <c r="I35" s="69" t="s">
        <v>2769</v>
      </c>
      <c r="J35" s="69" t="s">
        <v>2769</v>
      </c>
      <c r="K35" s="69" t="s">
        <v>2769</v>
      </c>
    </row>
    <row r="36" spans="1:14" ht="12" x14ac:dyDescent="0.45">
      <c r="A36" s="24"/>
      <c r="B36" s="63"/>
      <c r="C36" s="63" t="s">
        <v>104</v>
      </c>
      <c r="D36" s="74" t="s">
        <v>105</v>
      </c>
      <c r="E36" s="63"/>
      <c r="F36" s="20"/>
      <c r="G36" s="21"/>
      <c r="H36" s="21"/>
      <c r="I36" s="21"/>
      <c r="J36" s="21"/>
      <c r="K36" s="21"/>
      <c r="L36" s="57"/>
      <c r="M36" s="57"/>
      <c r="N36" s="57"/>
    </row>
    <row r="37" spans="1:14" ht="12" x14ac:dyDescent="0.45">
      <c r="B37" s="66"/>
      <c r="C37" s="66"/>
      <c r="D37" s="67" t="s">
        <v>2261</v>
      </c>
      <c r="E37" s="67" t="s">
        <v>106</v>
      </c>
      <c r="F37" s="68">
        <v>9</v>
      </c>
      <c r="G37" s="69">
        <v>616</v>
      </c>
      <c r="H37" s="70">
        <v>188627</v>
      </c>
      <c r="I37" s="70">
        <v>362445</v>
      </c>
      <c r="J37" s="70">
        <v>698394</v>
      </c>
      <c r="K37" s="70">
        <v>291296</v>
      </c>
    </row>
    <row r="38" spans="1:14" ht="12" x14ac:dyDescent="0.45">
      <c r="B38" s="66"/>
      <c r="C38" s="66"/>
      <c r="D38" s="67" t="s">
        <v>2262</v>
      </c>
      <c r="E38" s="67" t="s">
        <v>2263</v>
      </c>
      <c r="F38" s="68">
        <v>36</v>
      </c>
      <c r="G38" s="69">
        <v>800</v>
      </c>
      <c r="H38" s="70">
        <v>185666</v>
      </c>
      <c r="I38" s="70">
        <v>541138</v>
      </c>
      <c r="J38" s="70">
        <v>1046583</v>
      </c>
      <c r="K38" s="70">
        <v>452570</v>
      </c>
    </row>
    <row r="39" spans="1:14" ht="12" x14ac:dyDescent="0.45">
      <c r="B39" s="66"/>
      <c r="C39" s="66"/>
      <c r="D39" s="67" t="s">
        <v>2264</v>
      </c>
      <c r="E39" s="67" t="s">
        <v>107</v>
      </c>
      <c r="F39" s="68">
        <v>12</v>
      </c>
      <c r="G39" s="69">
        <v>577</v>
      </c>
      <c r="H39" s="70">
        <v>152532</v>
      </c>
      <c r="I39" s="70">
        <v>264501</v>
      </c>
      <c r="J39" s="70">
        <v>640632</v>
      </c>
      <c r="K39" s="70">
        <v>326168</v>
      </c>
    </row>
    <row r="40" spans="1:14" ht="12" x14ac:dyDescent="0.45">
      <c r="B40" s="66"/>
      <c r="C40" s="66"/>
      <c r="D40" s="67" t="s">
        <v>2265</v>
      </c>
      <c r="E40" s="67" t="s">
        <v>628</v>
      </c>
      <c r="F40" s="68">
        <v>7</v>
      </c>
      <c r="G40" s="69">
        <v>339</v>
      </c>
      <c r="H40" s="70">
        <v>95925</v>
      </c>
      <c r="I40" s="70">
        <v>292444</v>
      </c>
      <c r="J40" s="70">
        <v>575668</v>
      </c>
      <c r="K40" s="70">
        <v>239332</v>
      </c>
    </row>
    <row r="41" spans="1:14" ht="12" x14ac:dyDescent="0.45">
      <c r="B41" s="66"/>
      <c r="C41" s="66"/>
      <c r="D41" s="67" t="s">
        <v>2266</v>
      </c>
      <c r="E41" s="67" t="s">
        <v>108</v>
      </c>
      <c r="F41" s="68">
        <v>5</v>
      </c>
      <c r="G41" s="69">
        <v>111</v>
      </c>
      <c r="H41" s="70">
        <v>24958</v>
      </c>
      <c r="I41" s="70">
        <v>98776</v>
      </c>
      <c r="J41" s="70">
        <v>204410</v>
      </c>
      <c r="K41" s="70">
        <v>97573</v>
      </c>
    </row>
    <row r="42" spans="1:14" ht="12" x14ac:dyDescent="0.45">
      <c r="A42" s="24"/>
      <c r="B42" s="63"/>
      <c r="C42" s="63" t="s">
        <v>109</v>
      </c>
      <c r="D42" s="74" t="s">
        <v>110</v>
      </c>
      <c r="E42" s="63"/>
      <c r="F42" s="20"/>
      <c r="G42" s="21"/>
      <c r="H42" s="21"/>
      <c r="I42" s="21"/>
      <c r="J42" s="21"/>
      <c r="K42" s="21"/>
      <c r="L42" s="57"/>
      <c r="M42" s="57"/>
      <c r="N42" s="57"/>
    </row>
    <row r="43" spans="1:14" ht="24" x14ac:dyDescent="0.45">
      <c r="B43" s="66"/>
      <c r="C43" s="66"/>
      <c r="D43" s="67" t="s">
        <v>2267</v>
      </c>
      <c r="E43" s="67" t="s">
        <v>2268</v>
      </c>
      <c r="F43" s="68">
        <v>2</v>
      </c>
      <c r="G43" s="69">
        <v>18</v>
      </c>
      <c r="H43" s="69" t="s">
        <v>2769</v>
      </c>
      <c r="I43" s="69" t="s">
        <v>2769</v>
      </c>
      <c r="J43" s="69" t="s">
        <v>2769</v>
      </c>
      <c r="K43" s="69" t="s">
        <v>2769</v>
      </c>
    </row>
    <row r="44" spans="1:14" ht="12" x14ac:dyDescent="0.45">
      <c r="A44" s="24"/>
      <c r="B44" s="63"/>
      <c r="C44" s="63" t="s">
        <v>111</v>
      </c>
      <c r="D44" s="74" t="s">
        <v>112</v>
      </c>
      <c r="E44" s="63"/>
      <c r="F44" s="20"/>
      <c r="G44" s="21"/>
      <c r="H44" s="21"/>
      <c r="I44" s="21"/>
      <c r="J44" s="21"/>
      <c r="K44" s="21"/>
      <c r="L44" s="57"/>
      <c r="M44" s="57"/>
      <c r="N44" s="57"/>
    </row>
    <row r="45" spans="1:14" ht="12" x14ac:dyDescent="0.45">
      <c r="B45" s="66"/>
      <c r="C45" s="66"/>
      <c r="D45" s="67" t="s">
        <v>2269</v>
      </c>
      <c r="E45" s="67" t="s">
        <v>113</v>
      </c>
      <c r="F45" s="68">
        <v>25</v>
      </c>
      <c r="G45" s="69">
        <v>756</v>
      </c>
      <c r="H45" s="70">
        <v>215117</v>
      </c>
      <c r="I45" s="70">
        <v>650471</v>
      </c>
      <c r="J45" s="70">
        <v>1291463</v>
      </c>
      <c r="K45" s="70">
        <v>563632</v>
      </c>
    </row>
    <row r="46" spans="1:14" ht="12" x14ac:dyDescent="0.45">
      <c r="B46" s="66"/>
      <c r="C46" s="66"/>
      <c r="D46" s="67" t="s">
        <v>2270</v>
      </c>
      <c r="E46" s="67" t="s">
        <v>114</v>
      </c>
      <c r="F46" s="68">
        <v>8</v>
      </c>
      <c r="G46" s="69">
        <v>172</v>
      </c>
      <c r="H46" s="70">
        <v>36250</v>
      </c>
      <c r="I46" s="70">
        <v>133545</v>
      </c>
      <c r="J46" s="70">
        <v>188513</v>
      </c>
      <c r="K46" s="70">
        <v>47642</v>
      </c>
    </row>
    <row r="47" spans="1:14" ht="12" x14ac:dyDescent="0.45">
      <c r="B47" s="66"/>
      <c r="C47" s="66"/>
      <c r="D47" s="67" t="s">
        <v>2271</v>
      </c>
      <c r="E47" s="67" t="s">
        <v>115</v>
      </c>
      <c r="F47" s="68">
        <v>4</v>
      </c>
      <c r="G47" s="69">
        <v>37</v>
      </c>
      <c r="H47" s="70">
        <v>11835</v>
      </c>
      <c r="I47" s="70">
        <v>42915</v>
      </c>
      <c r="J47" s="70">
        <v>74819</v>
      </c>
      <c r="K47" s="70">
        <v>29615</v>
      </c>
    </row>
    <row r="48" spans="1:14" ht="12" x14ac:dyDescent="0.45">
      <c r="B48" s="66"/>
      <c r="C48" s="66"/>
      <c r="D48" s="67" t="s">
        <v>2272</v>
      </c>
      <c r="E48" s="67" t="s">
        <v>116</v>
      </c>
      <c r="F48" s="68">
        <v>19</v>
      </c>
      <c r="G48" s="69">
        <v>873</v>
      </c>
      <c r="H48" s="70">
        <v>204765</v>
      </c>
      <c r="I48" s="70">
        <v>1019717</v>
      </c>
      <c r="J48" s="70">
        <v>1754661</v>
      </c>
      <c r="K48" s="70">
        <v>618392</v>
      </c>
    </row>
    <row r="49" spans="1:14" ht="12" x14ac:dyDescent="0.45">
      <c r="B49" s="66"/>
      <c r="C49" s="66"/>
      <c r="D49" s="67" t="s">
        <v>2273</v>
      </c>
      <c r="E49" s="67" t="s">
        <v>117</v>
      </c>
      <c r="F49" s="68">
        <v>11</v>
      </c>
      <c r="G49" s="69">
        <v>468</v>
      </c>
      <c r="H49" s="70">
        <v>143555</v>
      </c>
      <c r="I49" s="70">
        <v>332238</v>
      </c>
      <c r="J49" s="70">
        <v>673074</v>
      </c>
      <c r="K49" s="70">
        <v>303897</v>
      </c>
    </row>
    <row r="50" spans="1:14" ht="12" x14ac:dyDescent="0.45">
      <c r="B50" s="66"/>
      <c r="C50" s="66"/>
      <c r="D50" s="67" t="s">
        <v>2274</v>
      </c>
      <c r="E50" s="67" t="s">
        <v>118</v>
      </c>
      <c r="F50" s="68">
        <v>10</v>
      </c>
      <c r="G50" s="69">
        <v>1536</v>
      </c>
      <c r="H50" s="70">
        <v>442957</v>
      </c>
      <c r="I50" s="70">
        <v>1403571</v>
      </c>
      <c r="J50" s="70">
        <v>2533696</v>
      </c>
      <c r="K50" s="70">
        <v>1013354</v>
      </c>
    </row>
    <row r="51" spans="1:14" ht="12" x14ac:dyDescent="0.45">
      <c r="B51" s="66"/>
      <c r="C51" s="66"/>
      <c r="D51" s="67" t="s">
        <v>2275</v>
      </c>
      <c r="E51" s="67" t="s">
        <v>119</v>
      </c>
      <c r="F51" s="68">
        <v>3</v>
      </c>
      <c r="G51" s="69">
        <v>242</v>
      </c>
      <c r="H51" s="70">
        <v>70695</v>
      </c>
      <c r="I51" s="70">
        <v>433665</v>
      </c>
      <c r="J51" s="70">
        <v>807127</v>
      </c>
      <c r="K51" s="70">
        <v>334352</v>
      </c>
    </row>
    <row r="52" spans="1:14" ht="12" customHeight="1" x14ac:dyDescent="0.45">
      <c r="B52" s="66"/>
      <c r="C52" s="66"/>
      <c r="D52" s="67" t="s">
        <v>2276</v>
      </c>
      <c r="E52" s="67" t="s">
        <v>120</v>
      </c>
      <c r="F52" s="68">
        <v>48</v>
      </c>
      <c r="G52" s="69">
        <v>1518</v>
      </c>
      <c r="H52" s="70">
        <v>420461</v>
      </c>
      <c r="I52" s="70">
        <v>1435575</v>
      </c>
      <c r="J52" s="70">
        <v>2400420</v>
      </c>
      <c r="K52" s="70">
        <v>852981</v>
      </c>
    </row>
    <row r="53" spans="1:14" s="24" customFormat="1" ht="12" x14ac:dyDescent="0.45">
      <c r="B53" s="75">
        <v>10</v>
      </c>
      <c r="C53" s="76" t="s">
        <v>42</v>
      </c>
      <c r="D53" s="75"/>
      <c r="E53" s="77"/>
      <c r="F53" s="78">
        <v>79</v>
      </c>
      <c r="G53" s="79">
        <v>987</v>
      </c>
      <c r="H53" s="79">
        <v>313503</v>
      </c>
      <c r="I53" s="79">
        <v>2015057</v>
      </c>
      <c r="J53" s="79">
        <v>5073328</v>
      </c>
      <c r="K53" s="79">
        <v>2742981</v>
      </c>
      <c r="L53" s="57"/>
      <c r="M53" s="57"/>
      <c r="N53" s="57"/>
    </row>
    <row r="54" spans="1:14" ht="12" x14ac:dyDescent="0.45">
      <c r="A54" s="24"/>
      <c r="B54" s="80"/>
      <c r="C54" s="80">
        <v>101</v>
      </c>
      <c r="D54" s="81" t="s">
        <v>121</v>
      </c>
      <c r="E54" s="82"/>
      <c r="F54" s="20"/>
      <c r="G54" s="21"/>
      <c r="H54" s="21"/>
      <c r="I54" s="21"/>
      <c r="J54" s="21"/>
      <c r="K54" s="21"/>
      <c r="L54" s="57"/>
      <c r="M54" s="57"/>
      <c r="N54" s="57"/>
    </row>
    <row r="55" spans="1:14" ht="12" x14ac:dyDescent="0.45">
      <c r="B55" s="66"/>
      <c r="C55" s="66"/>
      <c r="D55" s="67" t="s">
        <v>2277</v>
      </c>
      <c r="E55" s="67" t="s">
        <v>122</v>
      </c>
      <c r="F55" s="68">
        <v>8</v>
      </c>
      <c r="G55" s="69">
        <v>213</v>
      </c>
      <c r="H55" s="70">
        <v>87645</v>
      </c>
      <c r="I55" s="70">
        <v>1357523</v>
      </c>
      <c r="J55" s="70">
        <v>3538320</v>
      </c>
      <c r="K55" s="70">
        <v>2017633</v>
      </c>
    </row>
    <row r="56" spans="1:14" ht="12" x14ac:dyDescent="0.45">
      <c r="A56" s="24"/>
      <c r="B56" s="80"/>
      <c r="C56" s="80">
        <v>102</v>
      </c>
      <c r="D56" s="80" t="s">
        <v>123</v>
      </c>
      <c r="E56" s="80"/>
      <c r="F56" s="20"/>
      <c r="G56" s="21"/>
      <c r="H56" s="21"/>
      <c r="I56" s="21"/>
      <c r="J56" s="21"/>
      <c r="K56" s="21"/>
      <c r="L56" s="57"/>
      <c r="M56" s="57"/>
      <c r="N56" s="57"/>
    </row>
    <row r="57" spans="1:14" ht="12" x14ac:dyDescent="0.45">
      <c r="B57" s="66"/>
      <c r="C57" s="66"/>
      <c r="D57" s="67" t="s">
        <v>2278</v>
      </c>
      <c r="E57" s="67" t="s">
        <v>124</v>
      </c>
      <c r="F57" s="68">
        <v>5</v>
      </c>
      <c r="G57" s="69">
        <v>92</v>
      </c>
      <c r="H57" s="70">
        <v>25964</v>
      </c>
      <c r="I57" s="70">
        <v>30038</v>
      </c>
      <c r="J57" s="70">
        <v>96246</v>
      </c>
      <c r="K57" s="70">
        <v>34344</v>
      </c>
    </row>
    <row r="58" spans="1:14" ht="12" x14ac:dyDescent="0.45">
      <c r="B58" s="66"/>
      <c r="C58" s="66"/>
      <c r="D58" s="67" t="s">
        <v>2279</v>
      </c>
      <c r="E58" s="67" t="s">
        <v>2280</v>
      </c>
      <c r="F58" s="68">
        <v>4</v>
      </c>
      <c r="G58" s="69">
        <v>67</v>
      </c>
      <c r="H58" s="70">
        <v>17581</v>
      </c>
      <c r="I58" s="70">
        <v>26453</v>
      </c>
      <c r="J58" s="70">
        <v>107694</v>
      </c>
      <c r="K58" s="70">
        <v>56084</v>
      </c>
    </row>
    <row r="59" spans="1:14" ht="12" x14ac:dyDescent="0.45">
      <c r="B59" s="66"/>
      <c r="C59" s="66"/>
      <c r="D59" s="67" t="s">
        <v>2281</v>
      </c>
      <c r="E59" s="67" t="s">
        <v>125</v>
      </c>
      <c r="F59" s="68">
        <v>19</v>
      </c>
      <c r="G59" s="69">
        <v>298</v>
      </c>
      <c r="H59" s="70">
        <v>92990</v>
      </c>
      <c r="I59" s="70">
        <v>172532</v>
      </c>
      <c r="J59" s="70">
        <v>439501</v>
      </c>
      <c r="K59" s="70">
        <v>216848</v>
      </c>
    </row>
    <row r="60" spans="1:14" ht="24" customHeight="1" x14ac:dyDescent="0.45">
      <c r="A60" s="24"/>
      <c r="B60" s="80"/>
      <c r="C60" s="80">
        <v>103</v>
      </c>
      <c r="D60" s="356" t="s">
        <v>126</v>
      </c>
      <c r="E60" s="357"/>
      <c r="F60" s="20"/>
      <c r="G60" s="21"/>
      <c r="H60" s="21"/>
      <c r="I60" s="21"/>
      <c r="J60" s="21"/>
      <c r="K60" s="21"/>
      <c r="L60" s="57"/>
      <c r="M60" s="57"/>
      <c r="N60" s="57"/>
    </row>
    <row r="61" spans="1:14" ht="12" x14ac:dyDescent="0.45">
      <c r="B61" s="66"/>
      <c r="C61" s="66"/>
      <c r="D61" s="67" t="s">
        <v>2282</v>
      </c>
      <c r="E61" s="67" t="s">
        <v>2283</v>
      </c>
      <c r="F61" s="68">
        <v>2</v>
      </c>
      <c r="G61" s="69">
        <v>36</v>
      </c>
      <c r="H61" s="69" t="s">
        <v>2769</v>
      </c>
      <c r="I61" s="69" t="s">
        <v>2769</v>
      </c>
      <c r="J61" s="69" t="s">
        <v>2769</v>
      </c>
      <c r="K61" s="69" t="s">
        <v>2769</v>
      </c>
    </row>
    <row r="62" spans="1:14" ht="12" x14ac:dyDescent="0.45">
      <c r="B62" s="66"/>
      <c r="C62" s="66"/>
      <c r="D62" s="67" t="s">
        <v>2284</v>
      </c>
      <c r="E62" s="67" t="s">
        <v>1860</v>
      </c>
      <c r="F62" s="68">
        <v>1</v>
      </c>
      <c r="G62" s="69">
        <v>2</v>
      </c>
      <c r="H62" s="69" t="s">
        <v>2769</v>
      </c>
      <c r="I62" s="69" t="s">
        <v>2769</v>
      </c>
      <c r="J62" s="69" t="s">
        <v>2769</v>
      </c>
      <c r="K62" s="69" t="s">
        <v>2769</v>
      </c>
    </row>
    <row r="63" spans="1:14" s="24" customFormat="1" ht="12" x14ac:dyDescent="0.45">
      <c r="B63" s="80"/>
      <c r="C63" s="80">
        <v>104</v>
      </c>
      <c r="D63" s="80" t="s">
        <v>127</v>
      </c>
      <c r="E63" s="80"/>
      <c r="F63" s="20"/>
      <c r="G63" s="21"/>
      <c r="H63" s="21"/>
      <c r="I63" s="21"/>
      <c r="J63" s="21"/>
      <c r="K63" s="21"/>
      <c r="L63" s="57"/>
      <c r="M63" s="57"/>
      <c r="N63" s="57"/>
    </row>
    <row r="64" spans="1:14" ht="12" x14ac:dyDescent="0.45">
      <c r="B64" s="66"/>
      <c r="C64" s="66"/>
      <c r="D64" s="67" t="s">
        <v>2285</v>
      </c>
      <c r="E64" s="67" t="s">
        <v>2286</v>
      </c>
      <c r="F64" s="68">
        <v>6</v>
      </c>
      <c r="G64" s="69">
        <v>16</v>
      </c>
      <c r="H64" s="70">
        <v>5677</v>
      </c>
      <c r="I64" s="70">
        <v>13335</v>
      </c>
      <c r="J64" s="70">
        <v>31310</v>
      </c>
      <c r="K64" s="70">
        <v>16683</v>
      </c>
    </row>
    <row r="65" spans="1:14" ht="12" x14ac:dyDescent="0.45">
      <c r="A65" s="24"/>
      <c r="B65" s="80"/>
      <c r="C65" s="80">
        <v>106</v>
      </c>
      <c r="D65" s="83" t="s">
        <v>128</v>
      </c>
      <c r="E65" s="80"/>
      <c r="F65" s="20"/>
      <c r="G65" s="21"/>
      <c r="H65" s="21"/>
      <c r="I65" s="21"/>
      <c r="J65" s="21"/>
      <c r="K65" s="21"/>
      <c r="L65" s="57"/>
      <c r="M65" s="57"/>
      <c r="N65" s="57"/>
    </row>
    <row r="66" spans="1:14" ht="12" x14ac:dyDescent="0.45">
      <c r="B66" s="66"/>
      <c r="C66" s="66"/>
      <c r="D66" s="67" t="s">
        <v>2287</v>
      </c>
      <c r="E66" s="67" t="s">
        <v>698</v>
      </c>
      <c r="F66" s="68">
        <v>14</v>
      </c>
      <c r="G66" s="69">
        <v>105</v>
      </c>
      <c r="H66" s="70">
        <v>27944</v>
      </c>
      <c r="I66" s="70">
        <v>254344</v>
      </c>
      <c r="J66" s="70">
        <v>425487</v>
      </c>
      <c r="K66" s="70">
        <v>155584</v>
      </c>
    </row>
    <row r="67" spans="1:14" ht="12" x14ac:dyDescent="0.45">
      <c r="B67" s="66"/>
      <c r="C67" s="66"/>
      <c r="D67" s="67" t="s">
        <v>2288</v>
      </c>
      <c r="E67" s="67" t="s">
        <v>702</v>
      </c>
      <c r="F67" s="68">
        <v>5</v>
      </c>
      <c r="G67" s="69">
        <v>56</v>
      </c>
      <c r="H67" s="70">
        <v>14402</v>
      </c>
      <c r="I67" s="70">
        <v>46811</v>
      </c>
      <c r="J67" s="70">
        <v>90241</v>
      </c>
      <c r="K67" s="70">
        <v>39638</v>
      </c>
    </row>
    <row r="68" spans="1:14" ht="12" x14ac:dyDescent="0.45">
      <c r="B68" s="66"/>
      <c r="C68" s="66"/>
      <c r="D68" s="67" t="s">
        <v>2289</v>
      </c>
      <c r="E68" s="67" t="s">
        <v>129</v>
      </c>
      <c r="F68" s="68">
        <v>15</v>
      </c>
      <c r="G68" s="69">
        <v>102</v>
      </c>
      <c r="H68" s="70">
        <v>26239</v>
      </c>
      <c r="I68" s="70">
        <v>55317</v>
      </c>
      <c r="J68" s="70">
        <v>141864</v>
      </c>
      <c r="K68" s="70">
        <v>78679</v>
      </c>
    </row>
    <row r="69" spans="1:14" ht="12" x14ac:dyDescent="0.45">
      <c r="A69" s="24"/>
      <c r="B69" s="75">
        <v>11</v>
      </c>
      <c r="C69" s="76" t="s">
        <v>43</v>
      </c>
      <c r="D69" s="75"/>
      <c r="E69" s="77"/>
      <c r="F69" s="78">
        <v>134</v>
      </c>
      <c r="G69" s="79">
        <v>3425</v>
      </c>
      <c r="H69" s="79">
        <v>784407</v>
      </c>
      <c r="I69" s="79">
        <v>640330</v>
      </c>
      <c r="J69" s="79">
        <v>1831425</v>
      </c>
      <c r="K69" s="79">
        <v>1065813</v>
      </c>
      <c r="L69" s="57"/>
      <c r="M69" s="57"/>
      <c r="N69" s="57"/>
    </row>
    <row r="70" spans="1:14" s="24" customFormat="1" ht="24" customHeight="1" x14ac:dyDescent="0.45">
      <c r="B70" s="80"/>
      <c r="C70" s="80">
        <v>111</v>
      </c>
      <c r="D70" s="354" t="s">
        <v>130</v>
      </c>
      <c r="E70" s="355"/>
      <c r="F70" s="20"/>
      <c r="G70" s="21"/>
      <c r="H70" s="21"/>
      <c r="I70" s="21"/>
      <c r="J70" s="21"/>
      <c r="K70" s="21"/>
      <c r="L70" s="57"/>
      <c r="M70" s="57"/>
      <c r="N70" s="57"/>
    </row>
    <row r="71" spans="1:14" ht="12" x14ac:dyDescent="0.45">
      <c r="B71" s="66"/>
      <c r="C71" s="66"/>
      <c r="D71" s="67" t="s">
        <v>2290</v>
      </c>
      <c r="E71" s="67" t="s">
        <v>2291</v>
      </c>
      <c r="F71" s="68">
        <v>1</v>
      </c>
      <c r="G71" s="69">
        <v>11</v>
      </c>
      <c r="H71" s="69" t="s">
        <v>2769</v>
      </c>
      <c r="I71" s="69" t="s">
        <v>2769</v>
      </c>
      <c r="J71" s="69" t="s">
        <v>2769</v>
      </c>
      <c r="K71" s="69" t="s">
        <v>2769</v>
      </c>
    </row>
    <row r="72" spans="1:14" s="24" customFormat="1" ht="12" x14ac:dyDescent="0.45">
      <c r="B72" s="80"/>
      <c r="C72" s="80">
        <v>112</v>
      </c>
      <c r="D72" s="80" t="s">
        <v>131</v>
      </c>
      <c r="E72" s="80"/>
      <c r="F72" s="20"/>
      <c r="G72" s="21"/>
      <c r="H72" s="21"/>
      <c r="I72" s="21"/>
      <c r="J72" s="21"/>
      <c r="K72" s="21"/>
      <c r="L72" s="57"/>
      <c r="M72" s="57"/>
      <c r="N72" s="57"/>
    </row>
    <row r="73" spans="1:14" ht="12" x14ac:dyDescent="0.45">
      <c r="B73" s="66"/>
      <c r="C73" s="66"/>
      <c r="D73" s="67" t="s">
        <v>2292</v>
      </c>
      <c r="E73" s="67" t="s">
        <v>1861</v>
      </c>
      <c r="F73" s="68">
        <v>1</v>
      </c>
      <c r="G73" s="69">
        <v>1</v>
      </c>
      <c r="H73" s="69" t="s">
        <v>2769</v>
      </c>
      <c r="I73" s="69" t="s">
        <v>2769</v>
      </c>
      <c r="J73" s="69" t="s">
        <v>2769</v>
      </c>
      <c r="K73" s="69" t="s">
        <v>2769</v>
      </c>
    </row>
    <row r="74" spans="1:14" ht="12" x14ac:dyDescent="0.45">
      <c r="B74" s="66"/>
      <c r="C74" s="66"/>
      <c r="D74" s="67" t="s">
        <v>2293</v>
      </c>
      <c r="E74" s="67" t="s">
        <v>2294</v>
      </c>
      <c r="F74" s="68">
        <v>2</v>
      </c>
      <c r="G74" s="69">
        <v>30</v>
      </c>
      <c r="H74" s="69" t="s">
        <v>2769</v>
      </c>
      <c r="I74" s="69" t="s">
        <v>2769</v>
      </c>
      <c r="J74" s="69" t="s">
        <v>2769</v>
      </c>
      <c r="K74" s="69" t="s">
        <v>2769</v>
      </c>
    </row>
    <row r="75" spans="1:14" s="24" customFormat="1" ht="12" x14ac:dyDescent="0.45">
      <c r="B75" s="80"/>
      <c r="C75" s="80">
        <v>114</v>
      </c>
      <c r="D75" s="83" t="s">
        <v>132</v>
      </c>
      <c r="E75" s="80"/>
      <c r="F75" s="20"/>
      <c r="G75" s="21"/>
      <c r="H75" s="21"/>
      <c r="I75" s="21"/>
      <c r="J75" s="21"/>
      <c r="K75" s="21"/>
      <c r="L75" s="57"/>
      <c r="M75" s="57"/>
      <c r="N75" s="57"/>
    </row>
    <row r="76" spans="1:14" ht="12" x14ac:dyDescent="0.45">
      <c r="B76" s="66"/>
      <c r="C76" s="66"/>
      <c r="D76" s="67" t="s">
        <v>2295</v>
      </c>
      <c r="E76" s="67" t="s">
        <v>2296</v>
      </c>
      <c r="F76" s="68">
        <v>3</v>
      </c>
      <c r="G76" s="69">
        <v>14</v>
      </c>
      <c r="H76" s="70">
        <v>3389</v>
      </c>
      <c r="I76" s="70">
        <v>616</v>
      </c>
      <c r="J76" s="70">
        <v>4501</v>
      </c>
      <c r="K76" s="70">
        <v>3532</v>
      </c>
    </row>
    <row r="77" spans="1:14" ht="12" customHeight="1" x14ac:dyDescent="0.45">
      <c r="B77" s="66"/>
      <c r="C77" s="66"/>
      <c r="D77" s="67" t="s">
        <v>2297</v>
      </c>
      <c r="E77" s="67" t="s">
        <v>2298</v>
      </c>
      <c r="F77" s="68">
        <v>1</v>
      </c>
      <c r="G77" s="69">
        <v>3</v>
      </c>
      <c r="H77" s="69" t="s">
        <v>2769</v>
      </c>
      <c r="I77" s="69" t="s">
        <v>2769</v>
      </c>
      <c r="J77" s="69" t="s">
        <v>2769</v>
      </c>
      <c r="K77" s="69" t="s">
        <v>2769</v>
      </c>
    </row>
    <row r="78" spans="1:14" ht="12" x14ac:dyDescent="0.45">
      <c r="B78" s="66"/>
      <c r="C78" s="66"/>
      <c r="D78" s="67" t="s">
        <v>2299</v>
      </c>
      <c r="E78" s="67" t="s">
        <v>2300</v>
      </c>
      <c r="F78" s="68">
        <v>2</v>
      </c>
      <c r="G78" s="69">
        <v>9</v>
      </c>
      <c r="H78" s="69" t="s">
        <v>2769</v>
      </c>
      <c r="I78" s="69" t="s">
        <v>2769</v>
      </c>
      <c r="J78" s="69" t="s">
        <v>2769</v>
      </c>
      <c r="K78" s="69" t="s">
        <v>2769</v>
      </c>
    </row>
    <row r="79" spans="1:14" ht="12" x14ac:dyDescent="0.45">
      <c r="A79" s="24"/>
      <c r="B79" s="80"/>
      <c r="C79" s="80">
        <v>115</v>
      </c>
      <c r="D79" s="83" t="s">
        <v>133</v>
      </c>
      <c r="E79" s="80"/>
      <c r="F79" s="20"/>
      <c r="G79" s="21"/>
      <c r="H79" s="21"/>
      <c r="I79" s="21"/>
      <c r="J79" s="21"/>
      <c r="K79" s="21"/>
      <c r="L79" s="57"/>
      <c r="M79" s="57"/>
      <c r="N79" s="57"/>
    </row>
    <row r="80" spans="1:14" ht="12" x14ac:dyDescent="0.45">
      <c r="B80" s="66"/>
      <c r="C80" s="66"/>
      <c r="D80" s="67" t="s">
        <v>2301</v>
      </c>
      <c r="E80" s="67" t="s">
        <v>2302</v>
      </c>
      <c r="F80" s="68">
        <v>1</v>
      </c>
      <c r="G80" s="69">
        <v>6</v>
      </c>
      <c r="H80" s="69" t="s">
        <v>2769</v>
      </c>
      <c r="I80" s="69" t="s">
        <v>2769</v>
      </c>
      <c r="J80" s="69" t="s">
        <v>2769</v>
      </c>
      <c r="K80" s="69" t="s">
        <v>2769</v>
      </c>
    </row>
    <row r="81" spans="1:14" ht="12" x14ac:dyDescent="0.45">
      <c r="B81" s="66"/>
      <c r="C81" s="66"/>
      <c r="D81" s="67" t="s">
        <v>2303</v>
      </c>
      <c r="E81" s="67" t="s">
        <v>2304</v>
      </c>
      <c r="F81" s="68">
        <v>2</v>
      </c>
      <c r="G81" s="69">
        <v>17</v>
      </c>
      <c r="H81" s="69" t="s">
        <v>2769</v>
      </c>
      <c r="I81" s="69" t="s">
        <v>2769</v>
      </c>
      <c r="J81" s="69" t="s">
        <v>2769</v>
      </c>
      <c r="K81" s="69" t="s">
        <v>2769</v>
      </c>
    </row>
    <row r="82" spans="1:14" ht="12" x14ac:dyDescent="0.45">
      <c r="B82" s="66"/>
      <c r="C82" s="66"/>
      <c r="D82" s="67" t="s">
        <v>2305</v>
      </c>
      <c r="E82" s="67" t="s">
        <v>2306</v>
      </c>
      <c r="F82" s="68">
        <v>1</v>
      </c>
      <c r="G82" s="69">
        <v>16</v>
      </c>
      <c r="H82" s="69" t="s">
        <v>2769</v>
      </c>
      <c r="I82" s="69" t="s">
        <v>2769</v>
      </c>
      <c r="J82" s="69" t="s">
        <v>2769</v>
      </c>
      <c r="K82" s="69" t="s">
        <v>2769</v>
      </c>
    </row>
    <row r="83" spans="1:14" ht="12" x14ac:dyDescent="0.45">
      <c r="B83" s="66"/>
      <c r="C83" s="66"/>
      <c r="D83" s="67" t="s">
        <v>2307</v>
      </c>
      <c r="E83" s="67" t="s">
        <v>134</v>
      </c>
      <c r="F83" s="68">
        <v>5</v>
      </c>
      <c r="G83" s="69">
        <v>106</v>
      </c>
      <c r="H83" s="70">
        <v>39879</v>
      </c>
      <c r="I83" s="70">
        <v>38574</v>
      </c>
      <c r="J83" s="70">
        <v>100815</v>
      </c>
      <c r="K83" s="70">
        <v>55212</v>
      </c>
    </row>
    <row r="84" spans="1:14" ht="12" x14ac:dyDescent="0.45">
      <c r="B84" s="66"/>
      <c r="C84" s="66"/>
      <c r="D84" s="67" t="s">
        <v>2308</v>
      </c>
      <c r="E84" s="67" t="s">
        <v>2309</v>
      </c>
      <c r="F84" s="68">
        <v>1</v>
      </c>
      <c r="G84" s="69">
        <v>9</v>
      </c>
      <c r="H84" s="69" t="s">
        <v>2769</v>
      </c>
      <c r="I84" s="69" t="s">
        <v>2769</v>
      </c>
      <c r="J84" s="69" t="s">
        <v>2769</v>
      </c>
      <c r="K84" s="69" t="s">
        <v>2769</v>
      </c>
    </row>
    <row r="85" spans="1:14" ht="12" x14ac:dyDescent="0.45">
      <c r="A85" s="24"/>
      <c r="B85" s="80"/>
      <c r="C85" s="80">
        <v>116</v>
      </c>
      <c r="D85" s="83" t="s">
        <v>135</v>
      </c>
      <c r="E85" s="84"/>
      <c r="F85" s="20"/>
      <c r="G85" s="21"/>
      <c r="H85" s="21"/>
      <c r="I85" s="21"/>
      <c r="J85" s="21"/>
      <c r="K85" s="21"/>
      <c r="L85" s="57"/>
      <c r="M85" s="57"/>
      <c r="N85" s="57"/>
    </row>
    <row r="86" spans="1:14" ht="36" x14ac:dyDescent="0.45">
      <c r="B86" s="66"/>
      <c r="C86" s="66"/>
      <c r="D86" s="67" t="s">
        <v>2310</v>
      </c>
      <c r="E86" s="67" t="s">
        <v>2311</v>
      </c>
      <c r="F86" s="68">
        <v>13</v>
      </c>
      <c r="G86" s="69">
        <v>678</v>
      </c>
      <c r="H86" s="70">
        <v>157850</v>
      </c>
      <c r="I86" s="70">
        <v>123420</v>
      </c>
      <c r="J86" s="70">
        <v>390007</v>
      </c>
      <c r="K86" s="70">
        <v>237784</v>
      </c>
    </row>
    <row r="87" spans="1:14" ht="36" x14ac:dyDescent="0.45">
      <c r="B87" s="66"/>
      <c r="C87" s="66"/>
      <c r="D87" s="67" t="s">
        <v>2312</v>
      </c>
      <c r="E87" s="67" t="s">
        <v>136</v>
      </c>
      <c r="F87" s="68">
        <v>34</v>
      </c>
      <c r="G87" s="69">
        <v>962</v>
      </c>
      <c r="H87" s="70">
        <v>201297</v>
      </c>
      <c r="I87" s="70">
        <v>61937</v>
      </c>
      <c r="J87" s="70">
        <v>386003</v>
      </c>
      <c r="K87" s="70">
        <v>291507</v>
      </c>
    </row>
    <row r="88" spans="1:14" ht="24" customHeight="1" x14ac:dyDescent="0.45">
      <c r="B88" s="66"/>
      <c r="C88" s="66"/>
      <c r="D88" s="67" t="s">
        <v>2313</v>
      </c>
      <c r="E88" s="67" t="s">
        <v>2314</v>
      </c>
      <c r="F88" s="68">
        <v>2</v>
      </c>
      <c r="G88" s="69">
        <v>44</v>
      </c>
      <c r="H88" s="69" t="s">
        <v>2769</v>
      </c>
      <c r="I88" s="69" t="s">
        <v>2769</v>
      </c>
      <c r="J88" s="69" t="s">
        <v>2769</v>
      </c>
      <c r="K88" s="69" t="s">
        <v>2769</v>
      </c>
    </row>
    <row r="89" spans="1:14" ht="36" x14ac:dyDescent="0.45">
      <c r="B89" s="66"/>
      <c r="C89" s="66"/>
      <c r="D89" s="67" t="s">
        <v>2315</v>
      </c>
      <c r="E89" s="67" t="s">
        <v>2316</v>
      </c>
      <c r="F89" s="68">
        <v>7</v>
      </c>
      <c r="G89" s="69">
        <v>104</v>
      </c>
      <c r="H89" s="70">
        <v>18129</v>
      </c>
      <c r="I89" s="70">
        <v>10952</v>
      </c>
      <c r="J89" s="70">
        <v>32314</v>
      </c>
      <c r="K89" s="70">
        <v>19421</v>
      </c>
    </row>
    <row r="90" spans="1:14" ht="48" customHeight="1" x14ac:dyDescent="0.45">
      <c r="B90" s="66"/>
      <c r="C90" s="66"/>
      <c r="D90" s="67" t="s">
        <v>2317</v>
      </c>
      <c r="E90" s="67" t="s">
        <v>2318</v>
      </c>
      <c r="F90" s="68">
        <v>13</v>
      </c>
      <c r="G90" s="69">
        <v>505</v>
      </c>
      <c r="H90" s="70">
        <v>125447</v>
      </c>
      <c r="I90" s="70">
        <v>77970</v>
      </c>
      <c r="J90" s="70">
        <v>206713</v>
      </c>
      <c r="K90" s="70">
        <v>110817</v>
      </c>
    </row>
    <row r="91" spans="1:14" ht="24" x14ac:dyDescent="0.45">
      <c r="B91" s="66"/>
      <c r="C91" s="66"/>
      <c r="D91" s="67" t="s">
        <v>2319</v>
      </c>
      <c r="E91" s="67" t="s">
        <v>137</v>
      </c>
      <c r="F91" s="68">
        <v>6</v>
      </c>
      <c r="G91" s="69">
        <v>112</v>
      </c>
      <c r="H91" s="70">
        <v>21177</v>
      </c>
      <c r="I91" s="70">
        <v>7092</v>
      </c>
      <c r="J91" s="70">
        <v>42023</v>
      </c>
      <c r="K91" s="70">
        <v>31413</v>
      </c>
    </row>
    <row r="92" spans="1:14" ht="12" x14ac:dyDescent="0.45">
      <c r="B92" s="66"/>
      <c r="C92" s="66"/>
      <c r="D92" s="67" t="s">
        <v>2320</v>
      </c>
      <c r="E92" s="67" t="s">
        <v>2321</v>
      </c>
      <c r="F92" s="68">
        <v>1</v>
      </c>
      <c r="G92" s="69">
        <v>12</v>
      </c>
      <c r="H92" s="69" t="s">
        <v>2769</v>
      </c>
      <c r="I92" s="69" t="s">
        <v>2769</v>
      </c>
      <c r="J92" s="69" t="s">
        <v>2769</v>
      </c>
      <c r="K92" s="69" t="s">
        <v>2769</v>
      </c>
    </row>
    <row r="93" spans="1:14" ht="12" x14ac:dyDescent="0.45">
      <c r="B93" s="66"/>
      <c r="C93" s="66"/>
      <c r="D93" s="67" t="s">
        <v>2322</v>
      </c>
      <c r="E93" s="67" t="s">
        <v>138</v>
      </c>
      <c r="F93" s="68">
        <v>2</v>
      </c>
      <c r="G93" s="69">
        <v>56</v>
      </c>
      <c r="H93" s="69" t="s">
        <v>2769</v>
      </c>
      <c r="I93" s="69" t="s">
        <v>2769</v>
      </c>
      <c r="J93" s="69" t="s">
        <v>2769</v>
      </c>
      <c r="K93" s="69" t="s">
        <v>2769</v>
      </c>
    </row>
    <row r="94" spans="1:14" ht="12" x14ac:dyDescent="0.45">
      <c r="A94" s="24"/>
      <c r="B94" s="80"/>
      <c r="C94" s="80">
        <v>117</v>
      </c>
      <c r="D94" s="83" t="s">
        <v>139</v>
      </c>
      <c r="E94" s="80"/>
      <c r="F94" s="20"/>
      <c r="G94" s="21"/>
      <c r="H94" s="21"/>
      <c r="I94" s="21"/>
      <c r="J94" s="21"/>
      <c r="K94" s="21"/>
      <c r="L94" s="57"/>
      <c r="M94" s="57"/>
      <c r="N94" s="57"/>
    </row>
    <row r="95" spans="1:14" ht="12" x14ac:dyDescent="0.45">
      <c r="B95" s="66"/>
      <c r="C95" s="66"/>
      <c r="D95" s="67" t="s">
        <v>2323</v>
      </c>
      <c r="E95" s="67" t="s">
        <v>140</v>
      </c>
      <c r="F95" s="68">
        <v>3</v>
      </c>
      <c r="G95" s="69">
        <v>86</v>
      </c>
      <c r="H95" s="70">
        <v>21917</v>
      </c>
      <c r="I95" s="70">
        <v>7199</v>
      </c>
      <c r="J95" s="70">
        <v>39693</v>
      </c>
      <c r="K95" s="70">
        <v>29560</v>
      </c>
    </row>
    <row r="96" spans="1:14" ht="12" x14ac:dyDescent="0.45">
      <c r="B96" s="66"/>
      <c r="C96" s="66"/>
      <c r="D96" s="67" t="s">
        <v>2324</v>
      </c>
      <c r="E96" s="67" t="s">
        <v>141</v>
      </c>
      <c r="F96" s="68">
        <v>4</v>
      </c>
      <c r="G96" s="69">
        <v>89</v>
      </c>
      <c r="H96" s="70">
        <v>13983</v>
      </c>
      <c r="I96" s="70">
        <v>9761</v>
      </c>
      <c r="J96" s="70">
        <v>39499</v>
      </c>
      <c r="K96" s="70">
        <v>26918</v>
      </c>
    </row>
    <row r="97" spans="1:14" ht="12" x14ac:dyDescent="0.45">
      <c r="B97" s="66"/>
      <c r="C97" s="66"/>
      <c r="D97" s="67" t="s">
        <v>2325</v>
      </c>
      <c r="E97" s="67" t="s">
        <v>142</v>
      </c>
      <c r="F97" s="68">
        <v>1</v>
      </c>
      <c r="G97" s="69">
        <v>12</v>
      </c>
      <c r="H97" s="69" t="s">
        <v>2769</v>
      </c>
      <c r="I97" s="69" t="s">
        <v>2769</v>
      </c>
      <c r="J97" s="69" t="s">
        <v>2769</v>
      </c>
      <c r="K97" s="69" t="s">
        <v>2769</v>
      </c>
    </row>
    <row r="98" spans="1:14" ht="24" customHeight="1" x14ac:dyDescent="0.45">
      <c r="A98" s="24"/>
      <c r="B98" s="80"/>
      <c r="C98" s="80">
        <v>118</v>
      </c>
      <c r="D98" s="356" t="s">
        <v>143</v>
      </c>
      <c r="E98" s="357"/>
      <c r="F98" s="20"/>
      <c r="G98" s="21"/>
      <c r="H98" s="21"/>
      <c r="I98" s="21"/>
      <c r="J98" s="21"/>
      <c r="K98" s="21"/>
      <c r="L98" s="57"/>
      <c r="M98" s="57"/>
      <c r="N98" s="57"/>
    </row>
    <row r="99" spans="1:14" ht="12" customHeight="1" x14ac:dyDescent="0.45">
      <c r="B99" s="66"/>
      <c r="C99" s="66"/>
      <c r="D99" s="67" t="s">
        <v>2326</v>
      </c>
      <c r="E99" s="67" t="s">
        <v>144</v>
      </c>
      <c r="F99" s="68">
        <v>3</v>
      </c>
      <c r="G99" s="69">
        <v>47</v>
      </c>
      <c r="H99" s="70">
        <v>3445</v>
      </c>
      <c r="I99" s="70">
        <v>4910</v>
      </c>
      <c r="J99" s="70">
        <v>11591</v>
      </c>
      <c r="K99" s="70">
        <v>5787</v>
      </c>
    </row>
    <row r="100" spans="1:14" ht="12" x14ac:dyDescent="0.45">
      <c r="B100" s="66"/>
      <c r="C100" s="66"/>
      <c r="D100" s="67" t="s">
        <v>2327</v>
      </c>
      <c r="E100" s="67" t="s">
        <v>2328</v>
      </c>
      <c r="F100" s="68">
        <v>2</v>
      </c>
      <c r="G100" s="69">
        <v>18</v>
      </c>
      <c r="H100" s="69" t="s">
        <v>2769</v>
      </c>
      <c r="I100" s="69" t="s">
        <v>2769</v>
      </c>
      <c r="J100" s="69" t="s">
        <v>2769</v>
      </c>
      <c r="K100" s="69" t="s">
        <v>2769</v>
      </c>
    </row>
    <row r="101" spans="1:14" ht="24" x14ac:dyDescent="0.45">
      <c r="B101" s="66"/>
      <c r="C101" s="66"/>
      <c r="D101" s="67" t="s">
        <v>2329</v>
      </c>
      <c r="E101" s="67" t="s">
        <v>2330</v>
      </c>
      <c r="F101" s="68">
        <v>3</v>
      </c>
      <c r="G101" s="69">
        <v>48</v>
      </c>
      <c r="H101" s="70">
        <v>11038</v>
      </c>
      <c r="I101" s="70">
        <v>3859</v>
      </c>
      <c r="J101" s="70">
        <v>14018</v>
      </c>
      <c r="K101" s="70">
        <v>8886</v>
      </c>
    </row>
    <row r="102" spans="1:14" ht="12" x14ac:dyDescent="0.45">
      <c r="A102" s="24"/>
      <c r="B102" s="80"/>
      <c r="C102" s="80">
        <v>119</v>
      </c>
      <c r="D102" s="83" t="s">
        <v>145</v>
      </c>
      <c r="E102" s="80"/>
      <c r="F102" s="20"/>
      <c r="G102" s="21"/>
      <c r="H102" s="21"/>
      <c r="I102" s="21"/>
      <c r="J102" s="21"/>
      <c r="K102" s="21"/>
      <c r="L102" s="57"/>
      <c r="M102" s="57"/>
      <c r="N102" s="57"/>
    </row>
    <row r="103" spans="1:14" ht="12" x14ac:dyDescent="0.45">
      <c r="B103" s="66"/>
      <c r="C103" s="66"/>
      <c r="D103" s="67" t="s">
        <v>2331</v>
      </c>
      <c r="E103" s="67" t="s">
        <v>146</v>
      </c>
      <c r="F103" s="68">
        <v>4</v>
      </c>
      <c r="G103" s="69">
        <v>73</v>
      </c>
      <c r="H103" s="70">
        <v>11478</v>
      </c>
      <c r="I103" s="70">
        <v>3455</v>
      </c>
      <c r="J103" s="70">
        <v>28068</v>
      </c>
      <c r="K103" s="70">
        <v>22377</v>
      </c>
    </row>
    <row r="104" spans="1:14" ht="12" x14ac:dyDescent="0.45">
      <c r="B104" s="66"/>
      <c r="C104" s="66"/>
      <c r="D104" s="67" t="s">
        <v>2332</v>
      </c>
      <c r="E104" s="67" t="s">
        <v>2333</v>
      </c>
      <c r="F104" s="68">
        <v>5</v>
      </c>
      <c r="G104" s="69">
        <v>29</v>
      </c>
      <c r="H104" s="70">
        <v>7121</v>
      </c>
      <c r="I104" s="70">
        <v>7827</v>
      </c>
      <c r="J104" s="70">
        <v>20991</v>
      </c>
      <c r="K104" s="70">
        <v>11966</v>
      </c>
    </row>
    <row r="105" spans="1:14" ht="12" x14ac:dyDescent="0.45">
      <c r="B105" s="66"/>
      <c r="C105" s="66"/>
      <c r="D105" s="67" t="s">
        <v>2334</v>
      </c>
      <c r="E105" s="67" t="s">
        <v>2335</v>
      </c>
      <c r="F105" s="68">
        <v>2</v>
      </c>
      <c r="G105" s="69">
        <v>12</v>
      </c>
      <c r="H105" s="69" t="s">
        <v>2769</v>
      </c>
      <c r="I105" s="69" t="s">
        <v>2769</v>
      </c>
      <c r="J105" s="69" t="s">
        <v>2769</v>
      </c>
      <c r="K105" s="69" t="s">
        <v>2769</v>
      </c>
    </row>
    <row r="106" spans="1:14" ht="24" x14ac:dyDescent="0.45">
      <c r="B106" s="66"/>
      <c r="C106" s="66"/>
      <c r="D106" s="67" t="s">
        <v>2336</v>
      </c>
      <c r="E106" s="67" t="s">
        <v>148</v>
      </c>
      <c r="F106" s="68">
        <v>9</v>
      </c>
      <c r="G106" s="69">
        <v>316</v>
      </c>
      <c r="H106" s="70">
        <v>88239</v>
      </c>
      <c r="I106" s="70">
        <v>205073</v>
      </c>
      <c r="J106" s="70">
        <v>338149</v>
      </c>
      <c r="K106" s="70">
        <v>120069</v>
      </c>
    </row>
    <row r="107" spans="1:14" ht="12" x14ac:dyDescent="0.45">
      <c r="A107" s="24"/>
      <c r="B107" s="75">
        <v>12</v>
      </c>
      <c r="C107" s="76" t="s">
        <v>149</v>
      </c>
      <c r="D107" s="75"/>
      <c r="E107" s="77"/>
      <c r="F107" s="78">
        <v>129</v>
      </c>
      <c r="G107" s="79">
        <v>2228</v>
      </c>
      <c r="H107" s="79">
        <v>739837</v>
      </c>
      <c r="I107" s="79">
        <v>4489652</v>
      </c>
      <c r="J107" s="79">
        <v>7103708</v>
      </c>
      <c r="K107" s="79">
        <v>2201140</v>
      </c>
      <c r="L107" s="57"/>
      <c r="M107" s="57"/>
      <c r="N107" s="57"/>
    </row>
    <row r="108" spans="1:14" ht="12" x14ac:dyDescent="0.45">
      <c r="A108" s="24"/>
      <c r="B108" s="80"/>
      <c r="C108" s="80">
        <v>121</v>
      </c>
      <c r="D108" s="81" t="s">
        <v>150</v>
      </c>
      <c r="E108" s="82"/>
      <c r="F108" s="20"/>
      <c r="G108" s="21"/>
      <c r="H108" s="21"/>
      <c r="I108" s="21"/>
      <c r="J108" s="21"/>
      <c r="K108" s="21"/>
      <c r="L108" s="57"/>
      <c r="M108" s="57"/>
      <c r="N108" s="57"/>
    </row>
    <row r="109" spans="1:14" ht="12" x14ac:dyDescent="0.45">
      <c r="B109" s="66"/>
      <c r="C109" s="66"/>
      <c r="D109" s="67" t="s">
        <v>2337</v>
      </c>
      <c r="E109" s="67" t="s">
        <v>2338</v>
      </c>
      <c r="F109" s="68">
        <v>62</v>
      </c>
      <c r="G109" s="69">
        <v>778</v>
      </c>
      <c r="H109" s="70">
        <v>251832</v>
      </c>
      <c r="I109" s="70">
        <v>1047835</v>
      </c>
      <c r="J109" s="70">
        <v>1729484</v>
      </c>
      <c r="K109" s="70">
        <v>632351</v>
      </c>
    </row>
    <row r="110" spans="1:14" ht="12" x14ac:dyDescent="0.45">
      <c r="B110" s="66"/>
      <c r="C110" s="66"/>
      <c r="D110" s="67" t="s">
        <v>2339</v>
      </c>
      <c r="E110" s="67" t="s">
        <v>787</v>
      </c>
      <c r="F110" s="68">
        <v>1</v>
      </c>
      <c r="G110" s="69">
        <v>29</v>
      </c>
      <c r="H110" s="69" t="s">
        <v>2769</v>
      </c>
      <c r="I110" s="69" t="s">
        <v>2769</v>
      </c>
      <c r="J110" s="69" t="s">
        <v>2769</v>
      </c>
      <c r="K110" s="69" t="s">
        <v>2769</v>
      </c>
    </row>
    <row r="111" spans="1:14" ht="12" x14ac:dyDescent="0.45">
      <c r="B111" s="66"/>
      <c r="C111" s="66"/>
      <c r="D111" s="67" t="s">
        <v>2340</v>
      </c>
      <c r="E111" s="67" t="s">
        <v>151</v>
      </c>
      <c r="F111" s="68">
        <v>18</v>
      </c>
      <c r="G111" s="69">
        <v>194</v>
      </c>
      <c r="H111" s="70">
        <v>68049</v>
      </c>
      <c r="I111" s="70">
        <v>399937</v>
      </c>
      <c r="J111" s="70">
        <v>617501</v>
      </c>
      <c r="K111" s="70">
        <v>192311</v>
      </c>
    </row>
    <row r="112" spans="1:14" ht="12" x14ac:dyDescent="0.45">
      <c r="B112" s="66"/>
      <c r="C112" s="66"/>
      <c r="D112" s="67" t="s">
        <v>2341</v>
      </c>
      <c r="E112" s="67" t="s">
        <v>2342</v>
      </c>
      <c r="F112" s="68">
        <v>1</v>
      </c>
      <c r="G112" s="69">
        <v>30</v>
      </c>
      <c r="H112" s="69" t="s">
        <v>2769</v>
      </c>
      <c r="I112" s="69" t="s">
        <v>2769</v>
      </c>
      <c r="J112" s="69" t="s">
        <v>2769</v>
      </c>
      <c r="K112" s="69" t="s">
        <v>2769</v>
      </c>
    </row>
    <row r="113" spans="1:14" ht="12" customHeight="1" x14ac:dyDescent="0.45">
      <c r="A113" s="24"/>
      <c r="B113" s="80"/>
      <c r="C113" s="80">
        <v>122</v>
      </c>
      <c r="D113" s="356" t="s">
        <v>152</v>
      </c>
      <c r="E113" s="357"/>
      <c r="F113" s="20"/>
      <c r="G113" s="21"/>
      <c r="H113" s="21"/>
      <c r="I113" s="21"/>
      <c r="J113" s="21"/>
      <c r="K113" s="21"/>
      <c r="L113" s="57"/>
      <c r="M113" s="57"/>
      <c r="N113" s="57"/>
    </row>
    <row r="114" spans="1:14" ht="12" x14ac:dyDescent="0.45">
      <c r="B114" s="66"/>
      <c r="C114" s="66"/>
      <c r="D114" s="67" t="s">
        <v>2343</v>
      </c>
      <c r="E114" s="67" t="s">
        <v>153</v>
      </c>
      <c r="F114" s="68">
        <v>4</v>
      </c>
      <c r="G114" s="69">
        <v>63</v>
      </c>
      <c r="H114" s="70">
        <v>18589</v>
      </c>
      <c r="I114" s="70">
        <v>73111</v>
      </c>
      <c r="J114" s="70">
        <v>114844</v>
      </c>
      <c r="K114" s="70">
        <v>38938</v>
      </c>
    </row>
    <row r="115" spans="1:14" ht="12" x14ac:dyDescent="0.45">
      <c r="B115" s="66"/>
      <c r="C115" s="66"/>
      <c r="D115" s="67" t="s">
        <v>2344</v>
      </c>
      <c r="E115" s="67" t="s">
        <v>154</v>
      </c>
      <c r="F115" s="68">
        <v>4</v>
      </c>
      <c r="G115" s="69">
        <v>177</v>
      </c>
      <c r="H115" s="70">
        <v>67440</v>
      </c>
      <c r="I115" s="70">
        <v>387579</v>
      </c>
      <c r="J115" s="70">
        <v>1011464</v>
      </c>
      <c r="K115" s="70">
        <v>551723</v>
      </c>
    </row>
    <row r="116" spans="1:14" ht="12" x14ac:dyDescent="0.45">
      <c r="B116" s="66"/>
      <c r="C116" s="66"/>
      <c r="D116" s="67" t="s">
        <v>2345</v>
      </c>
      <c r="E116" s="67" t="s">
        <v>155</v>
      </c>
      <c r="F116" s="68">
        <v>6</v>
      </c>
      <c r="G116" s="69">
        <v>300</v>
      </c>
      <c r="H116" s="70">
        <v>96375</v>
      </c>
      <c r="I116" s="70">
        <v>847644</v>
      </c>
      <c r="J116" s="70">
        <v>1227039</v>
      </c>
      <c r="K116" s="70">
        <v>308219</v>
      </c>
    </row>
    <row r="117" spans="1:14" ht="12" x14ac:dyDescent="0.45">
      <c r="B117" s="66"/>
      <c r="C117" s="66"/>
      <c r="D117" s="67" t="s">
        <v>2346</v>
      </c>
      <c r="E117" s="67" t="s">
        <v>156</v>
      </c>
      <c r="F117" s="68">
        <v>19</v>
      </c>
      <c r="G117" s="69">
        <v>472</v>
      </c>
      <c r="H117" s="70">
        <v>167720</v>
      </c>
      <c r="I117" s="70">
        <v>1492141</v>
      </c>
      <c r="J117" s="70">
        <v>2004581</v>
      </c>
      <c r="K117" s="70">
        <v>343798</v>
      </c>
    </row>
    <row r="118" spans="1:14" ht="12" x14ac:dyDescent="0.45">
      <c r="B118" s="66"/>
      <c r="C118" s="66"/>
      <c r="D118" s="67" t="s">
        <v>2347</v>
      </c>
      <c r="E118" s="67" t="s">
        <v>804</v>
      </c>
      <c r="F118" s="68">
        <v>1</v>
      </c>
      <c r="G118" s="69">
        <v>49</v>
      </c>
      <c r="H118" s="69" t="s">
        <v>2769</v>
      </c>
      <c r="I118" s="69" t="s">
        <v>2769</v>
      </c>
      <c r="J118" s="69" t="s">
        <v>2769</v>
      </c>
      <c r="K118" s="69" t="s">
        <v>2769</v>
      </c>
    </row>
    <row r="119" spans="1:14" ht="12" x14ac:dyDescent="0.45">
      <c r="A119" s="24"/>
      <c r="B119" s="80"/>
      <c r="C119" s="80" t="s">
        <v>2705</v>
      </c>
      <c r="D119" s="83" t="s">
        <v>2735</v>
      </c>
      <c r="E119" s="80"/>
      <c r="F119" s="20"/>
      <c r="G119" s="21"/>
      <c r="H119" s="21"/>
      <c r="I119" s="21"/>
      <c r="J119" s="21"/>
      <c r="K119" s="21"/>
      <c r="L119" s="57"/>
      <c r="M119" s="57"/>
      <c r="N119" s="57"/>
    </row>
    <row r="120" spans="1:14" ht="12" x14ac:dyDescent="0.45">
      <c r="B120" s="66"/>
      <c r="C120" s="66"/>
      <c r="D120" s="67" t="s">
        <v>2706</v>
      </c>
      <c r="E120" s="67" t="s">
        <v>157</v>
      </c>
      <c r="F120" s="68">
        <v>1</v>
      </c>
      <c r="G120" s="69">
        <v>11</v>
      </c>
      <c r="H120" s="69" t="s">
        <v>2769</v>
      </c>
      <c r="I120" s="69" t="s">
        <v>2769</v>
      </c>
      <c r="J120" s="69" t="s">
        <v>2769</v>
      </c>
      <c r="K120" s="69" t="s">
        <v>2769</v>
      </c>
    </row>
    <row r="121" spans="1:14" ht="24" customHeight="1" x14ac:dyDescent="0.45">
      <c r="A121" s="24"/>
      <c r="B121" s="80"/>
      <c r="C121" s="80">
        <v>129</v>
      </c>
      <c r="D121" s="356" t="s">
        <v>158</v>
      </c>
      <c r="E121" s="357"/>
      <c r="F121" s="20"/>
      <c r="G121" s="21"/>
      <c r="H121" s="21"/>
      <c r="I121" s="21"/>
      <c r="J121" s="21"/>
      <c r="K121" s="21"/>
      <c r="L121" s="57"/>
      <c r="M121" s="57"/>
      <c r="N121" s="57"/>
    </row>
    <row r="122" spans="1:14" ht="12" x14ac:dyDescent="0.45">
      <c r="B122" s="66"/>
      <c r="C122" s="66"/>
      <c r="D122" s="67" t="s">
        <v>2348</v>
      </c>
      <c r="E122" s="67" t="s">
        <v>2349</v>
      </c>
      <c r="F122" s="68">
        <v>1</v>
      </c>
      <c r="G122" s="69">
        <v>5</v>
      </c>
      <c r="H122" s="69" t="s">
        <v>2769</v>
      </c>
      <c r="I122" s="69" t="s">
        <v>2769</v>
      </c>
      <c r="J122" s="69" t="s">
        <v>2769</v>
      </c>
      <c r="K122" s="69" t="s">
        <v>2769</v>
      </c>
    </row>
    <row r="123" spans="1:14" ht="24" x14ac:dyDescent="0.45">
      <c r="B123" s="66"/>
      <c r="C123" s="66"/>
      <c r="D123" s="67" t="s">
        <v>2350</v>
      </c>
      <c r="E123" s="67" t="s">
        <v>2351</v>
      </c>
      <c r="F123" s="68">
        <v>11</v>
      </c>
      <c r="G123" s="69">
        <v>120</v>
      </c>
      <c r="H123" s="70">
        <v>30579</v>
      </c>
      <c r="I123" s="70">
        <v>56229</v>
      </c>
      <c r="J123" s="70">
        <v>116907</v>
      </c>
      <c r="K123" s="70">
        <v>55312</v>
      </c>
    </row>
    <row r="124" spans="1:14" ht="12" x14ac:dyDescent="0.45">
      <c r="A124" s="24"/>
      <c r="B124" s="75">
        <v>13</v>
      </c>
      <c r="C124" s="76" t="s">
        <v>159</v>
      </c>
      <c r="D124" s="75"/>
      <c r="E124" s="77"/>
      <c r="F124" s="78">
        <v>29</v>
      </c>
      <c r="G124" s="79">
        <v>429</v>
      </c>
      <c r="H124" s="79">
        <v>133166</v>
      </c>
      <c r="I124" s="79">
        <v>373984</v>
      </c>
      <c r="J124" s="79">
        <v>673032</v>
      </c>
      <c r="K124" s="79">
        <v>243567</v>
      </c>
      <c r="L124" s="57"/>
      <c r="M124" s="57"/>
      <c r="N124" s="57"/>
    </row>
    <row r="125" spans="1:14" ht="12" x14ac:dyDescent="0.45">
      <c r="A125" s="24"/>
      <c r="B125" s="80"/>
      <c r="C125" s="80">
        <v>131</v>
      </c>
      <c r="D125" s="82" t="s">
        <v>45</v>
      </c>
      <c r="E125" s="82"/>
      <c r="F125" s="20"/>
      <c r="G125" s="21"/>
      <c r="H125" s="21"/>
      <c r="I125" s="21"/>
      <c r="J125" s="21"/>
      <c r="K125" s="21"/>
      <c r="L125" s="57"/>
      <c r="M125" s="57"/>
      <c r="N125" s="57"/>
    </row>
    <row r="126" spans="1:14" ht="24" x14ac:dyDescent="0.45">
      <c r="B126" s="66"/>
      <c r="C126" s="66"/>
      <c r="D126" s="67" t="s">
        <v>2352</v>
      </c>
      <c r="E126" s="67" t="s">
        <v>2353</v>
      </c>
      <c r="F126" s="68">
        <v>13</v>
      </c>
      <c r="G126" s="69">
        <v>141</v>
      </c>
      <c r="H126" s="70">
        <v>40621</v>
      </c>
      <c r="I126" s="70">
        <v>71744</v>
      </c>
      <c r="J126" s="70">
        <v>148604</v>
      </c>
      <c r="K126" s="70">
        <v>66882</v>
      </c>
    </row>
    <row r="127" spans="1:14" ht="12" x14ac:dyDescent="0.45">
      <c r="B127" s="66"/>
      <c r="C127" s="66"/>
      <c r="D127" s="67" t="s">
        <v>2354</v>
      </c>
      <c r="E127" s="67" t="s">
        <v>160</v>
      </c>
      <c r="F127" s="68">
        <v>1</v>
      </c>
      <c r="G127" s="69">
        <v>141</v>
      </c>
      <c r="H127" s="69" t="s">
        <v>2769</v>
      </c>
      <c r="I127" s="69" t="s">
        <v>2769</v>
      </c>
      <c r="J127" s="69" t="s">
        <v>2769</v>
      </c>
      <c r="K127" s="69" t="s">
        <v>2769</v>
      </c>
    </row>
    <row r="128" spans="1:14" s="24" customFormat="1" ht="12" x14ac:dyDescent="0.45">
      <c r="B128" s="80"/>
      <c r="C128" s="80">
        <v>133</v>
      </c>
      <c r="D128" s="80" t="s">
        <v>161</v>
      </c>
      <c r="E128" s="80"/>
      <c r="F128" s="20"/>
      <c r="G128" s="21"/>
      <c r="H128" s="21"/>
      <c r="I128" s="21"/>
      <c r="J128" s="21"/>
      <c r="K128" s="21"/>
      <c r="L128" s="57"/>
      <c r="M128" s="57"/>
      <c r="N128" s="57"/>
    </row>
    <row r="129" spans="1:14" ht="12" x14ac:dyDescent="0.45">
      <c r="B129" s="66"/>
      <c r="C129" s="66"/>
      <c r="D129" s="67" t="s">
        <v>2355</v>
      </c>
      <c r="E129" s="67" t="s">
        <v>162</v>
      </c>
      <c r="F129" s="68">
        <v>11</v>
      </c>
      <c r="G129" s="69">
        <v>85</v>
      </c>
      <c r="H129" s="70">
        <v>27560</v>
      </c>
      <c r="I129" s="70">
        <v>49639</v>
      </c>
      <c r="J129" s="70">
        <v>100366</v>
      </c>
      <c r="K129" s="70">
        <v>45246</v>
      </c>
    </row>
    <row r="130" spans="1:14" s="24" customFormat="1" ht="12" x14ac:dyDescent="0.45">
      <c r="B130" s="80"/>
      <c r="C130" s="80">
        <v>139</v>
      </c>
      <c r="D130" s="83" t="s">
        <v>163</v>
      </c>
      <c r="E130" s="80"/>
      <c r="F130" s="20"/>
      <c r="G130" s="21"/>
      <c r="H130" s="21"/>
      <c r="I130" s="21"/>
      <c r="J130" s="21"/>
      <c r="K130" s="21"/>
      <c r="L130" s="57"/>
      <c r="M130" s="57"/>
      <c r="N130" s="57"/>
    </row>
    <row r="131" spans="1:14" ht="12" customHeight="1" x14ac:dyDescent="0.45">
      <c r="B131" s="66"/>
      <c r="C131" s="66"/>
      <c r="D131" s="67" t="s">
        <v>2356</v>
      </c>
      <c r="E131" s="67" t="s">
        <v>2763</v>
      </c>
      <c r="F131" s="68">
        <v>4</v>
      </c>
      <c r="G131" s="69">
        <v>62</v>
      </c>
      <c r="H131" s="69" t="s">
        <v>2769</v>
      </c>
      <c r="I131" s="69" t="s">
        <v>2769</v>
      </c>
      <c r="J131" s="69" t="s">
        <v>2769</v>
      </c>
      <c r="K131" s="69" t="s">
        <v>2769</v>
      </c>
    </row>
    <row r="132" spans="1:14" ht="12" x14ac:dyDescent="0.45">
      <c r="A132" s="24"/>
      <c r="B132" s="75">
        <v>14</v>
      </c>
      <c r="C132" s="76" t="s">
        <v>165</v>
      </c>
      <c r="D132" s="75"/>
      <c r="E132" s="77"/>
      <c r="F132" s="78">
        <v>24</v>
      </c>
      <c r="G132" s="79">
        <v>1030</v>
      </c>
      <c r="H132" s="79">
        <v>420034</v>
      </c>
      <c r="I132" s="79">
        <v>2076210</v>
      </c>
      <c r="J132" s="79">
        <v>3166351</v>
      </c>
      <c r="K132" s="79">
        <v>939705</v>
      </c>
      <c r="L132" s="57"/>
      <c r="M132" s="57"/>
      <c r="N132" s="57"/>
    </row>
    <row r="133" spans="1:14" s="24" customFormat="1" ht="12" x14ac:dyDescent="0.45">
      <c r="B133" s="80"/>
      <c r="C133" s="80">
        <v>141</v>
      </c>
      <c r="D133" s="81" t="s">
        <v>166</v>
      </c>
      <c r="E133" s="82"/>
      <c r="F133" s="20"/>
      <c r="G133" s="21"/>
      <c r="H133" s="21"/>
      <c r="I133" s="21"/>
      <c r="J133" s="21"/>
      <c r="K133" s="21"/>
      <c r="L133" s="57"/>
      <c r="M133" s="57"/>
      <c r="N133" s="57"/>
    </row>
    <row r="134" spans="1:14" ht="12" x14ac:dyDescent="0.45">
      <c r="B134" s="66"/>
      <c r="C134" s="66"/>
      <c r="D134" s="67" t="s">
        <v>2357</v>
      </c>
      <c r="E134" s="67" t="s">
        <v>2358</v>
      </c>
      <c r="F134" s="68">
        <v>1</v>
      </c>
      <c r="G134" s="69">
        <v>18</v>
      </c>
      <c r="H134" s="69" t="s">
        <v>2769</v>
      </c>
      <c r="I134" s="69" t="s">
        <v>2769</v>
      </c>
      <c r="J134" s="69" t="s">
        <v>2769</v>
      </c>
      <c r="K134" s="69" t="s">
        <v>2769</v>
      </c>
    </row>
    <row r="135" spans="1:14" s="24" customFormat="1" ht="12" x14ac:dyDescent="0.45">
      <c r="B135" s="80"/>
      <c r="C135" s="80">
        <v>142</v>
      </c>
      <c r="D135" s="80" t="s">
        <v>167</v>
      </c>
      <c r="E135" s="80"/>
      <c r="F135" s="20"/>
      <c r="G135" s="21"/>
      <c r="H135" s="21"/>
      <c r="I135" s="21"/>
      <c r="J135" s="21"/>
      <c r="K135" s="21"/>
      <c r="L135" s="57"/>
      <c r="M135" s="57"/>
      <c r="N135" s="57"/>
    </row>
    <row r="136" spans="1:14" ht="12" x14ac:dyDescent="0.45">
      <c r="B136" s="66"/>
      <c r="C136" s="66"/>
      <c r="D136" s="67" t="s">
        <v>2359</v>
      </c>
      <c r="E136" s="67" t="s">
        <v>168</v>
      </c>
      <c r="F136" s="68">
        <v>2</v>
      </c>
      <c r="G136" s="69">
        <v>338</v>
      </c>
      <c r="H136" s="69" t="s">
        <v>2769</v>
      </c>
      <c r="I136" s="69" t="s">
        <v>2769</v>
      </c>
      <c r="J136" s="69" t="s">
        <v>2769</v>
      </c>
      <c r="K136" s="69" t="s">
        <v>2769</v>
      </c>
    </row>
    <row r="137" spans="1:14" ht="12" x14ac:dyDescent="0.45">
      <c r="A137" s="24"/>
      <c r="B137" s="80"/>
      <c r="C137" s="80">
        <v>143</v>
      </c>
      <c r="D137" s="83" t="s">
        <v>169</v>
      </c>
      <c r="E137" s="80"/>
      <c r="F137" s="20"/>
      <c r="G137" s="21"/>
      <c r="H137" s="21"/>
      <c r="I137" s="21"/>
      <c r="J137" s="21"/>
      <c r="K137" s="21"/>
      <c r="L137" s="57"/>
      <c r="M137" s="57"/>
      <c r="N137" s="57"/>
    </row>
    <row r="138" spans="1:14" ht="24" x14ac:dyDescent="0.45">
      <c r="B138" s="66"/>
      <c r="C138" s="66"/>
      <c r="D138" s="67" t="s">
        <v>2360</v>
      </c>
      <c r="E138" s="67" t="s">
        <v>2361</v>
      </c>
      <c r="F138" s="68">
        <v>2</v>
      </c>
      <c r="G138" s="69">
        <v>22</v>
      </c>
      <c r="H138" s="69" t="s">
        <v>2769</v>
      </c>
      <c r="I138" s="69" t="s">
        <v>2769</v>
      </c>
      <c r="J138" s="69" t="s">
        <v>2769</v>
      </c>
      <c r="K138" s="69" t="s">
        <v>2769</v>
      </c>
    </row>
    <row r="139" spans="1:14" ht="12" x14ac:dyDescent="0.45">
      <c r="A139" s="24"/>
      <c r="B139" s="80"/>
      <c r="C139" s="80">
        <v>144</v>
      </c>
      <c r="D139" s="83" t="s">
        <v>170</v>
      </c>
      <c r="E139" s="80"/>
      <c r="F139" s="20"/>
      <c r="G139" s="21"/>
      <c r="H139" s="21"/>
      <c r="I139" s="21"/>
      <c r="J139" s="21"/>
      <c r="K139" s="21"/>
      <c r="L139" s="85"/>
      <c r="M139" s="85"/>
      <c r="N139" s="85"/>
    </row>
    <row r="140" spans="1:14" ht="12" x14ac:dyDescent="0.45">
      <c r="B140" s="66"/>
      <c r="C140" s="66"/>
      <c r="D140" s="67" t="s">
        <v>2362</v>
      </c>
      <c r="E140" s="67" t="s">
        <v>171</v>
      </c>
      <c r="F140" s="68">
        <v>3</v>
      </c>
      <c r="G140" s="69">
        <v>243</v>
      </c>
      <c r="H140" s="69">
        <v>118931</v>
      </c>
      <c r="I140" s="69">
        <v>74435</v>
      </c>
      <c r="J140" s="69">
        <v>177362</v>
      </c>
      <c r="K140" s="69">
        <v>93570</v>
      </c>
    </row>
    <row r="141" spans="1:14" ht="12" x14ac:dyDescent="0.45">
      <c r="A141" s="24"/>
      <c r="B141" s="80"/>
      <c r="C141" s="80">
        <v>145</v>
      </c>
      <c r="D141" s="83" t="s">
        <v>172</v>
      </c>
      <c r="E141" s="80"/>
      <c r="F141" s="20"/>
      <c r="G141" s="21"/>
      <c r="H141" s="21"/>
      <c r="I141" s="21"/>
      <c r="J141" s="21"/>
      <c r="K141" s="21"/>
      <c r="L141" s="85"/>
      <c r="M141" s="85"/>
      <c r="N141" s="85"/>
    </row>
    <row r="142" spans="1:14" ht="12" x14ac:dyDescent="0.45">
      <c r="B142" s="66"/>
      <c r="C142" s="66"/>
      <c r="D142" s="67" t="s">
        <v>2363</v>
      </c>
      <c r="E142" s="67" t="s">
        <v>173</v>
      </c>
      <c r="F142" s="68">
        <v>1</v>
      </c>
      <c r="G142" s="69">
        <v>65</v>
      </c>
      <c r="H142" s="69" t="s">
        <v>2769</v>
      </c>
      <c r="I142" s="69" t="s">
        <v>2769</v>
      </c>
      <c r="J142" s="69" t="s">
        <v>2769</v>
      </c>
      <c r="K142" s="69" t="s">
        <v>2769</v>
      </c>
    </row>
    <row r="143" spans="1:14" ht="12" x14ac:dyDescent="0.45">
      <c r="B143" s="66"/>
      <c r="C143" s="66"/>
      <c r="D143" s="67" t="s">
        <v>2364</v>
      </c>
      <c r="E143" s="67" t="s">
        <v>175</v>
      </c>
      <c r="F143" s="68">
        <v>11</v>
      </c>
      <c r="G143" s="69">
        <v>328</v>
      </c>
      <c r="H143" s="70">
        <v>112590</v>
      </c>
      <c r="I143" s="70">
        <v>681500</v>
      </c>
      <c r="J143" s="70">
        <v>981605</v>
      </c>
      <c r="K143" s="70">
        <v>257456</v>
      </c>
    </row>
    <row r="144" spans="1:14" ht="12" x14ac:dyDescent="0.45">
      <c r="B144" s="66"/>
      <c r="C144" s="66"/>
      <c r="D144" s="67" t="s">
        <v>2365</v>
      </c>
      <c r="E144" s="67" t="s">
        <v>176</v>
      </c>
      <c r="F144" s="68">
        <v>4</v>
      </c>
      <c r="G144" s="69">
        <v>16</v>
      </c>
      <c r="H144" s="70">
        <v>4103</v>
      </c>
      <c r="I144" s="70">
        <v>7807</v>
      </c>
      <c r="J144" s="70">
        <v>20980</v>
      </c>
      <c r="K144" s="70">
        <v>12356</v>
      </c>
    </row>
    <row r="145" spans="1:14" s="24" customFormat="1" ht="12" x14ac:dyDescent="0.45">
      <c r="B145" s="75">
        <v>15</v>
      </c>
      <c r="C145" s="76" t="s">
        <v>47</v>
      </c>
      <c r="D145" s="75"/>
      <c r="E145" s="77"/>
      <c r="F145" s="78">
        <v>104</v>
      </c>
      <c r="G145" s="79">
        <v>1906</v>
      </c>
      <c r="H145" s="79">
        <v>639998</v>
      </c>
      <c r="I145" s="79">
        <v>1626373</v>
      </c>
      <c r="J145" s="79">
        <v>3648834</v>
      </c>
      <c r="K145" s="79">
        <v>1650089</v>
      </c>
      <c r="L145" s="85"/>
      <c r="M145" s="85"/>
      <c r="N145" s="85"/>
    </row>
    <row r="146" spans="1:14" ht="12" x14ac:dyDescent="0.45">
      <c r="A146" s="24"/>
      <c r="B146" s="80"/>
      <c r="C146" s="80">
        <v>151</v>
      </c>
      <c r="D146" s="82" t="s">
        <v>47</v>
      </c>
      <c r="E146" s="82"/>
      <c r="F146" s="20"/>
      <c r="G146" s="21"/>
      <c r="H146" s="21"/>
      <c r="I146" s="21"/>
      <c r="J146" s="21"/>
      <c r="K146" s="21"/>
      <c r="L146" s="57"/>
      <c r="M146" s="57"/>
      <c r="N146" s="57"/>
    </row>
    <row r="147" spans="1:14" ht="24" x14ac:dyDescent="0.45">
      <c r="B147" s="66"/>
      <c r="C147" s="66"/>
      <c r="D147" s="67" t="s">
        <v>2366</v>
      </c>
      <c r="E147" s="67" t="s">
        <v>2367</v>
      </c>
      <c r="F147" s="68">
        <v>87</v>
      </c>
      <c r="G147" s="69">
        <v>1298</v>
      </c>
      <c r="H147" s="70">
        <v>416446</v>
      </c>
      <c r="I147" s="70">
        <v>827676</v>
      </c>
      <c r="J147" s="70">
        <v>2031008</v>
      </c>
      <c r="K147" s="70">
        <v>1064372</v>
      </c>
    </row>
    <row r="148" spans="1:14" ht="24" customHeight="1" x14ac:dyDescent="0.45">
      <c r="B148" s="66"/>
      <c r="C148" s="66"/>
      <c r="D148" s="67" t="s">
        <v>2368</v>
      </c>
      <c r="E148" s="67" t="s">
        <v>2369</v>
      </c>
      <c r="F148" s="68">
        <v>9</v>
      </c>
      <c r="G148" s="69">
        <v>237</v>
      </c>
      <c r="H148" s="70">
        <v>66233</v>
      </c>
      <c r="I148" s="70">
        <v>367045</v>
      </c>
      <c r="J148" s="70">
        <v>493909</v>
      </c>
      <c r="K148" s="70">
        <v>117671</v>
      </c>
    </row>
    <row r="149" spans="1:14" ht="12" x14ac:dyDescent="0.45">
      <c r="B149" s="66"/>
      <c r="C149" s="66"/>
      <c r="D149" s="67" t="s">
        <v>2370</v>
      </c>
      <c r="E149" s="67" t="s">
        <v>2371</v>
      </c>
      <c r="F149" s="68">
        <v>5</v>
      </c>
      <c r="G149" s="69">
        <v>203</v>
      </c>
      <c r="H149" s="70">
        <v>79676</v>
      </c>
      <c r="I149" s="70">
        <v>222827</v>
      </c>
      <c r="J149" s="70">
        <v>342367</v>
      </c>
      <c r="K149" s="70">
        <v>89480</v>
      </c>
    </row>
    <row r="150" spans="1:14" ht="12" x14ac:dyDescent="0.45">
      <c r="A150" s="24"/>
      <c r="B150" s="80"/>
      <c r="C150" s="80">
        <v>152</v>
      </c>
      <c r="D150" s="80" t="s">
        <v>177</v>
      </c>
      <c r="E150" s="80"/>
      <c r="F150" s="20"/>
      <c r="G150" s="21"/>
      <c r="H150" s="21"/>
      <c r="I150" s="21"/>
      <c r="J150" s="21"/>
      <c r="K150" s="21"/>
      <c r="L150" s="85"/>
      <c r="M150" s="85"/>
      <c r="N150" s="85"/>
    </row>
    <row r="151" spans="1:14" ht="12" x14ac:dyDescent="0.45">
      <c r="B151" s="66"/>
      <c r="C151" s="66"/>
      <c r="D151" s="67" t="s">
        <v>2372</v>
      </c>
      <c r="E151" s="67" t="s">
        <v>2373</v>
      </c>
      <c r="F151" s="68">
        <v>3</v>
      </c>
      <c r="G151" s="69">
        <v>168</v>
      </c>
      <c r="H151" s="70">
        <v>77643</v>
      </c>
      <c r="I151" s="70">
        <v>208825</v>
      </c>
      <c r="J151" s="70">
        <v>781550</v>
      </c>
      <c r="K151" s="70">
        <v>378566</v>
      </c>
    </row>
    <row r="152" spans="1:14" s="24" customFormat="1" ht="12" x14ac:dyDescent="0.45">
      <c r="B152" s="75">
        <v>16</v>
      </c>
      <c r="C152" s="76" t="s">
        <v>48</v>
      </c>
      <c r="D152" s="75"/>
      <c r="E152" s="77"/>
      <c r="F152" s="78">
        <v>23</v>
      </c>
      <c r="G152" s="79">
        <v>1472</v>
      </c>
      <c r="H152" s="79">
        <v>739982</v>
      </c>
      <c r="I152" s="79">
        <v>3777871</v>
      </c>
      <c r="J152" s="79">
        <v>7822270</v>
      </c>
      <c r="K152" s="79">
        <v>3600103</v>
      </c>
      <c r="L152" s="85"/>
      <c r="M152" s="85"/>
      <c r="N152" s="85"/>
    </row>
    <row r="153" spans="1:14" ht="12" x14ac:dyDescent="0.45">
      <c r="A153" s="24"/>
      <c r="B153" s="80"/>
      <c r="C153" s="80">
        <v>161</v>
      </c>
      <c r="D153" s="81" t="s">
        <v>178</v>
      </c>
      <c r="E153" s="82"/>
      <c r="F153" s="20"/>
      <c r="G153" s="21"/>
      <c r="H153" s="21"/>
      <c r="I153" s="21"/>
      <c r="J153" s="21"/>
      <c r="K153" s="21"/>
      <c r="L153" s="57"/>
      <c r="M153" s="57"/>
      <c r="N153" s="57"/>
    </row>
    <row r="154" spans="1:14" ht="12" x14ac:dyDescent="0.45">
      <c r="B154" s="66"/>
      <c r="C154" s="66"/>
      <c r="D154" s="67" t="s">
        <v>2374</v>
      </c>
      <c r="E154" s="67" t="s">
        <v>2375</v>
      </c>
      <c r="F154" s="68">
        <v>1</v>
      </c>
      <c r="G154" s="69">
        <v>42</v>
      </c>
      <c r="H154" s="69" t="s">
        <v>2769</v>
      </c>
      <c r="I154" s="69" t="s">
        <v>2769</v>
      </c>
      <c r="J154" s="69" t="s">
        <v>2769</v>
      </c>
      <c r="K154" s="69" t="s">
        <v>2769</v>
      </c>
    </row>
    <row r="155" spans="1:14" ht="12" x14ac:dyDescent="0.45">
      <c r="B155" s="66"/>
      <c r="C155" s="66"/>
      <c r="D155" s="67" t="s">
        <v>2376</v>
      </c>
      <c r="E155" s="67" t="s">
        <v>179</v>
      </c>
      <c r="F155" s="68">
        <v>3</v>
      </c>
      <c r="G155" s="69">
        <v>100</v>
      </c>
      <c r="H155" s="69">
        <v>34867</v>
      </c>
      <c r="I155" s="69">
        <v>237102</v>
      </c>
      <c r="J155" s="69">
        <v>446955</v>
      </c>
      <c r="K155" s="69">
        <v>185025</v>
      </c>
    </row>
    <row r="156" spans="1:14" s="24" customFormat="1" ht="12" x14ac:dyDescent="0.45">
      <c r="B156" s="80"/>
      <c r="C156" s="80">
        <v>162</v>
      </c>
      <c r="D156" s="83" t="s">
        <v>180</v>
      </c>
      <c r="E156" s="80"/>
      <c r="F156" s="20"/>
      <c r="G156" s="21"/>
      <c r="H156" s="21"/>
      <c r="I156" s="21"/>
      <c r="J156" s="21"/>
      <c r="K156" s="21"/>
      <c r="L156" s="85"/>
      <c r="M156" s="85"/>
      <c r="N156" s="85"/>
    </row>
    <row r="157" spans="1:14" ht="12" x14ac:dyDescent="0.45">
      <c r="B157" s="66"/>
      <c r="C157" s="66"/>
      <c r="D157" s="67" t="s">
        <v>2377</v>
      </c>
      <c r="E157" s="67" t="s">
        <v>181</v>
      </c>
      <c r="F157" s="68">
        <v>5</v>
      </c>
      <c r="G157" s="69">
        <v>62</v>
      </c>
      <c r="H157" s="70">
        <v>25013</v>
      </c>
      <c r="I157" s="70">
        <v>122834</v>
      </c>
      <c r="J157" s="70">
        <v>336079</v>
      </c>
      <c r="K157" s="70">
        <v>193860</v>
      </c>
    </row>
    <row r="158" spans="1:14" s="24" customFormat="1" ht="24" customHeight="1" x14ac:dyDescent="0.45">
      <c r="B158" s="80"/>
      <c r="C158" s="80">
        <v>164</v>
      </c>
      <c r="D158" s="356" t="s">
        <v>182</v>
      </c>
      <c r="E158" s="357"/>
      <c r="F158" s="20"/>
      <c r="G158" s="21"/>
      <c r="H158" s="21"/>
      <c r="I158" s="21"/>
      <c r="J158" s="21"/>
      <c r="K158" s="21"/>
      <c r="L158" s="57"/>
      <c r="M158" s="57"/>
      <c r="N158" s="57"/>
    </row>
    <row r="159" spans="1:14" ht="12" x14ac:dyDescent="0.45">
      <c r="B159" s="66"/>
      <c r="C159" s="66"/>
      <c r="D159" s="67" t="s">
        <v>2378</v>
      </c>
      <c r="E159" s="67" t="s">
        <v>183</v>
      </c>
      <c r="F159" s="68">
        <v>2</v>
      </c>
      <c r="G159" s="69">
        <v>13</v>
      </c>
      <c r="H159" s="69" t="s">
        <v>2769</v>
      </c>
      <c r="I159" s="69" t="s">
        <v>2769</v>
      </c>
      <c r="J159" s="69" t="s">
        <v>2769</v>
      </c>
      <c r="K159" s="69" t="s">
        <v>2769</v>
      </c>
    </row>
    <row r="160" spans="1:14" ht="12" x14ac:dyDescent="0.45">
      <c r="B160" s="66"/>
      <c r="C160" s="66"/>
      <c r="D160" s="67" t="s">
        <v>2379</v>
      </c>
      <c r="E160" s="67" t="s">
        <v>1862</v>
      </c>
      <c r="F160" s="68">
        <v>1</v>
      </c>
      <c r="G160" s="69">
        <v>1</v>
      </c>
      <c r="H160" s="69" t="s">
        <v>2769</v>
      </c>
      <c r="I160" s="69" t="s">
        <v>2769</v>
      </c>
      <c r="J160" s="69" t="s">
        <v>2769</v>
      </c>
      <c r="K160" s="69" t="s">
        <v>2769</v>
      </c>
    </row>
    <row r="161" spans="1:14" ht="12" x14ac:dyDescent="0.45">
      <c r="A161" s="24"/>
      <c r="B161" s="80"/>
      <c r="C161" s="80">
        <v>165</v>
      </c>
      <c r="D161" s="83" t="s">
        <v>184</v>
      </c>
      <c r="E161" s="80"/>
      <c r="F161" s="20"/>
      <c r="G161" s="21"/>
      <c r="H161" s="21"/>
      <c r="I161" s="21"/>
      <c r="J161" s="21"/>
      <c r="K161" s="21"/>
      <c r="L161" s="85"/>
      <c r="M161" s="85"/>
      <c r="N161" s="85"/>
    </row>
    <row r="162" spans="1:14" ht="12" x14ac:dyDescent="0.45">
      <c r="B162" s="66"/>
      <c r="C162" s="66"/>
      <c r="D162" s="67" t="s">
        <v>2380</v>
      </c>
      <c r="E162" s="67" t="s">
        <v>185</v>
      </c>
      <c r="F162" s="68">
        <v>1</v>
      </c>
      <c r="G162" s="69">
        <v>194</v>
      </c>
      <c r="H162" s="69" t="s">
        <v>2769</v>
      </c>
      <c r="I162" s="69" t="s">
        <v>2769</v>
      </c>
      <c r="J162" s="69" t="s">
        <v>2769</v>
      </c>
      <c r="K162" s="69" t="s">
        <v>2769</v>
      </c>
    </row>
    <row r="163" spans="1:14" ht="12" x14ac:dyDescent="0.45">
      <c r="B163" s="66"/>
      <c r="C163" s="66"/>
      <c r="D163" s="67" t="s">
        <v>2381</v>
      </c>
      <c r="E163" s="67" t="s">
        <v>186</v>
      </c>
      <c r="F163" s="68">
        <v>4</v>
      </c>
      <c r="G163" s="69">
        <v>884</v>
      </c>
      <c r="H163" s="70">
        <v>474183</v>
      </c>
      <c r="I163" s="70">
        <v>1986925</v>
      </c>
      <c r="J163" s="70">
        <v>4484256</v>
      </c>
      <c r="K163" s="70">
        <v>2326436</v>
      </c>
    </row>
    <row r="164" spans="1:14" ht="12" x14ac:dyDescent="0.45">
      <c r="A164" s="24"/>
      <c r="B164" s="80"/>
      <c r="C164" s="80">
        <v>169</v>
      </c>
      <c r="D164" s="83" t="s">
        <v>187</v>
      </c>
      <c r="E164" s="80"/>
      <c r="F164" s="20"/>
      <c r="G164" s="21"/>
      <c r="H164" s="21"/>
      <c r="I164" s="21"/>
      <c r="J164" s="21"/>
      <c r="K164" s="21"/>
      <c r="L164" s="85"/>
      <c r="M164" s="85"/>
      <c r="N164" s="85"/>
    </row>
    <row r="165" spans="1:14" ht="12" x14ac:dyDescent="0.45">
      <c r="B165" s="66"/>
      <c r="C165" s="66"/>
      <c r="D165" s="67" t="s">
        <v>2382</v>
      </c>
      <c r="E165" s="67" t="s">
        <v>1863</v>
      </c>
      <c r="F165" s="68">
        <v>1</v>
      </c>
      <c r="G165" s="69">
        <v>3</v>
      </c>
      <c r="H165" s="69" t="s">
        <v>2769</v>
      </c>
      <c r="I165" s="69" t="s">
        <v>2769</v>
      </c>
      <c r="J165" s="69" t="s">
        <v>2769</v>
      </c>
      <c r="K165" s="69" t="s">
        <v>2769</v>
      </c>
    </row>
    <row r="166" spans="1:14" ht="12" x14ac:dyDescent="0.45">
      <c r="B166" s="66"/>
      <c r="C166" s="66"/>
      <c r="D166" s="67" t="s">
        <v>2383</v>
      </c>
      <c r="E166" s="67" t="s">
        <v>188</v>
      </c>
      <c r="F166" s="68">
        <v>1</v>
      </c>
      <c r="G166" s="69">
        <v>88</v>
      </c>
      <c r="H166" s="69" t="s">
        <v>2769</v>
      </c>
      <c r="I166" s="69" t="s">
        <v>2769</v>
      </c>
      <c r="J166" s="69" t="s">
        <v>2769</v>
      </c>
      <c r="K166" s="69" t="s">
        <v>2769</v>
      </c>
    </row>
    <row r="167" spans="1:14" ht="24" x14ac:dyDescent="0.45">
      <c r="B167" s="66"/>
      <c r="C167" s="66"/>
      <c r="D167" s="67" t="s">
        <v>2384</v>
      </c>
      <c r="E167" s="67" t="s">
        <v>189</v>
      </c>
      <c r="F167" s="68">
        <v>4</v>
      </c>
      <c r="G167" s="69">
        <v>85</v>
      </c>
      <c r="H167" s="70">
        <v>29939</v>
      </c>
      <c r="I167" s="70">
        <v>159334</v>
      </c>
      <c r="J167" s="70">
        <v>412228</v>
      </c>
      <c r="K167" s="70">
        <v>224604</v>
      </c>
    </row>
    <row r="168" spans="1:14" ht="12" x14ac:dyDescent="0.45">
      <c r="A168" s="24"/>
      <c r="B168" s="75">
        <v>17</v>
      </c>
      <c r="C168" s="86" t="s">
        <v>49</v>
      </c>
      <c r="D168" s="75"/>
      <c r="E168" s="77"/>
      <c r="F168" s="78">
        <v>28</v>
      </c>
      <c r="G168" s="79">
        <v>177</v>
      </c>
      <c r="H168" s="79">
        <v>73068</v>
      </c>
      <c r="I168" s="79">
        <v>539001</v>
      </c>
      <c r="J168" s="79">
        <v>864811</v>
      </c>
      <c r="K168" s="79">
        <v>293863</v>
      </c>
      <c r="L168" s="57"/>
      <c r="M168" s="57"/>
      <c r="N168" s="57"/>
    </row>
    <row r="169" spans="1:14" s="24" customFormat="1" ht="12" x14ac:dyDescent="0.45">
      <c r="B169" s="80"/>
      <c r="C169" s="80">
        <v>174</v>
      </c>
      <c r="D169" s="83" t="s">
        <v>190</v>
      </c>
      <c r="E169" s="80"/>
      <c r="F169" s="20"/>
      <c r="G169" s="21"/>
      <c r="H169" s="21"/>
      <c r="I169" s="21"/>
      <c r="J169" s="21"/>
      <c r="K169" s="21"/>
      <c r="L169" s="57"/>
      <c r="M169" s="57"/>
      <c r="N169" s="57"/>
    </row>
    <row r="170" spans="1:14" ht="12" x14ac:dyDescent="0.45">
      <c r="B170" s="66"/>
      <c r="C170" s="66"/>
      <c r="D170" s="67" t="s">
        <v>2385</v>
      </c>
      <c r="E170" s="67" t="s">
        <v>191</v>
      </c>
      <c r="F170" s="68">
        <v>27</v>
      </c>
      <c r="G170" s="69">
        <v>135</v>
      </c>
      <c r="H170" s="69" t="s">
        <v>2769</v>
      </c>
      <c r="I170" s="69" t="s">
        <v>2769</v>
      </c>
      <c r="J170" s="69" t="s">
        <v>2769</v>
      </c>
      <c r="K170" s="69" t="s">
        <v>2769</v>
      </c>
    </row>
    <row r="171" spans="1:14" s="24" customFormat="1" ht="12" x14ac:dyDescent="0.45">
      <c r="B171" s="80"/>
      <c r="C171" s="80">
        <v>179</v>
      </c>
      <c r="D171" s="83" t="s">
        <v>192</v>
      </c>
      <c r="E171" s="80"/>
      <c r="F171" s="20"/>
      <c r="G171" s="21"/>
      <c r="H171" s="21"/>
      <c r="I171" s="21"/>
      <c r="J171" s="21"/>
      <c r="K171" s="21"/>
      <c r="L171" s="57"/>
      <c r="M171" s="57"/>
      <c r="N171" s="57"/>
    </row>
    <row r="172" spans="1:14" ht="24" x14ac:dyDescent="0.45">
      <c r="B172" s="66"/>
      <c r="C172" s="66"/>
      <c r="D172" s="67" t="s">
        <v>2386</v>
      </c>
      <c r="E172" s="67" t="s">
        <v>193</v>
      </c>
      <c r="F172" s="68">
        <v>1</v>
      </c>
      <c r="G172" s="69">
        <v>42</v>
      </c>
      <c r="H172" s="69" t="s">
        <v>2769</v>
      </c>
      <c r="I172" s="69" t="s">
        <v>2769</v>
      </c>
      <c r="J172" s="69" t="s">
        <v>2769</v>
      </c>
      <c r="K172" s="69" t="s">
        <v>2769</v>
      </c>
    </row>
    <row r="173" spans="1:14" ht="12" x14ac:dyDescent="0.45">
      <c r="A173" s="24"/>
      <c r="B173" s="75">
        <v>18</v>
      </c>
      <c r="C173" s="76" t="s">
        <v>194</v>
      </c>
      <c r="D173" s="75"/>
      <c r="E173" s="77"/>
      <c r="F173" s="78">
        <v>98</v>
      </c>
      <c r="G173" s="79">
        <v>4119</v>
      </c>
      <c r="H173" s="79">
        <v>1628907</v>
      </c>
      <c r="I173" s="79">
        <v>4822525</v>
      </c>
      <c r="J173" s="79">
        <v>8818246</v>
      </c>
      <c r="K173" s="79">
        <v>3464998</v>
      </c>
      <c r="L173" s="57"/>
      <c r="M173" s="57"/>
      <c r="N173" s="57"/>
    </row>
    <row r="174" spans="1:14" ht="24" customHeight="1" x14ac:dyDescent="0.45">
      <c r="A174" s="24"/>
      <c r="B174" s="80"/>
      <c r="C174" s="80">
        <v>181</v>
      </c>
      <c r="D174" s="352" t="s">
        <v>195</v>
      </c>
      <c r="E174" s="353"/>
      <c r="F174" s="20"/>
      <c r="G174" s="21"/>
      <c r="H174" s="21"/>
      <c r="I174" s="21"/>
      <c r="J174" s="21"/>
      <c r="K174" s="21"/>
      <c r="L174" s="57"/>
      <c r="M174" s="57"/>
      <c r="N174" s="57"/>
    </row>
    <row r="175" spans="1:14" ht="12" x14ac:dyDescent="0.45">
      <c r="B175" s="66"/>
      <c r="C175" s="66"/>
      <c r="D175" s="67" t="s">
        <v>2387</v>
      </c>
      <c r="E175" s="67" t="s">
        <v>2388</v>
      </c>
      <c r="F175" s="68">
        <v>1</v>
      </c>
      <c r="G175" s="69">
        <v>18</v>
      </c>
      <c r="H175" s="69" t="s">
        <v>2769</v>
      </c>
      <c r="I175" s="69" t="s">
        <v>2769</v>
      </c>
      <c r="J175" s="69" t="s">
        <v>2769</v>
      </c>
      <c r="K175" s="69" t="s">
        <v>2769</v>
      </c>
    </row>
    <row r="176" spans="1:14" ht="24" x14ac:dyDescent="0.45">
      <c r="B176" s="66"/>
      <c r="C176" s="66"/>
      <c r="D176" s="67" t="s">
        <v>2389</v>
      </c>
      <c r="E176" s="67" t="s">
        <v>196</v>
      </c>
      <c r="F176" s="68">
        <v>3</v>
      </c>
      <c r="G176" s="69">
        <v>834</v>
      </c>
      <c r="H176" s="70">
        <v>396348</v>
      </c>
      <c r="I176" s="70">
        <v>96807</v>
      </c>
      <c r="J176" s="70">
        <v>657603</v>
      </c>
      <c r="K176" s="70">
        <v>509003</v>
      </c>
    </row>
    <row r="177" spans="1:14" ht="36" x14ac:dyDescent="0.45">
      <c r="B177" s="66"/>
      <c r="C177" s="66"/>
      <c r="D177" s="67" t="s">
        <v>2390</v>
      </c>
      <c r="E177" s="67" t="s">
        <v>2391</v>
      </c>
      <c r="F177" s="68">
        <v>3</v>
      </c>
      <c r="G177" s="69">
        <v>30</v>
      </c>
      <c r="H177" s="70">
        <v>10172</v>
      </c>
      <c r="I177" s="70">
        <v>10144</v>
      </c>
      <c r="J177" s="70">
        <v>26067</v>
      </c>
      <c r="K177" s="70">
        <v>14476</v>
      </c>
    </row>
    <row r="178" spans="1:14" ht="24" customHeight="1" x14ac:dyDescent="0.45">
      <c r="A178" s="24"/>
      <c r="B178" s="80"/>
      <c r="C178" s="80">
        <v>182</v>
      </c>
      <c r="D178" s="350" t="s">
        <v>197</v>
      </c>
      <c r="E178" s="351"/>
      <c r="F178" s="20"/>
      <c r="G178" s="21"/>
      <c r="H178" s="21"/>
      <c r="I178" s="21"/>
      <c r="J178" s="21"/>
      <c r="K178" s="21"/>
      <c r="L178" s="57"/>
      <c r="M178" s="57"/>
      <c r="N178" s="57"/>
    </row>
    <row r="179" spans="1:14" ht="12" x14ac:dyDescent="0.45">
      <c r="B179" s="66"/>
      <c r="C179" s="66"/>
      <c r="D179" s="67" t="s">
        <v>2392</v>
      </c>
      <c r="E179" s="67" t="s">
        <v>198</v>
      </c>
      <c r="F179" s="68">
        <v>1</v>
      </c>
      <c r="G179" s="69">
        <v>8</v>
      </c>
      <c r="H179" s="69" t="s">
        <v>2769</v>
      </c>
      <c r="I179" s="69" t="s">
        <v>2769</v>
      </c>
      <c r="J179" s="69" t="s">
        <v>2769</v>
      </c>
      <c r="K179" s="69" t="s">
        <v>2769</v>
      </c>
    </row>
    <row r="180" spans="1:14" ht="12" x14ac:dyDescent="0.45">
      <c r="B180" s="66"/>
      <c r="C180" s="66"/>
      <c r="D180" s="67" t="s">
        <v>2393</v>
      </c>
      <c r="E180" s="67" t="s">
        <v>2394</v>
      </c>
      <c r="F180" s="68">
        <v>1</v>
      </c>
      <c r="G180" s="69">
        <v>26</v>
      </c>
      <c r="H180" s="69" t="s">
        <v>2769</v>
      </c>
      <c r="I180" s="69" t="s">
        <v>2769</v>
      </c>
      <c r="J180" s="69" t="s">
        <v>2769</v>
      </c>
      <c r="K180" s="69" t="s">
        <v>2769</v>
      </c>
    </row>
    <row r="181" spans="1:14" ht="36" x14ac:dyDescent="0.45">
      <c r="B181" s="66"/>
      <c r="C181" s="66"/>
      <c r="D181" s="67" t="s">
        <v>2395</v>
      </c>
      <c r="E181" s="67" t="s">
        <v>2396</v>
      </c>
      <c r="F181" s="68">
        <v>8</v>
      </c>
      <c r="G181" s="69">
        <v>124</v>
      </c>
      <c r="H181" s="70">
        <v>40964</v>
      </c>
      <c r="I181" s="70">
        <v>165819</v>
      </c>
      <c r="J181" s="70">
        <v>259577</v>
      </c>
      <c r="K181" s="70">
        <v>85234</v>
      </c>
    </row>
    <row r="182" spans="1:14" ht="12" x14ac:dyDescent="0.45">
      <c r="A182" s="24"/>
      <c r="B182" s="80"/>
      <c r="C182" s="80">
        <v>183</v>
      </c>
      <c r="D182" s="88" t="s">
        <v>199</v>
      </c>
      <c r="E182" s="89"/>
      <c r="F182" s="20"/>
      <c r="G182" s="21"/>
      <c r="H182" s="21"/>
      <c r="I182" s="21"/>
      <c r="J182" s="21"/>
      <c r="K182" s="21"/>
      <c r="L182" s="57"/>
      <c r="M182" s="57"/>
      <c r="N182" s="57"/>
    </row>
    <row r="183" spans="1:14" ht="36" x14ac:dyDescent="0.45">
      <c r="B183" s="66"/>
      <c r="C183" s="66"/>
      <c r="D183" s="67" t="s">
        <v>2397</v>
      </c>
      <c r="E183" s="67" t="s">
        <v>2398</v>
      </c>
      <c r="F183" s="68">
        <v>8</v>
      </c>
      <c r="G183" s="69">
        <v>285</v>
      </c>
      <c r="H183" s="70">
        <v>83673</v>
      </c>
      <c r="I183" s="70">
        <v>243305</v>
      </c>
      <c r="J183" s="70">
        <v>431372</v>
      </c>
      <c r="K183" s="70">
        <v>161276</v>
      </c>
    </row>
    <row r="184" spans="1:14" ht="36" x14ac:dyDescent="0.45">
      <c r="B184" s="66"/>
      <c r="C184" s="66"/>
      <c r="D184" s="67" t="s">
        <v>2399</v>
      </c>
      <c r="E184" s="67" t="s">
        <v>2400</v>
      </c>
      <c r="F184" s="68">
        <v>13</v>
      </c>
      <c r="G184" s="69">
        <v>750</v>
      </c>
      <c r="H184" s="70">
        <v>272310</v>
      </c>
      <c r="I184" s="70">
        <v>888899</v>
      </c>
      <c r="J184" s="70">
        <v>1471858</v>
      </c>
      <c r="K184" s="70">
        <v>478219</v>
      </c>
    </row>
    <row r="185" spans="1:14" ht="36" x14ac:dyDescent="0.45">
      <c r="B185" s="66"/>
      <c r="C185" s="66"/>
      <c r="D185" s="67" t="s">
        <v>2401</v>
      </c>
      <c r="E185" s="67" t="s">
        <v>2402</v>
      </c>
      <c r="F185" s="68">
        <v>14</v>
      </c>
      <c r="G185" s="69">
        <v>454</v>
      </c>
      <c r="H185" s="70">
        <v>135380</v>
      </c>
      <c r="I185" s="70">
        <v>281656</v>
      </c>
      <c r="J185" s="70">
        <v>515072</v>
      </c>
      <c r="K185" s="70">
        <v>201801</v>
      </c>
    </row>
    <row r="186" spans="1:14" ht="24" x14ac:dyDescent="0.45">
      <c r="B186" s="66"/>
      <c r="C186" s="66"/>
      <c r="D186" s="67" t="s">
        <v>2403</v>
      </c>
      <c r="E186" s="67" t="s">
        <v>2404</v>
      </c>
      <c r="F186" s="68">
        <v>3</v>
      </c>
      <c r="G186" s="69">
        <v>72</v>
      </c>
      <c r="H186" s="70">
        <v>28473</v>
      </c>
      <c r="I186" s="70">
        <v>58157</v>
      </c>
      <c r="J186" s="70">
        <v>135471</v>
      </c>
      <c r="K186" s="70">
        <v>70005</v>
      </c>
    </row>
    <row r="187" spans="1:14" ht="12" x14ac:dyDescent="0.45">
      <c r="A187" s="24"/>
      <c r="B187" s="80"/>
      <c r="C187" s="80">
        <v>184</v>
      </c>
      <c r="D187" s="88" t="s">
        <v>200</v>
      </c>
      <c r="E187" s="89"/>
      <c r="F187" s="20"/>
      <c r="G187" s="21"/>
      <c r="H187" s="21"/>
      <c r="I187" s="21"/>
      <c r="J187" s="21"/>
      <c r="K187" s="21"/>
      <c r="L187" s="57"/>
      <c r="M187" s="57"/>
      <c r="N187" s="57"/>
    </row>
    <row r="188" spans="1:14" ht="24" customHeight="1" x14ac:dyDescent="0.45">
      <c r="B188" s="66"/>
      <c r="C188" s="66"/>
      <c r="D188" s="67" t="s">
        <v>2405</v>
      </c>
      <c r="E188" s="67" t="s">
        <v>943</v>
      </c>
      <c r="F188" s="68">
        <v>3</v>
      </c>
      <c r="G188" s="69">
        <v>84</v>
      </c>
      <c r="H188" s="70">
        <v>25946</v>
      </c>
      <c r="I188" s="70">
        <v>284431</v>
      </c>
      <c r="J188" s="70">
        <v>350201</v>
      </c>
      <c r="K188" s="70">
        <v>55514</v>
      </c>
    </row>
    <row r="189" spans="1:14" ht="24" x14ac:dyDescent="0.45">
      <c r="B189" s="66"/>
      <c r="C189" s="66"/>
      <c r="D189" s="67" t="s">
        <v>2406</v>
      </c>
      <c r="E189" s="67" t="s">
        <v>201</v>
      </c>
      <c r="F189" s="68">
        <v>5</v>
      </c>
      <c r="G189" s="69">
        <v>200</v>
      </c>
      <c r="H189" s="70">
        <v>62707</v>
      </c>
      <c r="I189" s="70">
        <v>243920</v>
      </c>
      <c r="J189" s="70">
        <v>444042</v>
      </c>
      <c r="K189" s="70">
        <v>164072</v>
      </c>
    </row>
    <row r="190" spans="1:14" ht="24" x14ac:dyDescent="0.45">
      <c r="B190" s="66"/>
      <c r="C190" s="66"/>
      <c r="D190" s="67" t="s">
        <v>2407</v>
      </c>
      <c r="E190" s="67" t="s">
        <v>203</v>
      </c>
      <c r="F190" s="68">
        <v>7</v>
      </c>
      <c r="G190" s="69">
        <v>152</v>
      </c>
      <c r="H190" s="70">
        <v>58735</v>
      </c>
      <c r="I190" s="70">
        <v>151572</v>
      </c>
      <c r="J190" s="70">
        <v>203987</v>
      </c>
      <c r="K190" s="70">
        <v>48880</v>
      </c>
    </row>
    <row r="191" spans="1:14" ht="24" x14ac:dyDescent="0.45">
      <c r="B191" s="66"/>
      <c r="C191" s="66"/>
      <c r="D191" s="67" t="s">
        <v>2408</v>
      </c>
      <c r="E191" s="67" t="s">
        <v>2409</v>
      </c>
      <c r="F191" s="68">
        <v>6</v>
      </c>
      <c r="G191" s="69">
        <v>144</v>
      </c>
      <c r="H191" s="70">
        <v>33881</v>
      </c>
      <c r="I191" s="70">
        <v>87908</v>
      </c>
      <c r="J191" s="70">
        <v>149316</v>
      </c>
      <c r="K191" s="70">
        <v>55050</v>
      </c>
    </row>
    <row r="192" spans="1:14" ht="24" customHeight="1" x14ac:dyDescent="0.45">
      <c r="A192" s="24"/>
      <c r="B192" s="80"/>
      <c r="C192" s="80">
        <v>185</v>
      </c>
      <c r="D192" s="350" t="s">
        <v>2736</v>
      </c>
      <c r="E192" s="351"/>
      <c r="F192" s="20"/>
      <c r="G192" s="21"/>
      <c r="H192" s="21"/>
      <c r="I192" s="21"/>
      <c r="J192" s="21"/>
      <c r="K192" s="21"/>
      <c r="L192" s="57"/>
      <c r="M192" s="57"/>
      <c r="N192" s="57"/>
    </row>
    <row r="193" spans="1:14" ht="12" x14ac:dyDescent="0.45">
      <c r="B193" s="66"/>
      <c r="C193" s="66"/>
      <c r="D193" s="67" t="s">
        <v>2410</v>
      </c>
      <c r="E193" s="67" t="s">
        <v>204</v>
      </c>
      <c r="F193" s="68">
        <v>2</v>
      </c>
      <c r="G193" s="69">
        <v>46</v>
      </c>
      <c r="H193" s="69" t="s">
        <v>2769</v>
      </c>
      <c r="I193" s="69" t="s">
        <v>2769</v>
      </c>
      <c r="J193" s="69" t="s">
        <v>2769</v>
      </c>
      <c r="K193" s="69" t="s">
        <v>2769</v>
      </c>
    </row>
    <row r="194" spans="1:14" ht="12" x14ac:dyDescent="0.45">
      <c r="B194" s="66"/>
      <c r="C194" s="66"/>
      <c r="D194" s="67" t="s">
        <v>2411</v>
      </c>
      <c r="E194" s="67" t="s">
        <v>960</v>
      </c>
      <c r="F194" s="68">
        <v>1</v>
      </c>
      <c r="G194" s="69">
        <v>14</v>
      </c>
      <c r="H194" s="69" t="s">
        <v>2769</v>
      </c>
      <c r="I194" s="69" t="s">
        <v>2769</v>
      </c>
      <c r="J194" s="69" t="s">
        <v>2769</v>
      </c>
      <c r="K194" s="69" t="s">
        <v>2769</v>
      </c>
    </row>
    <row r="195" spans="1:14" ht="12" x14ac:dyDescent="0.45">
      <c r="A195" s="24"/>
      <c r="B195" s="80"/>
      <c r="C195" s="80">
        <v>189</v>
      </c>
      <c r="D195" s="88" t="s">
        <v>205</v>
      </c>
      <c r="E195" s="80"/>
      <c r="F195" s="20"/>
      <c r="G195" s="21"/>
      <c r="H195" s="21"/>
      <c r="I195" s="21"/>
      <c r="J195" s="21"/>
      <c r="K195" s="21"/>
      <c r="L195" s="57"/>
      <c r="M195" s="57"/>
      <c r="N195" s="57"/>
    </row>
    <row r="196" spans="1:14" ht="24" x14ac:dyDescent="0.45">
      <c r="B196" s="66"/>
      <c r="C196" s="66"/>
      <c r="D196" s="67" t="s">
        <v>2412</v>
      </c>
      <c r="E196" s="67" t="s">
        <v>2413</v>
      </c>
      <c r="F196" s="68">
        <v>1</v>
      </c>
      <c r="G196" s="69">
        <v>34</v>
      </c>
      <c r="H196" s="69" t="s">
        <v>2769</v>
      </c>
      <c r="I196" s="69" t="s">
        <v>2769</v>
      </c>
      <c r="J196" s="69" t="s">
        <v>2769</v>
      </c>
      <c r="K196" s="69" t="s">
        <v>2769</v>
      </c>
    </row>
    <row r="197" spans="1:14" ht="12" x14ac:dyDescent="0.45">
      <c r="B197" s="66"/>
      <c r="C197" s="66"/>
      <c r="D197" s="67" t="s">
        <v>2414</v>
      </c>
      <c r="E197" s="67" t="s">
        <v>206</v>
      </c>
      <c r="F197" s="68">
        <v>10</v>
      </c>
      <c r="G197" s="69">
        <v>285</v>
      </c>
      <c r="H197" s="70">
        <v>104142</v>
      </c>
      <c r="I197" s="70">
        <v>269697</v>
      </c>
      <c r="J197" s="70">
        <v>577687</v>
      </c>
      <c r="K197" s="70">
        <v>267436</v>
      </c>
    </row>
    <row r="198" spans="1:14" ht="24" x14ac:dyDescent="0.45">
      <c r="B198" s="66"/>
      <c r="C198" s="66"/>
      <c r="D198" s="67" t="s">
        <v>2415</v>
      </c>
      <c r="E198" s="67" t="s">
        <v>207</v>
      </c>
      <c r="F198" s="68">
        <v>4</v>
      </c>
      <c r="G198" s="69">
        <v>362</v>
      </c>
      <c r="H198" s="70">
        <v>271079</v>
      </c>
      <c r="I198" s="70">
        <v>1599946</v>
      </c>
      <c r="J198" s="70">
        <v>2829885</v>
      </c>
      <c r="K198" s="70">
        <v>1055597</v>
      </c>
    </row>
    <row r="199" spans="1:14" ht="24" x14ac:dyDescent="0.45">
      <c r="B199" s="66"/>
      <c r="C199" s="66"/>
      <c r="D199" s="67" t="s">
        <v>2416</v>
      </c>
      <c r="E199" s="67" t="s">
        <v>2417</v>
      </c>
      <c r="F199" s="68">
        <v>4</v>
      </c>
      <c r="G199" s="69">
        <v>197</v>
      </c>
      <c r="H199" s="70">
        <v>58084</v>
      </c>
      <c r="I199" s="70">
        <v>188282</v>
      </c>
      <c r="J199" s="70">
        <v>386432</v>
      </c>
      <c r="K199" s="70">
        <v>178165</v>
      </c>
    </row>
    <row r="200" spans="1:14" s="24" customFormat="1" ht="12" x14ac:dyDescent="0.45">
      <c r="B200" s="75">
        <v>19</v>
      </c>
      <c r="C200" s="76" t="s">
        <v>51</v>
      </c>
      <c r="D200" s="75"/>
      <c r="E200" s="77"/>
      <c r="F200" s="78">
        <v>14</v>
      </c>
      <c r="G200" s="79">
        <v>536</v>
      </c>
      <c r="H200" s="79">
        <v>144728</v>
      </c>
      <c r="I200" s="79">
        <v>275544</v>
      </c>
      <c r="J200" s="79">
        <v>579616</v>
      </c>
      <c r="K200" s="79">
        <v>261384</v>
      </c>
      <c r="L200" s="85"/>
      <c r="M200" s="85"/>
      <c r="N200" s="85"/>
    </row>
    <row r="201" spans="1:14" ht="24" customHeight="1" x14ac:dyDescent="0.45">
      <c r="A201" s="24"/>
      <c r="B201" s="80"/>
      <c r="C201" s="80">
        <v>192</v>
      </c>
      <c r="D201" s="352" t="s">
        <v>208</v>
      </c>
      <c r="E201" s="353"/>
      <c r="F201" s="20"/>
      <c r="G201" s="21"/>
      <c r="H201" s="21"/>
      <c r="I201" s="21"/>
      <c r="J201" s="21"/>
      <c r="K201" s="21"/>
      <c r="L201" s="57"/>
      <c r="M201" s="57"/>
      <c r="N201" s="57"/>
    </row>
    <row r="202" spans="1:14" ht="12" x14ac:dyDescent="0.45">
      <c r="B202" s="66"/>
      <c r="C202" s="66"/>
      <c r="D202" s="67" t="s">
        <v>2418</v>
      </c>
      <c r="E202" s="67" t="s">
        <v>2419</v>
      </c>
      <c r="F202" s="68">
        <v>1</v>
      </c>
      <c r="G202" s="69">
        <v>17</v>
      </c>
      <c r="H202" s="69" t="s">
        <v>2769</v>
      </c>
      <c r="I202" s="69" t="s">
        <v>2769</v>
      </c>
      <c r="J202" s="69" t="s">
        <v>2769</v>
      </c>
      <c r="K202" s="69" t="s">
        <v>2769</v>
      </c>
    </row>
    <row r="203" spans="1:14" ht="24" x14ac:dyDescent="0.45">
      <c r="B203" s="66"/>
      <c r="C203" s="66"/>
      <c r="D203" s="67" t="s">
        <v>2420</v>
      </c>
      <c r="E203" s="67" t="s">
        <v>1864</v>
      </c>
      <c r="F203" s="68">
        <v>1</v>
      </c>
      <c r="G203" s="69">
        <v>27</v>
      </c>
      <c r="H203" s="69" t="s">
        <v>2769</v>
      </c>
      <c r="I203" s="69" t="s">
        <v>2769</v>
      </c>
      <c r="J203" s="69" t="s">
        <v>2769</v>
      </c>
      <c r="K203" s="69" t="s">
        <v>2769</v>
      </c>
    </row>
    <row r="204" spans="1:14" ht="24" customHeight="1" x14ac:dyDescent="0.45">
      <c r="A204" s="24"/>
      <c r="B204" s="80"/>
      <c r="C204" s="80">
        <v>193</v>
      </c>
      <c r="D204" s="350" t="s">
        <v>209</v>
      </c>
      <c r="E204" s="351"/>
      <c r="F204" s="20"/>
      <c r="G204" s="21"/>
      <c r="H204" s="21"/>
      <c r="I204" s="21"/>
      <c r="J204" s="21"/>
      <c r="K204" s="21"/>
      <c r="L204" s="57"/>
      <c r="M204" s="57"/>
      <c r="N204" s="57"/>
    </row>
    <row r="205" spans="1:14" ht="12" x14ac:dyDescent="0.45">
      <c r="B205" s="66"/>
      <c r="C205" s="66"/>
      <c r="D205" s="67" t="s">
        <v>2421</v>
      </c>
      <c r="E205" s="67" t="s">
        <v>210</v>
      </c>
      <c r="F205" s="68">
        <v>1</v>
      </c>
      <c r="G205" s="69">
        <v>7</v>
      </c>
      <c r="H205" s="69" t="s">
        <v>2769</v>
      </c>
      <c r="I205" s="69" t="s">
        <v>2769</v>
      </c>
      <c r="J205" s="69" t="s">
        <v>2769</v>
      </c>
      <c r="K205" s="69" t="s">
        <v>2769</v>
      </c>
    </row>
    <row r="206" spans="1:14" ht="12" x14ac:dyDescent="0.45">
      <c r="B206" s="66"/>
      <c r="C206" s="66"/>
      <c r="D206" s="67" t="s">
        <v>2422</v>
      </c>
      <c r="E206" s="67" t="s">
        <v>211</v>
      </c>
      <c r="F206" s="68">
        <v>11</v>
      </c>
      <c r="G206" s="69">
        <v>485</v>
      </c>
      <c r="H206" s="70">
        <v>131823</v>
      </c>
      <c r="I206" s="70">
        <v>260977</v>
      </c>
      <c r="J206" s="70">
        <v>541700</v>
      </c>
      <c r="K206" s="70">
        <v>240158</v>
      </c>
    </row>
    <row r="207" spans="1:14" ht="12" x14ac:dyDescent="0.45">
      <c r="A207" s="24"/>
      <c r="B207" s="75">
        <v>20</v>
      </c>
      <c r="C207" s="76" t="s">
        <v>52</v>
      </c>
      <c r="D207" s="75"/>
      <c r="E207" s="77"/>
      <c r="F207" s="78">
        <v>8</v>
      </c>
      <c r="G207" s="79">
        <v>397</v>
      </c>
      <c r="H207" s="79">
        <v>125891</v>
      </c>
      <c r="I207" s="79">
        <v>539029</v>
      </c>
      <c r="J207" s="79">
        <v>733840</v>
      </c>
      <c r="K207" s="79">
        <v>176882</v>
      </c>
      <c r="L207" s="57"/>
      <c r="M207" s="57"/>
      <c r="N207" s="57"/>
    </row>
    <row r="208" spans="1:14" s="24" customFormat="1" ht="12" x14ac:dyDescent="0.45">
      <c r="B208" s="80"/>
      <c r="C208" s="80">
        <v>203</v>
      </c>
      <c r="D208" s="88" t="s">
        <v>2737</v>
      </c>
      <c r="E208" s="89"/>
      <c r="F208" s="20"/>
      <c r="G208" s="21"/>
      <c r="H208" s="21"/>
      <c r="I208" s="21"/>
      <c r="J208" s="21"/>
      <c r="K208" s="21"/>
      <c r="L208" s="57"/>
      <c r="M208" s="57"/>
      <c r="N208" s="57"/>
    </row>
    <row r="209" spans="2:14" ht="24" x14ac:dyDescent="0.45">
      <c r="B209" s="66"/>
      <c r="C209" s="66"/>
      <c r="D209" s="67" t="s">
        <v>2423</v>
      </c>
      <c r="E209" s="67" t="s">
        <v>212</v>
      </c>
      <c r="F209" s="68">
        <v>3</v>
      </c>
      <c r="G209" s="69">
        <v>45</v>
      </c>
      <c r="H209" s="69" t="s">
        <v>2769</v>
      </c>
      <c r="I209" s="69" t="s">
        <v>2769</v>
      </c>
      <c r="J209" s="69" t="s">
        <v>2769</v>
      </c>
      <c r="K209" s="69" t="s">
        <v>2769</v>
      </c>
    </row>
    <row r="210" spans="2:14" s="24" customFormat="1" ht="12" x14ac:dyDescent="0.45">
      <c r="B210" s="80"/>
      <c r="C210" s="80">
        <v>204</v>
      </c>
      <c r="D210" s="88" t="s">
        <v>213</v>
      </c>
      <c r="E210" s="80"/>
      <c r="F210" s="20"/>
      <c r="G210" s="21"/>
      <c r="H210" s="21"/>
      <c r="I210" s="21"/>
      <c r="J210" s="21"/>
      <c r="K210" s="21"/>
      <c r="L210" s="57"/>
      <c r="M210" s="57"/>
      <c r="N210" s="57"/>
    </row>
    <row r="211" spans="2:14" ht="12" x14ac:dyDescent="0.45">
      <c r="B211" s="66"/>
      <c r="C211" s="66"/>
      <c r="D211" s="67" t="s">
        <v>2424</v>
      </c>
      <c r="E211" s="67" t="s">
        <v>214</v>
      </c>
      <c r="F211" s="68">
        <v>4</v>
      </c>
      <c r="G211" s="69">
        <v>304</v>
      </c>
      <c r="H211" s="70">
        <v>102054</v>
      </c>
      <c r="I211" s="70">
        <v>504765</v>
      </c>
      <c r="J211" s="70">
        <v>668726</v>
      </c>
      <c r="K211" s="70">
        <v>148787</v>
      </c>
    </row>
    <row r="212" spans="2:14" s="24" customFormat="1" ht="12" x14ac:dyDescent="0.45">
      <c r="B212" s="80"/>
      <c r="C212" s="80" t="s">
        <v>2767</v>
      </c>
      <c r="D212" s="88" t="s">
        <v>1865</v>
      </c>
      <c r="E212" s="80"/>
      <c r="F212" s="20"/>
      <c r="G212" s="21"/>
      <c r="H212" s="21"/>
      <c r="I212" s="21"/>
      <c r="J212" s="21"/>
      <c r="K212" s="21"/>
      <c r="L212" s="57"/>
      <c r="M212" s="57"/>
      <c r="N212" s="57"/>
    </row>
    <row r="213" spans="2:14" ht="24" x14ac:dyDescent="0.45">
      <c r="B213" s="66"/>
      <c r="C213" s="66"/>
      <c r="D213" s="67" t="s">
        <v>2425</v>
      </c>
      <c r="E213" s="67" t="s">
        <v>2426</v>
      </c>
      <c r="F213" s="68">
        <v>1</v>
      </c>
      <c r="G213" s="69">
        <v>48</v>
      </c>
      <c r="H213" s="69" t="s">
        <v>2769</v>
      </c>
      <c r="I213" s="69" t="s">
        <v>2769</v>
      </c>
      <c r="J213" s="69" t="s">
        <v>2769</v>
      </c>
      <c r="K213" s="69" t="s">
        <v>2769</v>
      </c>
    </row>
    <row r="214" spans="2:14" s="24" customFormat="1" ht="12" x14ac:dyDescent="0.45">
      <c r="B214" s="75">
        <v>21</v>
      </c>
      <c r="C214" s="76" t="s">
        <v>53</v>
      </c>
      <c r="D214" s="75"/>
      <c r="E214" s="77"/>
      <c r="F214" s="78">
        <v>148</v>
      </c>
      <c r="G214" s="79">
        <v>2657</v>
      </c>
      <c r="H214" s="79">
        <v>1120487</v>
      </c>
      <c r="I214" s="79">
        <v>5127612</v>
      </c>
      <c r="J214" s="79">
        <v>8247915</v>
      </c>
      <c r="K214" s="79">
        <v>2546936</v>
      </c>
      <c r="L214" s="57"/>
      <c r="M214" s="57"/>
      <c r="N214" s="57"/>
    </row>
    <row r="215" spans="2:14" s="24" customFormat="1" ht="12" x14ac:dyDescent="0.45">
      <c r="B215" s="80"/>
      <c r="C215" s="80">
        <v>211</v>
      </c>
      <c r="D215" s="88" t="s">
        <v>215</v>
      </c>
      <c r="E215" s="82"/>
      <c r="F215" s="20"/>
      <c r="G215" s="21"/>
      <c r="H215" s="21"/>
      <c r="I215" s="21"/>
      <c r="J215" s="21"/>
      <c r="K215" s="21"/>
      <c r="L215" s="85"/>
      <c r="M215" s="85"/>
      <c r="N215" s="85"/>
    </row>
    <row r="216" spans="2:14" ht="12" x14ac:dyDescent="0.45">
      <c r="B216" s="66"/>
      <c r="C216" s="66"/>
      <c r="D216" s="67" t="s">
        <v>2427</v>
      </c>
      <c r="E216" s="67" t="s">
        <v>2428</v>
      </c>
      <c r="F216" s="68">
        <v>5</v>
      </c>
      <c r="G216" s="69">
        <v>218</v>
      </c>
      <c r="H216" s="70">
        <v>82197</v>
      </c>
      <c r="I216" s="70">
        <v>256344</v>
      </c>
      <c r="J216" s="70">
        <v>474208</v>
      </c>
      <c r="K216" s="70">
        <v>195245</v>
      </c>
    </row>
    <row r="217" spans="2:14" ht="12" x14ac:dyDescent="0.45">
      <c r="B217" s="66"/>
      <c r="C217" s="66"/>
      <c r="D217" s="67" t="s">
        <v>2429</v>
      </c>
      <c r="E217" s="67" t="s">
        <v>216</v>
      </c>
      <c r="F217" s="68">
        <v>1</v>
      </c>
      <c r="G217" s="69">
        <v>15</v>
      </c>
      <c r="H217" s="69" t="s">
        <v>2769</v>
      </c>
      <c r="I217" s="69" t="s">
        <v>2769</v>
      </c>
      <c r="J217" s="69" t="s">
        <v>2769</v>
      </c>
      <c r="K217" s="69" t="s">
        <v>2769</v>
      </c>
    </row>
    <row r="218" spans="2:14" ht="12" customHeight="1" x14ac:dyDescent="0.45">
      <c r="B218" s="66"/>
      <c r="C218" s="66"/>
      <c r="D218" s="67" t="s">
        <v>2430</v>
      </c>
      <c r="E218" s="67" t="s">
        <v>217</v>
      </c>
      <c r="F218" s="68">
        <v>1</v>
      </c>
      <c r="G218" s="69">
        <v>4</v>
      </c>
      <c r="H218" s="69" t="s">
        <v>2769</v>
      </c>
      <c r="I218" s="69" t="s">
        <v>2769</v>
      </c>
      <c r="J218" s="69" t="s">
        <v>2769</v>
      </c>
      <c r="K218" s="69" t="s">
        <v>2769</v>
      </c>
    </row>
    <row r="219" spans="2:14" s="24" customFormat="1" ht="12" x14ac:dyDescent="0.45">
      <c r="B219" s="80"/>
      <c r="C219" s="80">
        <v>212</v>
      </c>
      <c r="D219" s="88" t="s">
        <v>218</v>
      </c>
      <c r="E219" s="80"/>
      <c r="F219" s="20"/>
      <c r="G219" s="21"/>
      <c r="H219" s="21"/>
      <c r="I219" s="21"/>
      <c r="J219" s="21"/>
      <c r="K219" s="21"/>
      <c r="L219" s="85"/>
      <c r="M219" s="85"/>
      <c r="N219" s="85"/>
    </row>
    <row r="220" spans="2:14" ht="12" x14ac:dyDescent="0.45">
      <c r="B220" s="66"/>
      <c r="C220" s="66"/>
      <c r="D220" s="67" t="s">
        <v>2431</v>
      </c>
      <c r="E220" s="67" t="s">
        <v>2432</v>
      </c>
      <c r="F220" s="68">
        <v>3</v>
      </c>
      <c r="G220" s="69">
        <v>360</v>
      </c>
      <c r="H220" s="70">
        <v>207530</v>
      </c>
      <c r="I220" s="70">
        <v>2155732</v>
      </c>
      <c r="J220" s="70">
        <v>2780928</v>
      </c>
      <c r="K220" s="70">
        <v>348440</v>
      </c>
    </row>
    <row r="221" spans="2:14" ht="12" x14ac:dyDescent="0.45">
      <c r="B221" s="66"/>
      <c r="C221" s="66"/>
      <c r="D221" s="67" t="s">
        <v>2433</v>
      </c>
      <c r="E221" s="67" t="s">
        <v>219</v>
      </c>
      <c r="F221" s="68">
        <v>50</v>
      </c>
      <c r="G221" s="69">
        <v>619</v>
      </c>
      <c r="H221" s="70">
        <v>241246</v>
      </c>
      <c r="I221" s="70">
        <v>892110</v>
      </c>
      <c r="J221" s="70">
        <v>1454971</v>
      </c>
      <c r="K221" s="70">
        <v>510281</v>
      </c>
    </row>
    <row r="222" spans="2:14" ht="12" x14ac:dyDescent="0.45">
      <c r="B222" s="66"/>
      <c r="C222" s="66"/>
      <c r="D222" s="67" t="s">
        <v>2434</v>
      </c>
      <c r="E222" s="67" t="s">
        <v>220</v>
      </c>
      <c r="F222" s="68">
        <v>31</v>
      </c>
      <c r="G222" s="69">
        <v>727</v>
      </c>
      <c r="H222" s="70">
        <v>285671</v>
      </c>
      <c r="I222" s="70">
        <v>1047920</v>
      </c>
      <c r="J222" s="70">
        <v>1837575</v>
      </c>
      <c r="K222" s="70">
        <v>687525</v>
      </c>
    </row>
    <row r="223" spans="2:14" s="24" customFormat="1" ht="12" x14ac:dyDescent="0.45">
      <c r="B223" s="80"/>
      <c r="C223" s="80">
        <v>214</v>
      </c>
      <c r="D223" s="88" t="s">
        <v>221</v>
      </c>
      <c r="E223" s="80"/>
      <c r="F223" s="20"/>
      <c r="G223" s="21"/>
      <c r="H223" s="21"/>
      <c r="I223" s="21"/>
      <c r="J223" s="21"/>
      <c r="K223" s="21"/>
      <c r="L223" s="85"/>
      <c r="M223" s="85"/>
      <c r="N223" s="85"/>
    </row>
    <row r="224" spans="2:14" ht="24" x14ac:dyDescent="0.45">
      <c r="B224" s="66"/>
      <c r="C224" s="66"/>
      <c r="D224" s="67" t="s">
        <v>2435</v>
      </c>
      <c r="E224" s="67" t="s">
        <v>1866</v>
      </c>
      <c r="F224" s="68">
        <v>2</v>
      </c>
      <c r="G224" s="69">
        <v>2</v>
      </c>
      <c r="H224" s="69" t="s">
        <v>2769</v>
      </c>
      <c r="I224" s="69" t="s">
        <v>2769</v>
      </c>
      <c r="J224" s="69" t="s">
        <v>2769</v>
      </c>
      <c r="K224" s="69" t="s">
        <v>2769</v>
      </c>
    </row>
    <row r="225" spans="1:14" ht="12" x14ac:dyDescent="0.45">
      <c r="B225" s="66"/>
      <c r="C225" s="66"/>
      <c r="D225" s="67" t="s">
        <v>2436</v>
      </c>
      <c r="E225" s="67" t="s">
        <v>222</v>
      </c>
      <c r="F225" s="68">
        <v>1</v>
      </c>
      <c r="G225" s="69">
        <v>40</v>
      </c>
      <c r="H225" s="69" t="s">
        <v>2769</v>
      </c>
      <c r="I225" s="69" t="s">
        <v>2769</v>
      </c>
      <c r="J225" s="69" t="s">
        <v>2769</v>
      </c>
      <c r="K225" s="69" t="s">
        <v>2769</v>
      </c>
    </row>
    <row r="226" spans="1:14" ht="12" customHeight="1" x14ac:dyDescent="0.45">
      <c r="B226" s="66"/>
      <c r="C226" s="66"/>
      <c r="D226" s="67" t="s">
        <v>2437</v>
      </c>
      <c r="E226" s="67" t="s">
        <v>223</v>
      </c>
      <c r="F226" s="68">
        <v>1</v>
      </c>
      <c r="G226" s="69">
        <v>53</v>
      </c>
      <c r="H226" s="69" t="s">
        <v>2769</v>
      </c>
      <c r="I226" s="69" t="s">
        <v>2769</v>
      </c>
      <c r="J226" s="69" t="s">
        <v>2769</v>
      </c>
      <c r="K226" s="69" t="s">
        <v>2769</v>
      </c>
    </row>
    <row r="227" spans="1:14" ht="24" x14ac:dyDescent="0.45">
      <c r="B227" s="66"/>
      <c r="C227" s="66"/>
      <c r="D227" s="67" t="s">
        <v>2438</v>
      </c>
      <c r="E227" s="67" t="s">
        <v>1867</v>
      </c>
      <c r="F227" s="68">
        <v>2</v>
      </c>
      <c r="G227" s="69">
        <v>32</v>
      </c>
      <c r="H227" s="69" t="s">
        <v>2769</v>
      </c>
      <c r="I227" s="69" t="s">
        <v>2769</v>
      </c>
      <c r="J227" s="69" t="s">
        <v>2769</v>
      </c>
      <c r="K227" s="69" t="s">
        <v>2769</v>
      </c>
    </row>
    <row r="228" spans="1:14" s="24" customFormat="1" ht="12" x14ac:dyDescent="0.45">
      <c r="B228" s="80"/>
      <c r="C228" s="80">
        <v>215</v>
      </c>
      <c r="D228" s="88" t="s">
        <v>224</v>
      </c>
      <c r="E228" s="80"/>
      <c r="F228" s="20"/>
      <c r="G228" s="21"/>
      <c r="H228" s="21"/>
      <c r="I228" s="21"/>
      <c r="J228" s="21"/>
      <c r="K228" s="21"/>
      <c r="L228" s="57"/>
      <c r="M228" s="57"/>
      <c r="N228" s="57"/>
    </row>
    <row r="229" spans="1:14" ht="12" x14ac:dyDescent="0.45">
      <c r="B229" s="66"/>
      <c r="C229" s="66"/>
      <c r="D229" s="67" t="s">
        <v>2439</v>
      </c>
      <c r="E229" s="67" t="s">
        <v>225</v>
      </c>
      <c r="F229" s="68">
        <v>1</v>
      </c>
      <c r="G229" s="69">
        <v>9</v>
      </c>
      <c r="H229" s="69" t="s">
        <v>2769</v>
      </c>
      <c r="I229" s="69" t="s">
        <v>2769</v>
      </c>
      <c r="J229" s="69" t="s">
        <v>2769</v>
      </c>
      <c r="K229" s="69" t="s">
        <v>2769</v>
      </c>
    </row>
    <row r="230" spans="1:14" ht="12" x14ac:dyDescent="0.45">
      <c r="A230" s="24"/>
      <c r="B230" s="80"/>
      <c r="C230" s="80">
        <v>218</v>
      </c>
      <c r="D230" s="88" t="s">
        <v>226</v>
      </c>
      <c r="E230" s="80"/>
      <c r="F230" s="20"/>
      <c r="G230" s="21"/>
      <c r="H230" s="21"/>
      <c r="I230" s="21"/>
      <c r="J230" s="21"/>
      <c r="K230" s="21"/>
      <c r="L230" s="57"/>
      <c r="M230" s="57"/>
      <c r="N230" s="57"/>
    </row>
    <row r="231" spans="1:14" ht="12" x14ac:dyDescent="0.45">
      <c r="B231" s="66"/>
      <c r="C231" s="66"/>
      <c r="D231" s="67" t="s">
        <v>2440</v>
      </c>
      <c r="E231" s="67" t="s">
        <v>227</v>
      </c>
      <c r="F231" s="68">
        <v>22</v>
      </c>
      <c r="G231" s="69">
        <v>257</v>
      </c>
      <c r="H231" s="70">
        <v>100424</v>
      </c>
      <c r="I231" s="70">
        <v>230573</v>
      </c>
      <c r="J231" s="70">
        <v>549320</v>
      </c>
      <c r="K231" s="70">
        <v>277538</v>
      </c>
    </row>
    <row r="232" spans="1:14" ht="12" x14ac:dyDescent="0.45">
      <c r="B232" s="66"/>
      <c r="C232" s="66"/>
      <c r="D232" s="67" t="s">
        <v>2441</v>
      </c>
      <c r="E232" s="67" t="s">
        <v>1051</v>
      </c>
      <c r="F232" s="68">
        <v>1</v>
      </c>
      <c r="G232" s="69">
        <v>6</v>
      </c>
      <c r="H232" s="69" t="s">
        <v>2769</v>
      </c>
      <c r="I232" s="69" t="s">
        <v>2769</v>
      </c>
      <c r="J232" s="69" t="s">
        <v>2769</v>
      </c>
      <c r="K232" s="69" t="s">
        <v>2769</v>
      </c>
    </row>
    <row r="233" spans="1:14" ht="12" x14ac:dyDescent="0.45">
      <c r="B233" s="66"/>
      <c r="C233" s="66"/>
      <c r="D233" s="67" t="s">
        <v>2442</v>
      </c>
      <c r="E233" s="67" t="s">
        <v>1053</v>
      </c>
      <c r="F233" s="68">
        <v>1</v>
      </c>
      <c r="G233" s="69">
        <v>2</v>
      </c>
      <c r="H233" s="69" t="s">
        <v>2769</v>
      </c>
      <c r="I233" s="69" t="s">
        <v>2769</v>
      </c>
      <c r="J233" s="69" t="s">
        <v>2769</v>
      </c>
      <c r="K233" s="69" t="s">
        <v>2769</v>
      </c>
    </row>
    <row r="234" spans="1:14" ht="12" x14ac:dyDescent="0.45">
      <c r="B234" s="66"/>
      <c r="C234" s="66"/>
      <c r="D234" s="67" t="s">
        <v>2443</v>
      </c>
      <c r="E234" s="67" t="s">
        <v>228</v>
      </c>
      <c r="F234" s="68">
        <v>8</v>
      </c>
      <c r="G234" s="69">
        <v>38</v>
      </c>
      <c r="H234" s="70">
        <v>12946</v>
      </c>
      <c r="I234" s="70">
        <v>7693</v>
      </c>
      <c r="J234" s="70">
        <v>37251</v>
      </c>
      <c r="K234" s="70">
        <v>26871</v>
      </c>
    </row>
    <row r="235" spans="1:14" ht="12" customHeight="1" x14ac:dyDescent="0.45">
      <c r="B235" s="66"/>
      <c r="C235" s="66"/>
      <c r="D235" s="67" t="s">
        <v>2444</v>
      </c>
      <c r="E235" s="67" t="s">
        <v>2445</v>
      </c>
      <c r="F235" s="68">
        <v>3</v>
      </c>
      <c r="G235" s="69">
        <v>29</v>
      </c>
      <c r="H235" s="69">
        <v>13444</v>
      </c>
      <c r="I235" s="69">
        <v>36104</v>
      </c>
      <c r="J235" s="69">
        <v>77217</v>
      </c>
      <c r="K235" s="69">
        <v>37376</v>
      </c>
    </row>
    <row r="236" spans="1:14" ht="12" x14ac:dyDescent="0.45">
      <c r="A236" s="24"/>
      <c r="B236" s="80"/>
      <c r="C236" s="80">
        <v>219</v>
      </c>
      <c r="D236" s="88" t="s">
        <v>229</v>
      </c>
      <c r="E236" s="80"/>
      <c r="F236" s="20"/>
      <c r="G236" s="21"/>
      <c r="H236" s="21"/>
      <c r="I236" s="21"/>
      <c r="J236" s="21"/>
      <c r="K236" s="21"/>
      <c r="L236" s="57"/>
      <c r="M236" s="57"/>
      <c r="N236" s="57"/>
    </row>
    <row r="237" spans="1:14" ht="12" x14ac:dyDescent="0.45">
      <c r="B237" s="66"/>
      <c r="C237" s="66"/>
      <c r="D237" s="67" t="s">
        <v>2446</v>
      </c>
      <c r="E237" s="67" t="s">
        <v>230</v>
      </c>
      <c r="F237" s="68">
        <v>1</v>
      </c>
      <c r="G237" s="69">
        <v>15</v>
      </c>
      <c r="H237" s="69" t="s">
        <v>2769</v>
      </c>
      <c r="I237" s="69" t="s">
        <v>2769</v>
      </c>
      <c r="J237" s="69" t="s">
        <v>2769</v>
      </c>
      <c r="K237" s="69" t="s">
        <v>2769</v>
      </c>
    </row>
    <row r="238" spans="1:14" ht="12" x14ac:dyDescent="0.45">
      <c r="B238" s="66"/>
      <c r="C238" s="66"/>
      <c r="D238" s="67" t="s">
        <v>2447</v>
      </c>
      <c r="E238" s="67" t="s">
        <v>2448</v>
      </c>
      <c r="F238" s="68">
        <v>6</v>
      </c>
      <c r="G238" s="69">
        <v>101</v>
      </c>
      <c r="H238" s="70">
        <v>47451</v>
      </c>
      <c r="I238" s="70">
        <v>293205</v>
      </c>
      <c r="J238" s="70">
        <v>469320</v>
      </c>
      <c r="K238" s="70">
        <v>145686</v>
      </c>
    </row>
    <row r="239" spans="1:14" ht="12" x14ac:dyDescent="0.45">
      <c r="B239" s="66"/>
      <c r="C239" s="66"/>
      <c r="D239" s="67" t="s">
        <v>2449</v>
      </c>
      <c r="E239" s="67" t="s">
        <v>231</v>
      </c>
      <c r="F239" s="68">
        <v>5</v>
      </c>
      <c r="G239" s="69">
        <v>39</v>
      </c>
      <c r="H239" s="70">
        <v>12960</v>
      </c>
      <c r="I239" s="70">
        <v>17569</v>
      </c>
      <c r="J239" s="70">
        <v>48508</v>
      </c>
      <c r="K239" s="70">
        <v>28127</v>
      </c>
    </row>
    <row r="240" spans="1:14" ht="24" x14ac:dyDescent="0.45">
      <c r="B240" s="66"/>
      <c r="C240" s="66"/>
      <c r="D240" s="67" t="s">
        <v>2450</v>
      </c>
      <c r="E240" s="67" t="s">
        <v>232</v>
      </c>
      <c r="F240" s="68">
        <v>3</v>
      </c>
      <c r="G240" s="69">
        <v>91</v>
      </c>
      <c r="H240" s="69">
        <v>36944</v>
      </c>
      <c r="I240" s="69">
        <v>86230</v>
      </c>
      <c r="J240" s="69">
        <v>184577</v>
      </c>
      <c r="K240" s="69">
        <v>88916</v>
      </c>
    </row>
    <row r="241" spans="1:14" ht="12" x14ac:dyDescent="0.45">
      <c r="A241" s="24"/>
      <c r="B241" s="75">
        <v>22</v>
      </c>
      <c r="C241" s="76" t="s">
        <v>233</v>
      </c>
      <c r="D241" s="75"/>
      <c r="E241" s="77"/>
      <c r="F241" s="78">
        <v>48</v>
      </c>
      <c r="G241" s="79">
        <v>2160</v>
      </c>
      <c r="H241" s="79">
        <v>1082154</v>
      </c>
      <c r="I241" s="79">
        <v>9648072</v>
      </c>
      <c r="J241" s="79">
        <v>12994294</v>
      </c>
      <c r="K241" s="79">
        <v>2813800</v>
      </c>
      <c r="L241" s="57"/>
      <c r="M241" s="57"/>
      <c r="N241" s="57"/>
    </row>
    <row r="242" spans="1:14" ht="24" customHeight="1" x14ac:dyDescent="0.45">
      <c r="A242" s="24"/>
      <c r="B242" s="80"/>
      <c r="C242" s="80">
        <v>223</v>
      </c>
      <c r="D242" s="352" t="s">
        <v>234</v>
      </c>
      <c r="E242" s="353"/>
      <c r="F242" s="20"/>
      <c r="G242" s="21"/>
      <c r="H242" s="21"/>
      <c r="I242" s="21"/>
      <c r="J242" s="21"/>
      <c r="K242" s="21"/>
      <c r="L242" s="57"/>
      <c r="M242" s="57"/>
      <c r="N242" s="57"/>
    </row>
    <row r="243" spans="1:14" ht="24" x14ac:dyDescent="0.45">
      <c r="B243" s="66"/>
      <c r="C243" s="66"/>
      <c r="D243" s="67" t="s">
        <v>2451</v>
      </c>
      <c r="E243" s="67" t="s">
        <v>2452</v>
      </c>
      <c r="F243" s="68">
        <v>1</v>
      </c>
      <c r="G243" s="69">
        <v>256</v>
      </c>
      <c r="H243" s="69" t="s">
        <v>2769</v>
      </c>
      <c r="I243" s="69" t="s">
        <v>2769</v>
      </c>
      <c r="J243" s="69" t="s">
        <v>2769</v>
      </c>
      <c r="K243" s="69" t="s">
        <v>2769</v>
      </c>
    </row>
    <row r="244" spans="1:14" ht="12" x14ac:dyDescent="0.45">
      <c r="B244" s="66"/>
      <c r="C244" s="66"/>
      <c r="D244" s="67" t="s">
        <v>2453</v>
      </c>
      <c r="E244" s="67" t="s">
        <v>2454</v>
      </c>
      <c r="F244" s="68">
        <v>2</v>
      </c>
      <c r="G244" s="69">
        <v>79</v>
      </c>
      <c r="H244" s="69" t="s">
        <v>2769</v>
      </c>
      <c r="I244" s="69" t="s">
        <v>2769</v>
      </c>
      <c r="J244" s="69" t="s">
        <v>2769</v>
      </c>
      <c r="K244" s="69" t="s">
        <v>2769</v>
      </c>
    </row>
    <row r="245" spans="1:14" s="24" customFormat="1" ht="12" x14ac:dyDescent="0.45">
      <c r="B245" s="80"/>
      <c r="C245" s="80">
        <v>224</v>
      </c>
      <c r="D245" s="88" t="s">
        <v>235</v>
      </c>
      <c r="E245" s="80"/>
      <c r="F245" s="20"/>
      <c r="G245" s="21"/>
      <c r="H245" s="21"/>
      <c r="I245" s="21"/>
      <c r="J245" s="21"/>
      <c r="K245" s="21"/>
      <c r="L245" s="57"/>
      <c r="M245" s="57"/>
      <c r="N245" s="57"/>
    </row>
    <row r="246" spans="1:14" ht="12" x14ac:dyDescent="0.45">
      <c r="B246" s="66"/>
      <c r="C246" s="66"/>
      <c r="D246" s="67" t="s">
        <v>2455</v>
      </c>
      <c r="E246" s="67" t="s">
        <v>1082</v>
      </c>
      <c r="F246" s="68">
        <v>1</v>
      </c>
      <c r="G246" s="69">
        <v>44</v>
      </c>
      <c r="H246" s="69" t="s">
        <v>2769</v>
      </c>
      <c r="I246" s="69" t="s">
        <v>2769</v>
      </c>
      <c r="J246" s="69" t="s">
        <v>2769</v>
      </c>
      <c r="K246" s="69" t="s">
        <v>2769</v>
      </c>
    </row>
    <row r="247" spans="1:14" ht="12" x14ac:dyDescent="0.45">
      <c r="A247" s="24"/>
      <c r="B247" s="80"/>
      <c r="C247" s="80">
        <v>225</v>
      </c>
      <c r="D247" s="88" t="s">
        <v>236</v>
      </c>
      <c r="E247" s="80"/>
      <c r="F247" s="20"/>
      <c r="G247" s="21"/>
      <c r="H247" s="21"/>
      <c r="I247" s="21"/>
      <c r="J247" s="21"/>
      <c r="K247" s="21"/>
      <c r="L247" s="57"/>
      <c r="M247" s="57"/>
      <c r="N247" s="57"/>
    </row>
    <row r="248" spans="1:14" ht="24" x14ac:dyDescent="0.45">
      <c r="B248" s="66"/>
      <c r="C248" s="66"/>
      <c r="D248" s="67" t="s">
        <v>2456</v>
      </c>
      <c r="E248" s="67" t="s">
        <v>2457</v>
      </c>
      <c r="F248" s="68">
        <v>23</v>
      </c>
      <c r="G248" s="69">
        <v>1385</v>
      </c>
      <c r="H248" s="70">
        <v>657411</v>
      </c>
      <c r="I248" s="70">
        <v>2199531</v>
      </c>
      <c r="J248" s="70">
        <v>3756461</v>
      </c>
      <c r="K248" s="70">
        <v>1307922</v>
      </c>
    </row>
    <row r="249" spans="1:14" ht="12" x14ac:dyDescent="0.45">
      <c r="B249" s="66"/>
      <c r="C249" s="66"/>
      <c r="D249" s="67" t="s">
        <v>2458</v>
      </c>
      <c r="E249" s="67" t="s">
        <v>2459</v>
      </c>
      <c r="F249" s="68">
        <v>1</v>
      </c>
      <c r="G249" s="69">
        <v>36</v>
      </c>
      <c r="H249" s="69" t="s">
        <v>2769</v>
      </c>
      <c r="I249" s="69" t="s">
        <v>2769</v>
      </c>
      <c r="J249" s="69" t="s">
        <v>2769</v>
      </c>
      <c r="K249" s="69" t="s">
        <v>2769</v>
      </c>
    </row>
    <row r="250" spans="1:14" ht="12" x14ac:dyDescent="0.45">
      <c r="B250" s="66"/>
      <c r="C250" s="66"/>
      <c r="D250" s="67" t="s">
        <v>2460</v>
      </c>
      <c r="E250" s="67" t="s">
        <v>237</v>
      </c>
      <c r="F250" s="68">
        <v>2</v>
      </c>
      <c r="G250" s="69">
        <v>17</v>
      </c>
      <c r="H250" s="69" t="s">
        <v>2769</v>
      </c>
      <c r="I250" s="69" t="s">
        <v>2769</v>
      </c>
      <c r="J250" s="69" t="s">
        <v>2769</v>
      </c>
      <c r="K250" s="69" t="s">
        <v>2769</v>
      </c>
    </row>
    <row r="251" spans="1:14" ht="12" x14ac:dyDescent="0.45">
      <c r="A251" s="24"/>
      <c r="B251" s="80"/>
      <c r="C251" s="80">
        <v>229</v>
      </c>
      <c r="D251" s="88" t="s">
        <v>238</v>
      </c>
      <c r="E251" s="80"/>
      <c r="F251" s="20"/>
      <c r="G251" s="21"/>
      <c r="H251" s="21"/>
      <c r="I251" s="21"/>
      <c r="J251" s="21"/>
      <c r="K251" s="21"/>
      <c r="L251" s="57"/>
      <c r="M251" s="57"/>
      <c r="N251" s="57"/>
    </row>
    <row r="252" spans="1:14" ht="12" x14ac:dyDescent="0.45">
      <c r="B252" s="66"/>
      <c r="C252" s="66"/>
      <c r="D252" s="67" t="s">
        <v>2461</v>
      </c>
      <c r="E252" s="67" t="s">
        <v>2462</v>
      </c>
      <c r="F252" s="68">
        <v>5</v>
      </c>
      <c r="G252" s="69">
        <v>61</v>
      </c>
      <c r="H252" s="70">
        <v>20069</v>
      </c>
      <c r="I252" s="70">
        <v>242098</v>
      </c>
      <c r="J252" s="70">
        <v>327418</v>
      </c>
      <c r="K252" s="70">
        <v>77414</v>
      </c>
    </row>
    <row r="253" spans="1:14" ht="12" customHeight="1" x14ac:dyDescent="0.45">
      <c r="B253" s="66"/>
      <c r="C253" s="66"/>
      <c r="D253" s="67" t="s">
        <v>2463</v>
      </c>
      <c r="E253" s="67" t="s">
        <v>2464</v>
      </c>
      <c r="F253" s="68">
        <v>10</v>
      </c>
      <c r="G253" s="69">
        <v>193</v>
      </c>
      <c r="H253" s="70">
        <v>80675</v>
      </c>
      <c r="I253" s="70">
        <v>1167609</v>
      </c>
      <c r="J253" s="70">
        <v>1706201</v>
      </c>
      <c r="K253" s="70">
        <v>499980</v>
      </c>
    </row>
    <row r="254" spans="1:14" ht="12" customHeight="1" x14ac:dyDescent="0.45">
      <c r="B254" s="66"/>
      <c r="C254" s="66"/>
      <c r="D254" s="67" t="s">
        <v>2465</v>
      </c>
      <c r="E254" s="67" t="s">
        <v>2466</v>
      </c>
      <c r="F254" s="68">
        <v>3</v>
      </c>
      <c r="G254" s="69">
        <v>89</v>
      </c>
      <c r="H254" s="70">
        <v>34150</v>
      </c>
      <c r="I254" s="70">
        <v>33976</v>
      </c>
      <c r="J254" s="70">
        <v>74598</v>
      </c>
      <c r="K254" s="70">
        <v>32956</v>
      </c>
    </row>
    <row r="255" spans="1:14" ht="12" x14ac:dyDescent="0.45">
      <c r="A255" s="24"/>
      <c r="B255" s="75">
        <v>23</v>
      </c>
      <c r="C255" s="76" t="s">
        <v>55</v>
      </c>
      <c r="D255" s="75"/>
      <c r="E255" s="77"/>
      <c r="F255" s="78">
        <v>29</v>
      </c>
      <c r="G255" s="79">
        <v>1013</v>
      </c>
      <c r="H255" s="79">
        <v>407514</v>
      </c>
      <c r="I255" s="79">
        <v>2146980</v>
      </c>
      <c r="J255" s="79">
        <v>3660825</v>
      </c>
      <c r="K255" s="79">
        <v>1307068</v>
      </c>
      <c r="L255" s="57"/>
      <c r="M255" s="57"/>
      <c r="N255" s="57"/>
    </row>
    <row r="256" spans="1:14" s="24" customFormat="1" ht="24" customHeight="1" x14ac:dyDescent="0.45">
      <c r="B256" s="80"/>
      <c r="C256" s="80">
        <v>232</v>
      </c>
      <c r="D256" s="352" t="s">
        <v>239</v>
      </c>
      <c r="E256" s="353"/>
      <c r="F256" s="20"/>
      <c r="G256" s="21"/>
      <c r="H256" s="21"/>
      <c r="I256" s="21"/>
      <c r="J256" s="21"/>
      <c r="K256" s="21"/>
      <c r="L256" s="57"/>
      <c r="M256" s="57"/>
      <c r="N256" s="57"/>
    </row>
    <row r="257" spans="1:14" ht="36" x14ac:dyDescent="0.45">
      <c r="B257" s="66"/>
      <c r="C257" s="66"/>
      <c r="D257" s="67" t="s">
        <v>2467</v>
      </c>
      <c r="E257" s="67" t="s">
        <v>2468</v>
      </c>
      <c r="F257" s="68">
        <v>2</v>
      </c>
      <c r="G257" s="69">
        <v>102</v>
      </c>
      <c r="H257" s="69" t="s">
        <v>2769</v>
      </c>
      <c r="I257" s="69" t="s">
        <v>2769</v>
      </c>
      <c r="J257" s="69" t="s">
        <v>2769</v>
      </c>
      <c r="K257" s="69" t="s">
        <v>2769</v>
      </c>
    </row>
    <row r="258" spans="1:14" s="24" customFormat="1" ht="24" customHeight="1" x14ac:dyDescent="0.45">
      <c r="B258" s="80"/>
      <c r="C258" s="80">
        <v>233</v>
      </c>
      <c r="D258" s="350" t="s">
        <v>240</v>
      </c>
      <c r="E258" s="351"/>
      <c r="F258" s="20"/>
      <c r="G258" s="21"/>
      <c r="H258" s="21"/>
      <c r="I258" s="21"/>
      <c r="J258" s="21"/>
      <c r="K258" s="21"/>
      <c r="L258" s="57"/>
      <c r="M258" s="57"/>
      <c r="N258" s="57"/>
    </row>
    <row r="259" spans="1:14" ht="36" x14ac:dyDescent="0.45">
      <c r="B259" s="66"/>
      <c r="C259" s="66"/>
      <c r="D259" s="67" t="s">
        <v>2469</v>
      </c>
      <c r="E259" s="67" t="s">
        <v>2470</v>
      </c>
      <c r="F259" s="68">
        <v>5</v>
      </c>
      <c r="G259" s="69">
        <v>322</v>
      </c>
      <c r="H259" s="70">
        <v>156943</v>
      </c>
      <c r="I259" s="70">
        <v>1339888</v>
      </c>
      <c r="J259" s="70">
        <v>2248544</v>
      </c>
      <c r="K259" s="70">
        <v>786282</v>
      </c>
    </row>
    <row r="260" spans="1:14" s="24" customFormat="1" ht="12" x14ac:dyDescent="0.45">
      <c r="B260" s="80"/>
      <c r="C260" s="80">
        <v>234</v>
      </c>
      <c r="D260" s="88" t="s">
        <v>241</v>
      </c>
      <c r="E260" s="80"/>
      <c r="F260" s="20"/>
      <c r="G260" s="21"/>
      <c r="H260" s="21"/>
      <c r="I260" s="21"/>
      <c r="J260" s="21"/>
      <c r="K260" s="21"/>
      <c r="L260" s="57"/>
      <c r="M260" s="57"/>
      <c r="N260" s="57"/>
    </row>
    <row r="261" spans="1:14" ht="24" customHeight="1" x14ac:dyDescent="0.45">
      <c r="B261" s="66"/>
      <c r="C261" s="66"/>
      <c r="D261" s="67" t="s">
        <v>2471</v>
      </c>
      <c r="E261" s="67" t="s">
        <v>2472</v>
      </c>
      <c r="F261" s="68">
        <v>3</v>
      </c>
      <c r="G261" s="69">
        <v>63</v>
      </c>
      <c r="H261" s="70">
        <v>21536</v>
      </c>
      <c r="I261" s="70">
        <v>60335</v>
      </c>
      <c r="J261" s="70">
        <v>93918</v>
      </c>
      <c r="K261" s="70">
        <v>28533</v>
      </c>
    </row>
    <row r="262" spans="1:14" ht="12" x14ac:dyDescent="0.45">
      <c r="A262" s="24"/>
      <c r="B262" s="80"/>
      <c r="C262" s="80">
        <v>235</v>
      </c>
      <c r="D262" s="88" t="s">
        <v>242</v>
      </c>
      <c r="E262" s="80"/>
      <c r="F262" s="20"/>
      <c r="G262" s="21"/>
      <c r="H262" s="21"/>
      <c r="I262" s="21"/>
      <c r="J262" s="21"/>
      <c r="K262" s="21"/>
      <c r="L262" s="57"/>
      <c r="M262" s="57"/>
      <c r="N262" s="57"/>
    </row>
    <row r="263" spans="1:14" ht="24" x14ac:dyDescent="0.45">
      <c r="B263" s="66"/>
      <c r="C263" s="66"/>
      <c r="D263" s="67" t="s">
        <v>2473</v>
      </c>
      <c r="E263" s="67" t="s">
        <v>2474</v>
      </c>
      <c r="F263" s="68">
        <v>1</v>
      </c>
      <c r="G263" s="69">
        <v>14</v>
      </c>
      <c r="H263" s="69" t="s">
        <v>2769</v>
      </c>
      <c r="I263" s="69" t="s">
        <v>2769</v>
      </c>
      <c r="J263" s="69" t="s">
        <v>2769</v>
      </c>
      <c r="K263" s="69" t="s">
        <v>2769</v>
      </c>
    </row>
    <row r="264" spans="1:14" ht="36" x14ac:dyDescent="0.45">
      <c r="B264" s="66"/>
      <c r="C264" s="66"/>
      <c r="D264" s="67" t="s">
        <v>2475</v>
      </c>
      <c r="E264" s="67" t="s">
        <v>2476</v>
      </c>
      <c r="F264" s="68">
        <v>3</v>
      </c>
      <c r="G264" s="69">
        <v>36</v>
      </c>
      <c r="H264" s="70">
        <v>10074</v>
      </c>
      <c r="I264" s="70">
        <v>20427</v>
      </c>
      <c r="J264" s="70">
        <v>42049</v>
      </c>
      <c r="K264" s="70">
        <v>19656</v>
      </c>
    </row>
    <row r="265" spans="1:14" ht="24" x14ac:dyDescent="0.45">
      <c r="B265" s="66"/>
      <c r="C265" s="66"/>
      <c r="D265" s="67" t="s">
        <v>2477</v>
      </c>
      <c r="E265" s="67" t="s">
        <v>243</v>
      </c>
      <c r="F265" s="68">
        <v>5</v>
      </c>
      <c r="G265" s="69">
        <v>207</v>
      </c>
      <c r="H265" s="70">
        <v>69946</v>
      </c>
      <c r="I265" s="70">
        <v>286116</v>
      </c>
      <c r="J265" s="70">
        <v>526565</v>
      </c>
      <c r="K265" s="70">
        <v>212196</v>
      </c>
    </row>
    <row r="266" spans="1:14" ht="36" x14ac:dyDescent="0.45">
      <c r="B266" s="66"/>
      <c r="C266" s="66"/>
      <c r="D266" s="67" t="s">
        <v>2478</v>
      </c>
      <c r="E266" s="67" t="s">
        <v>2479</v>
      </c>
      <c r="F266" s="68">
        <v>5</v>
      </c>
      <c r="G266" s="69">
        <v>132</v>
      </c>
      <c r="H266" s="70">
        <v>33398</v>
      </c>
      <c r="I266" s="70">
        <v>9858</v>
      </c>
      <c r="J266" s="70">
        <v>73141</v>
      </c>
      <c r="K266" s="70">
        <v>56316</v>
      </c>
    </row>
    <row r="267" spans="1:14" s="24" customFormat="1" ht="12" x14ac:dyDescent="0.45">
      <c r="B267" s="80"/>
      <c r="C267" s="80">
        <v>239</v>
      </c>
      <c r="D267" s="88" t="s">
        <v>244</v>
      </c>
      <c r="E267" s="80"/>
      <c r="F267" s="20"/>
      <c r="G267" s="21"/>
      <c r="H267" s="21"/>
      <c r="I267" s="21"/>
      <c r="J267" s="21"/>
      <c r="K267" s="21"/>
      <c r="L267" s="57"/>
      <c r="M267" s="57"/>
      <c r="N267" s="57"/>
    </row>
    <row r="268" spans="1:14" ht="24" x14ac:dyDescent="0.45">
      <c r="B268" s="66"/>
      <c r="C268" s="66"/>
      <c r="D268" s="67" t="s">
        <v>2480</v>
      </c>
      <c r="E268" s="67" t="s">
        <v>245</v>
      </c>
      <c r="F268" s="68">
        <v>5</v>
      </c>
      <c r="G268" s="69">
        <v>137</v>
      </c>
      <c r="H268" s="70">
        <v>73785</v>
      </c>
      <c r="I268" s="70">
        <v>289943</v>
      </c>
      <c r="J268" s="70">
        <v>412438</v>
      </c>
      <c r="K268" s="70">
        <v>104512</v>
      </c>
    </row>
    <row r="269" spans="1:14" ht="12" x14ac:dyDescent="0.45">
      <c r="A269" s="24"/>
      <c r="B269" s="75">
        <v>24</v>
      </c>
      <c r="C269" s="76" t="s">
        <v>56</v>
      </c>
      <c r="D269" s="75"/>
      <c r="E269" s="90"/>
      <c r="F269" s="78">
        <v>187</v>
      </c>
      <c r="G269" s="79">
        <v>5126</v>
      </c>
      <c r="H269" s="79">
        <v>2133805</v>
      </c>
      <c r="I269" s="79">
        <v>7581132</v>
      </c>
      <c r="J269" s="79">
        <v>12949362</v>
      </c>
      <c r="K269" s="79">
        <v>4365447</v>
      </c>
      <c r="L269" s="57"/>
      <c r="M269" s="57"/>
      <c r="N269" s="57"/>
    </row>
    <row r="270" spans="1:14" ht="12" customHeight="1" x14ac:dyDescent="0.45">
      <c r="A270" s="24"/>
      <c r="B270" s="80"/>
      <c r="C270" s="80">
        <v>242</v>
      </c>
      <c r="D270" s="352" t="s">
        <v>246</v>
      </c>
      <c r="E270" s="353"/>
      <c r="F270" s="20"/>
      <c r="G270" s="21"/>
      <c r="H270" s="21"/>
      <c r="I270" s="21"/>
      <c r="J270" s="21"/>
      <c r="K270" s="21"/>
      <c r="L270" s="57"/>
      <c r="M270" s="57"/>
      <c r="N270" s="57"/>
    </row>
    <row r="271" spans="1:14" ht="12" x14ac:dyDescent="0.45">
      <c r="B271" s="66"/>
      <c r="C271" s="66"/>
      <c r="D271" s="67" t="s">
        <v>2481</v>
      </c>
      <c r="E271" s="67" t="s">
        <v>247</v>
      </c>
      <c r="F271" s="68">
        <v>1</v>
      </c>
      <c r="G271" s="69">
        <v>5</v>
      </c>
      <c r="H271" s="69" t="s">
        <v>2769</v>
      </c>
      <c r="I271" s="69" t="s">
        <v>2769</v>
      </c>
      <c r="J271" s="69" t="s">
        <v>2769</v>
      </c>
      <c r="K271" s="69" t="s">
        <v>2769</v>
      </c>
    </row>
    <row r="272" spans="1:14" ht="36" x14ac:dyDescent="0.45">
      <c r="B272" s="66"/>
      <c r="C272" s="66"/>
      <c r="D272" s="67" t="s">
        <v>2482</v>
      </c>
      <c r="E272" s="67" t="s">
        <v>2483</v>
      </c>
      <c r="F272" s="68">
        <v>1</v>
      </c>
      <c r="G272" s="69">
        <v>36</v>
      </c>
      <c r="H272" s="69" t="s">
        <v>2769</v>
      </c>
      <c r="I272" s="69" t="s">
        <v>2769</v>
      </c>
      <c r="J272" s="69" t="s">
        <v>2769</v>
      </c>
      <c r="K272" s="69" t="s">
        <v>2769</v>
      </c>
    </row>
    <row r="273" spans="1:14" ht="24" x14ac:dyDescent="0.45">
      <c r="B273" s="66"/>
      <c r="C273" s="66"/>
      <c r="D273" s="67" t="s">
        <v>2484</v>
      </c>
      <c r="E273" s="67" t="s">
        <v>2485</v>
      </c>
      <c r="F273" s="68">
        <v>3</v>
      </c>
      <c r="G273" s="69">
        <v>21</v>
      </c>
      <c r="H273" s="70">
        <v>6917</v>
      </c>
      <c r="I273" s="70">
        <v>13578</v>
      </c>
      <c r="J273" s="70">
        <v>32338</v>
      </c>
      <c r="K273" s="70">
        <v>17055</v>
      </c>
    </row>
    <row r="274" spans="1:14" ht="12" x14ac:dyDescent="0.45">
      <c r="B274" s="66"/>
      <c r="C274" s="66"/>
      <c r="D274" s="67" t="s">
        <v>2486</v>
      </c>
      <c r="E274" s="67" t="s">
        <v>248</v>
      </c>
      <c r="F274" s="68">
        <v>5</v>
      </c>
      <c r="G274" s="69">
        <v>204</v>
      </c>
      <c r="H274" s="70">
        <v>95269</v>
      </c>
      <c r="I274" s="70">
        <v>236189</v>
      </c>
      <c r="J274" s="70">
        <v>412491</v>
      </c>
      <c r="K274" s="70">
        <v>142891</v>
      </c>
    </row>
    <row r="275" spans="1:14" ht="24" customHeight="1" x14ac:dyDescent="0.45">
      <c r="A275" s="24"/>
      <c r="B275" s="80"/>
      <c r="C275" s="80">
        <v>243</v>
      </c>
      <c r="D275" s="350" t="s">
        <v>249</v>
      </c>
      <c r="E275" s="351"/>
      <c r="F275" s="20"/>
      <c r="G275" s="21"/>
      <c r="H275" s="21"/>
      <c r="I275" s="21"/>
      <c r="J275" s="21"/>
      <c r="K275" s="21"/>
      <c r="L275" s="57"/>
      <c r="M275" s="57"/>
      <c r="N275" s="57"/>
    </row>
    <row r="276" spans="1:14" ht="24" x14ac:dyDescent="0.45">
      <c r="B276" s="66"/>
      <c r="C276" s="66"/>
      <c r="D276" s="67" t="s">
        <v>2487</v>
      </c>
      <c r="E276" s="67" t="s">
        <v>2488</v>
      </c>
      <c r="F276" s="68">
        <v>2</v>
      </c>
      <c r="G276" s="69">
        <v>27</v>
      </c>
      <c r="H276" s="69" t="s">
        <v>2769</v>
      </c>
      <c r="I276" s="69" t="s">
        <v>2769</v>
      </c>
      <c r="J276" s="69" t="s">
        <v>2769</v>
      </c>
      <c r="K276" s="69" t="s">
        <v>2769</v>
      </c>
    </row>
    <row r="277" spans="1:14" ht="12" x14ac:dyDescent="0.45">
      <c r="B277" s="66"/>
      <c r="C277" s="66"/>
      <c r="D277" s="67" t="s">
        <v>2489</v>
      </c>
      <c r="E277" s="67" t="s">
        <v>250</v>
      </c>
      <c r="F277" s="68">
        <v>2</v>
      </c>
      <c r="G277" s="69">
        <v>181</v>
      </c>
      <c r="H277" s="69" t="s">
        <v>2769</v>
      </c>
      <c r="I277" s="69" t="s">
        <v>2769</v>
      </c>
      <c r="J277" s="69" t="s">
        <v>2769</v>
      </c>
      <c r="K277" s="69" t="s">
        <v>2769</v>
      </c>
    </row>
    <row r="278" spans="1:14" ht="12" x14ac:dyDescent="0.45">
      <c r="B278" s="66"/>
      <c r="C278" s="66"/>
      <c r="D278" s="67" t="s">
        <v>2490</v>
      </c>
      <c r="E278" s="67" t="s">
        <v>2491</v>
      </c>
      <c r="F278" s="68">
        <v>1</v>
      </c>
      <c r="G278" s="69">
        <v>14</v>
      </c>
      <c r="H278" s="69" t="s">
        <v>2769</v>
      </c>
      <c r="I278" s="69" t="s">
        <v>2769</v>
      </c>
      <c r="J278" s="69" t="s">
        <v>2769</v>
      </c>
      <c r="K278" s="69" t="s">
        <v>2769</v>
      </c>
    </row>
    <row r="279" spans="1:14" ht="36" customHeight="1" x14ac:dyDescent="0.45">
      <c r="B279" s="66"/>
      <c r="C279" s="66"/>
      <c r="D279" s="67" t="s">
        <v>2492</v>
      </c>
      <c r="E279" s="67" t="s">
        <v>2493</v>
      </c>
      <c r="F279" s="68">
        <v>2</v>
      </c>
      <c r="G279" s="69">
        <v>23</v>
      </c>
      <c r="H279" s="69" t="s">
        <v>2769</v>
      </c>
      <c r="I279" s="69" t="s">
        <v>2769</v>
      </c>
      <c r="J279" s="69" t="s">
        <v>2769</v>
      </c>
      <c r="K279" s="69" t="s">
        <v>2769</v>
      </c>
    </row>
    <row r="280" spans="1:14" ht="24" customHeight="1" x14ac:dyDescent="0.45">
      <c r="A280" s="24"/>
      <c r="B280" s="80"/>
      <c r="C280" s="80">
        <v>244</v>
      </c>
      <c r="D280" s="350" t="s">
        <v>251</v>
      </c>
      <c r="E280" s="351"/>
      <c r="F280" s="20"/>
      <c r="G280" s="21"/>
      <c r="H280" s="21"/>
      <c r="I280" s="21"/>
      <c r="J280" s="21"/>
      <c r="K280" s="21"/>
      <c r="L280" s="57"/>
      <c r="M280" s="57"/>
      <c r="N280" s="57"/>
    </row>
    <row r="281" spans="1:14" ht="12" x14ac:dyDescent="0.45">
      <c r="B281" s="66"/>
      <c r="C281" s="66"/>
      <c r="D281" s="67" t="s">
        <v>2494</v>
      </c>
      <c r="E281" s="67" t="s">
        <v>252</v>
      </c>
      <c r="F281" s="68">
        <v>30</v>
      </c>
      <c r="G281" s="69">
        <v>769</v>
      </c>
      <c r="H281" s="70">
        <v>347326</v>
      </c>
      <c r="I281" s="70">
        <v>2379088</v>
      </c>
      <c r="J281" s="70">
        <v>4000009</v>
      </c>
      <c r="K281" s="70">
        <v>1132930</v>
      </c>
    </row>
    <row r="282" spans="1:14" ht="24" x14ac:dyDescent="0.45">
      <c r="B282" s="66"/>
      <c r="C282" s="66"/>
      <c r="D282" s="67" t="s">
        <v>2495</v>
      </c>
      <c r="E282" s="67" t="s">
        <v>2496</v>
      </c>
      <c r="F282" s="68">
        <v>29</v>
      </c>
      <c r="G282" s="69">
        <v>693</v>
      </c>
      <c r="H282" s="70">
        <v>317038</v>
      </c>
      <c r="I282" s="70">
        <v>708149</v>
      </c>
      <c r="J282" s="70">
        <v>1367208</v>
      </c>
      <c r="K282" s="70">
        <v>591113</v>
      </c>
    </row>
    <row r="283" spans="1:14" ht="12" x14ac:dyDescent="0.45">
      <c r="B283" s="66"/>
      <c r="C283" s="66"/>
      <c r="D283" s="67" t="s">
        <v>2497</v>
      </c>
      <c r="E283" s="67" t="s">
        <v>253</v>
      </c>
      <c r="F283" s="68">
        <v>7</v>
      </c>
      <c r="G283" s="69">
        <v>83</v>
      </c>
      <c r="H283" s="70">
        <v>34855</v>
      </c>
      <c r="I283" s="70">
        <v>89485</v>
      </c>
      <c r="J283" s="70">
        <v>167348</v>
      </c>
      <c r="K283" s="70">
        <v>69267</v>
      </c>
    </row>
    <row r="284" spans="1:14" ht="12" x14ac:dyDescent="0.45">
      <c r="B284" s="66"/>
      <c r="C284" s="66"/>
      <c r="D284" s="67" t="s">
        <v>2498</v>
      </c>
      <c r="E284" s="67" t="s">
        <v>254</v>
      </c>
      <c r="F284" s="68">
        <v>1</v>
      </c>
      <c r="G284" s="69">
        <v>19</v>
      </c>
      <c r="H284" s="69" t="s">
        <v>2769</v>
      </c>
      <c r="I284" s="69" t="s">
        <v>2769</v>
      </c>
      <c r="J284" s="69" t="s">
        <v>2769</v>
      </c>
      <c r="K284" s="69" t="s">
        <v>2769</v>
      </c>
    </row>
    <row r="285" spans="1:14" ht="36" x14ac:dyDescent="0.45">
      <c r="B285" s="66"/>
      <c r="C285" s="66"/>
      <c r="D285" s="67" t="s">
        <v>2499</v>
      </c>
      <c r="E285" s="67" t="s">
        <v>2500</v>
      </c>
      <c r="F285" s="68">
        <v>9</v>
      </c>
      <c r="G285" s="69">
        <v>94</v>
      </c>
      <c r="H285" s="70">
        <v>30885</v>
      </c>
      <c r="I285" s="70">
        <v>565846</v>
      </c>
      <c r="J285" s="70">
        <v>655125</v>
      </c>
      <c r="K285" s="70">
        <v>81162</v>
      </c>
    </row>
    <row r="286" spans="1:14" ht="12" x14ac:dyDescent="0.45">
      <c r="B286" s="66"/>
      <c r="C286" s="66"/>
      <c r="D286" s="67" t="s">
        <v>2501</v>
      </c>
      <c r="E286" s="67" t="s">
        <v>2502</v>
      </c>
      <c r="F286" s="68">
        <v>18</v>
      </c>
      <c r="G286" s="69">
        <v>454</v>
      </c>
      <c r="H286" s="70">
        <v>156158</v>
      </c>
      <c r="I286" s="70">
        <v>334069</v>
      </c>
      <c r="J286" s="70">
        <v>607554</v>
      </c>
      <c r="K286" s="70">
        <v>233074</v>
      </c>
    </row>
    <row r="287" spans="1:14" ht="12" x14ac:dyDescent="0.45">
      <c r="A287" s="24"/>
      <c r="B287" s="80"/>
      <c r="C287" s="80">
        <v>245</v>
      </c>
      <c r="D287" s="88" t="s">
        <v>255</v>
      </c>
      <c r="E287" s="80"/>
      <c r="F287" s="20"/>
      <c r="G287" s="21"/>
      <c r="H287" s="21"/>
      <c r="I287" s="21"/>
      <c r="J287" s="21"/>
      <c r="K287" s="21"/>
      <c r="L287" s="57"/>
      <c r="M287" s="57"/>
      <c r="N287" s="57"/>
    </row>
    <row r="288" spans="1:14" ht="24" x14ac:dyDescent="0.45">
      <c r="B288" s="66"/>
      <c r="C288" s="66"/>
      <c r="D288" s="67" t="s">
        <v>2503</v>
      </c>
      <c r="E288" s="67" t="s">
        <v>256</v>
      </c>
      <c r="F288" s="68">
        <v>4</v>
      </c>
      <c r="G288" s="69">
        <v>305</v>
      </c>
      <c r="H288" s="70">
        <v>134728</v>
      </c>
      <c r="I288" s="70">
        <v>148247</v>
      </c>
      <c r="J288" s="70">
        <v>275148</v>
      </c>
      <c r="K288" s="70">
        <v>104326</v>
      </c>
    </row>
    <row r="289" spans="1:14" ht="24" customHeight="1" x14ac:dyDescent="0.45">
      <c r="B289" s="66"/>
      <c r="C289" s="66"/>
      <c r="D289" s="67" t="s">
        <v>2504</v>
      </c>
      <c r="E289" s="67" t="s">
        <v>2505</v>
      </c>
      <c r="F289" s="68">
        <v>24</v>
      </c>
      <c r="G289" s="69">
        <v>523</v>
      </c>
      <c r="H289" s="70">
        <v>193787</v>
      </c>
      <c r="I289" s="70">
        <v>431232</v>
      </c>
      <c r="J289" s="70">
        <v>840125</v>
      </c>
      <c r="K289" s="70">
        <v>351930</v>
      </c>
    </row>
    <row r="290" spans="1:14" ht="12" x14ac:dyDescent="0.45">
      <c r="B290" s="66"/>
      <c r="C290" s="66"/>
      <c r="D290" s="67" t="s">
        <v>2506</v>
      </c>
      <c r="E290" s="67" t="s">
        <v>257</v>
      </c>
      <c r="F290" s="68">
        <v>1</v>
      </c>
      <c r="G290" s="69">
        <v>88</v>
      </c>
      <c r="H290" s="69" t="s">
        <v>2769</v>
      </c>
      <c r="I290" s="69" t="s">
        <v>2769</v>
      </c>
      <c r="J290" s="69" t="s">
        <v>2769</v>
      </c>
      <c r="K290" s="69" t="s">
        <v>2769</v>
      </c>
    </row>
    <row r="291" spans="1:14" ht="12" x14ac:dyDescent="0.45">
      <c r="A291" s="24"/>
      <c r="B291" s="80"/>
      <c r="C291" s="80">
        <v>246</v>
      </c>
      <c r="D291" s="88" t="s">
        <v>258</v>
      </c>
      <c r="E291" s="89"/>
      <c r="F291" s="20"/>
      <c r="G291" s="21"/>
      <c r="H291" s="21"/>
      <c r="I291" s="21"/>
      <c r="J291" s="21"/>
      <c r="K291" s="21"/>
      <c r="L291" s="57"/>
      <c r="M291" s="57"/>
      <c r="N291" s="57"/>
    </row>
    <row r="292" spans="1:14" ht="12" x14ac:dyDescent="0.45">
      <c r="B292" s="66"/>
      <c r="C292" s="66"/>
      <c r="D292" s="67" t="s">
        <v>2507</v>
      </c>
      <c r="E292" s="67" t="s">
        <v>2508</v>
      </c>
      <c r="F292" s="68">
        <v>13</v>
      </c>
      <c r="G292" s="69">
        <v>190</v>
      </c>
      <c r="H292" s="70">
        <v>63697</v>
      </c>
      <c r="I292" s="70">
        <v>43031</v>
      </c>
      <c r="J292" s="70">
        <v>160161</v>
      </c>
      <c r="K292" s="70">
        <v>106479</v>
      </c>
    </row>
    <row r="293" spans="1:14" ht="24" x14ac:dyDescent="0.45">
      <c r="B293" s="66"/>
      <c r="C293" s="66"/>
      <c r="D293" s="67" t="s">
        <v>2509</v>
      </c>
      <c r="E293" s="67" t="s">
        <v>2510</v>
      </c>
      <c r="F293" s="68">
        <v>1</v>
      </c>
      <c r="G293" s="69">
        <v>64</v>
      </c>
      <c r="H293" s="69" t="s">
        <v>2769</v>
      </c>
      <c r="I293" s="69" t="s">
        <v>2769</v>
      </c>
      <c r="J293" s="69" t="s">
        <v>2769</v>
      </c>
      <c r="K293" s="69" t="s">
        <v>2769</v>
      </c>
    </row>
    <row r="294" spans="1:14" ht="24" x14ac:dyDescent="0.45">
      <c r="B294" s="66"/>
      <c r="C294" s="66"/>
      <c r="D294" s="67" t="s">
        <v>2511</v>
      </c>
      <c r="E294" s="67" t="s">
        <v>2512</v>
      </c>
      <c r="F294" s="68">
        <v>6</v>
      </c>
      <c r="G294" s="69">
        <v>363</v>
      </c>
      <c r="H294" s="70">
        <v>172363</v>
      </c>
      <c r="I294" s="70">
        <v>294758</v>
      </c>
      <c r="J294" s="70">
        <v>936750</v>
      </c>
      <c r="K294" s="70">
        <v>550512</v>
      </c>
    </row>
    <row r="295" spans="1:14" ht="12" x14ac:dyDescent="0.45">
      <c r="B295" s="66"/>
      <c r="C295" s="66"/>
      <c r="D295" s="67" t="s">
        <v>2513</v>
      </c>
      <c r="E295" s="67" t="s">
        <v>2514</v>
      </c>
      <c r="F295" s="68">
        <v>2</v>
      </c>
      <c r="G295" s="69">
        <v>47</v>
      </c>
      <c r="H295" s="69" t="s">
        <v>2769</v>
      </c>
      <c r="I295" s="69" t="s">
        <v>2769</v>
      </c>
      <c r="J295" s="69" t="s">
        <v>2769</v>
      </c>
      <c r="K295" s="69" t="s">
        <v>2769</v>
      </c>
    </row>
    <row r="296" spans="1:14" ht="12" customHeight="1" x14ac:dyDescent="0.45">
      <c r="B296" s="66"/>
      <c r="C296" s="66"/>
      <c r="D296" s="67" t="s">
        <v>2515</v>
      </c>
      <c r="E296" s="67" t="s">
        <v>2516</v>
      </c>
      <c r="F296" s="68">
        <v>7</v>
      </c>
      <c r="G296" s="69">
        <v>127</v>
      </c>
      <c r="H296" s="70">
        <v>42662</v>
      </c>
      <c r="I296" s="70">
        <v>624222</v>
      </c>
      <c r="J296" s="70">
        <v>687298</v>
      </c>
      <c r="K296" s="70">
        <v>52999</v>
      </c>
    </row>
    <row r="297" spans="1:14" s="24" customFormat="1" ht="12" x14ac:dyDescent="0.45">
      <c r="B297" s="80"/>
      <c r="C297" s="80">
        <v>247</v>
      </c>
      <c r="D297" s="88" t="s">
        <v>260</v>
      </c>
      <c r="E297" s="89"/>
      <c r="F297" s="20"/>
      <c r="G297" s="21"/>
      <c r="H297" s="21"/>
      <c r="I297" s="21"/>
      <c r="J297" s="21"/>
      <c r="K297" s="21"/>
      <c r="L297" s="57"/>
      <c r="M297" s="57"/>
      <c r="N297" s="57"/>
    </row>
    <row r="298" spans="1:14" ht="12" x14ac:dyDescent="0.45">
      <c r="B298" s="66"/>
      <c r="C298" s="66"/>
      <c r="D298" s="67" t="s">
        <v>2517</v>
      </c>
      <c r="E298" s="67" t="s">
        <v>261</v>
      </c>
      <c r="F298" s="68">
        <v>9</v>
      </c>
      <c r="G298" s="69">
        <v>674</v>
      </c>
      <c r="H298" s="70">
        <v>296851</v>
      </c>
      <c r="I298" s="70">
        <v>827573</v>
      </c>
      <c r="J298" s="70">
        <v>1369081</v>
      </c>
      <c r="K298" s="70">
        <v>446636</v>
      </c>
    </row>
    <row r="299" spans="1:14" s="24" customFormat="1" ht="24" customHeight="1" x14ac:dyDescent="0.45">
      <c r="B299" s="80"/>
      <c r="C299" s="80">
        <v>248</v>
      </c>
      <c r="D299" s="350" t="s">
        <v>262</v>
      </c>
      <c r="E299" s="351"/>
      <c r="F299" s="20"/>
      <c r="G299" s="21"/>
      <c r="H299" s="21"/>
      <c r="I299" s="21"/>
      <c r="J299" s="21"/>
      <c r="K299" s="21"/>
      <c r="L299" s="57"/>
      <c r="M299" s="57"/>
      <c r="N299" s="57"/>
    </row>
    <row r="300" spans="1:14" ht="24" customHeight="1" x14ac:dyDescent="0.45">
      <c r="B300" s="66"/>
      <c r="C300" s="66"/>
      <c r="D300" s="67" t="s">
        <v>2518</v>
      </c>
      <c r="E300" s="67" t="s">
        <v>2519</v>
      </c>
      <c r="F300" s="68">
        <v>3</v>
      </c>
      <c r="G300" s="69">
        <v>73</v>
      </c>
      <c r="H300" s="70">
        <v>18475</v>
      </c>
      <c r="I300" s="70">
        <v>86099</v>
      </c>
      <c r="J300" s="70">
        <v>166864</v>
      </c>
      <c r="K300" s="70">
        <v>68629</v>
      </c>
    </row>
    <row r="301" spans="1:14" ht="12" x14ac:dyDescent="0.45">
      <c r="A301" s="24"/>
      <c r="B301" s="80"/>
      <c r="C301" s="80">
        <v>249</v>
      </c>
      <c r="D301" s="88" t="s">
        <v>263</v>
      </c>
      <c r="E301" s="80"/>
      <c r="F301" s="20"/>
      <c r="G301" s="21"/>
      <c r="H301" s="21"/>
      <c r="I301" s="21"/>
      <c r="J301" s="21"/>
      <c r="K301" s="21"/>
      <c r="L301" s="57"/>
      <c r="M301" s="57"/>
      <c r="N301" s="57"/>
    </row>
    <row r="302" spans="1:14" ht="12" x14ac:dyDescent="0.45">
      <c r="B302" s="66"/>
      <c r="C302" s="66"/>
      <c r="D302" s="67" t="s">
        <v>2520</v>
      </c>
      <c r="E302" s="67" t="s">
        <v>264</v>
      </c>
      <c r="F302" s="68">
        <v>1</v>
      </c>
      <c r="G302" s="69">
        <v>9</v>
      </c>
      <c r="H302" s="69" t="s">
        <v>2769</v>
      </c>
      <c r="I302" s="69" t="s">
        <v>2769</v>
      </c>
      <c r="J302" s="69" t="s">
        <v>2769</v>
      </c>
      <c r="K302" s="69" t="s">
        <v>2769</v>
      </c>
    </row>
    <row r="303" spans="1:14" ht="24" x14ac:dyDescent="0.45">
      <c r="B303" s="66"/>
      <c r="C303" s="66"/>
      <c r="D303" s="67" t="s">
        <v>2521</v>
      </c>
      <c r="E303" s="67" t="s">
        <v>265</v>
      </c>
      <c r="F303" s="68">
        <v>5</v>
      </c>
      <c r="G303" s="69">
        <v>40</v>
      </c>
      <c r="H303" s="70">
        <v>14740</v>
      </c>
      <c r="I303" s="70">
        <v>70569</v>
      </c>
      <c r="J303" s="70">
        <v>162294</v>
      </c>
      <c r="K303" s="70">
        <v>94652</v>
      </c>
    </row>
    <row r="304" spans="1:14" ht="12" x14ac:dyDescent="0.45">
      <c r="A304" s="24"/>
      <c r="B304" s="75">
        <v>25</v>
      </c>
      <c r="C304" s="76" t="s">
        <v>57</v>
      </c>
      <c r="D304" s="75"/>
      <c r="E304" s="77"/>
      <c r="F304" s="78">
        <v>38</v>
      </c>
      <c r="G304" s="79">
        <v>3094</v>
      </c>
      <c r="H304" s="79">
        <v>1476768</v>
      </c>
      <c r="I304" s="79">
        <v>6363676</v>
      </c>
      <c r="J304" s="79">
        <v>13374130</v>
      </c>
      <c r="K304" s="79">
        <v>6603737</v>
      </c>
      <c r="L304" s="57"/>
      <c r="M304" s="57"/>
      <c r="N304" s="57"/>
    </row>
    <row r="305" spans="1:14" s="24" customFormat="1" ht="12" x14ac:dyDescent="0.45">
      <c r="B305" s="80"/>
      <c r="C305" s="80">
        <v>251</v>
      </c>
      <c r="D305" s="88" t="s">
        <v>266</v>
      </c>
      <c r="E305" s="82"/>
      <c r="F305" s="20"/>
      <c r="G305" s="21"/>
      <c r="H305" s="21"/>
      <c r="I305" s="21"/>
      <c r="J305" s="21"/>
      <c r="K305" s="21"/>
      <c r="L305" s="57"/>
      <c r="M305" s="57"/>
      <c r="N305" s="57"/>
    </row>
    <row r="306" spans="1:14" ht="12" x14ac:dyDescent="0.45">
      <c r="B306" s="66"/>
      <c r="C306" s="66"/>
      <c r="D306" s="67" t="s">
        <v>2522</v>
      </c>
      <c r="E306" s="67" t="s">
        <v>267</v>
      </c>
      <c r="F306" s="68">
        <v>1</v>
      </c>
      <c r="G306" s="69">
        <v>11</v>
      </c>
      <c r="H306" s="69" t="s">
        <v>2769</v>
      </c>
      <c r="I306" s="69" t="s">
        <v>2769</v>
      </c>
      <c r="J306" s="69" t="s">
        <v>2769</v>
      </c>
      <c r="K306" s="69" t="s">
        <v>2769</v>
      </c>
    </row>
    <row r="307" spans="1:14" ht="12" x14ac:dyDescent="0.45">
      <c r="A307" s="24"/>
      <c r="B307" s="80"/>
      <c r="C307" s="80">
        <v>252</v>
      </c>
      <c r="D307" s="88" t="s">
        <v>268</v>
      </c>
      <c r="E307" s="80"/>
      <c r="F307" s="20"/>
      <c r="G307" s="21"/>
      <c r="H307" s="21"/>
      <c r="I307" s="21"/>
      <c r="J307" s="21"/>
      <c r="K307" s="21"/>
      <c r="L307" s="57"/>
      <c r="M307" s="57"/>
      <c r="N307" s="57"/>
    </row>
    <row r="308" spans="1:14" ht="24" x14ac:dyDescent="0.45">
      <c r="B308" s="66"/>
      <c r="C308" s="66"/>
      <c r="D308" s="67" t="s">
        <v>2523</v>
      </c>
      <c r="E308" s="67" t="s">
        <v>2524</v>
      </c>
      <c r="F308" s="68">
        <v>1</v>
      </c>
      <c r="G308" s="69">
        <v>98</v>
      </c>
      <c r="H308" s="69" t="s">
        <v>2769</v>
      </c>
      <c r="I308" s="69" t="s">
        <v>2769</v>
      </c>
      <c r="J308" s="69" t="s">
        <v>2769</v>
      </c>
      <c r="K308" s="69" t="s">
        <v>2769</v>
      </c>
    </row>
    <row r="309" spans="1:14" ht="12" x14ac:dyDescent="0.45">
      <c r="B309" s="66"/>
      <c r="C309" s="66"/>
      <c r="D309" s="67" t="s">
        <v>2525</v>
      </c>
      <c r="E309" s="67" t="s">
        <v>269</v>
      </c>
      <c r="F309" s="68">
        <v>8</v>
      </c>
      <c r="G309" s="69">
        <v>1341</v>
      </c>
      <c r="H309" s="70">
        <v>705310</v>
      </c>
      <c r="I309" s="70">
        <v>4921867</v>
      </c>
      <c r="J309" s="70">
        <v>9959125</v>
      </c>
      <c r="K309" s="70">
        <v>4916459</v>
      </c>
    </row>
    <row r="310" spans="1:14" s="24" customFormat="1" ht="12" x14ac:dyDescent="0.45">
      <c r="B310" s="80"/>
      <c r="C310" s="80">
        <v>253</v>
      </c>
      <c r="D310" s="88" t="s">
        <v>270</v>
      </c>
      <c r="E310" s="89"/>
      <c r="F310" s="20"/>
      <c r="G310" s="21"/>
      <c r="H310" s="21"/>
      <c r="I310" s="21"/>
      <c r="J310" s="21"/>
      <c r="K310" s="21"/>
      <c r="L310" s="57"/>
      <c r="M310" s="57"/>
      <c r="N310" s="57"/>
    </row>
    <row r="311" spans="1:14" ht="12" x14ac:dyDescent="0.45">
      <c r="B311" s="66"/>
      <c r="C311" s="66"/>
      <c r="D311" s="67" t="s">
        <v>2526</v>
      </c>
      <c r="E311" s="67" t="s">
        <v>271</v>
      </c>
      <c r="F311" s="68">
        <v>1</v>
      </c>
      <c r="G311" s="69">
        <v>19</v>
      </c>
      <c r="H311" s="69" t="s">
        <v>2769</v>
      </c>
      <c r="I311" s="69" t="s">
        <v>2769</v>
      </c>
      <c r="J311" s="69" t="s">
        <v>2769</v>
      </c>
      <c r="K311" s="69" t="s">
        <v>2769</v>
      </c>
    </row>
    <row r="312" spans="1:14" ht="12" customHeight="1" x14ac:dyDescent="0.45">
      <c r="A312" s="24"/>
      <c r="B312" s="80"/>
      <c r="C312" s="80">
        <v>259</v>
      </c>
      <c r="D312" s="350" t="s">
        <v>272</v>
      </c>
      <c r="E312" s="351"/>
      <c r="F312" s="20"/>
      <c r="G312" s="21"/>
      <c r="H312" s="21"/>
      <c r="I312" s="21"/>
      <c r="J312" s="21"/>
      <c r="K312" s="21"/>
      <c r="L312" s="57"/>
      <c r="M312" s="57"/>
      <c r="N312" s="57"/>
    </row>
    <row r="313" spans="1:14" ht="12" x14ac:dyDescent="0.45">
      <c r="B313" s="66"/>
      <c r="C313" s="66"/>
      <c r="D313" s="67" t="s">
        <v>2527</v>
      </c>
      <c r="E313" s="67" t="s">
        <v>273</v>
      </c>
      <c r="F313" s="68">
        <v>3</v>
      </c>
      <c r="G313" s="69">
        <v>131</v>
      </c>
      <c r="H313" s="70">
        <v>66957</v>
      </c>
      <c r="I313" s="70">
        <v>334937</v>
      </c>
      <c r="J313" s="70">
        <v>906551</v>
      </c>
      <c r="K313" s="70">
        <v>479389</v>
      </c>
    </row>
    <row r="314" spans="1:14" ht="12" x14ac:dyDescent="0.45">
      <c r="B314" s="66"/>
      <c r="C314" s="66"/>
      <c r="D314" s="67" t="s">
        <v>2528</v>
      </c>
      <c r="E314" s="67" t="s">
        <v>274</v>
      </c>
      <c r="F314" s="68">
        <v>3</v>
      </c>
      <c r="G314" s="69">
        <v>114</v>
      </c>
      <c r="H314" s="70">
        <v>58414</v>
      </c>
      <c r="I314" s="70">
        <v>190585</v>
      </c>
      <c r="J314" s="70">
        <v>341130</v>
      </c>
      <c r="K314" s="70">
        <v>120914</v>
      </c>
    </row>
    <row r="315" spans="1:14" ht="12" x14ac:dyDescent="0.45">
      <c r="B315" s="66"/>
      <c r="C315" s="66"/>
      <c r="D315" s="67" t="s">
        <v>2529</v>
      </c>
      <c r="E315" s="67" t="s">
        <v>1236</v>
      </c>
      <c r="F315" s="68">
        <v>2</v>
      </c>
      <c r="G315" s="69">
        <v>655</v>
      </c>
      <c r="H315" s="69" t="s">
        <v>2769</v>
      </c>
      <c r="I315" s="69" t="s">
        <v>2769</v>
      </c>
      <c r="J315" s="69" t="s">
        <v>2769</v>
      </c>
      <c r="K315" s="69" t="s">
        <v>2769</v>
      </c>
    </row>
    <row r="316" spans="1:14" ht="24" x14ac:dyDescent="0.45">
      <c r="B316" s="66"/>
      <c r="C316" s="66"/>
      <c r="D316" s="67" t="s">
        <v>2530</v>
      </c>
      <c r="E316" s="67" t="s">
        <v>275</v>
      </c>
      <c r="F316" s="68">
        <v>5</v>
      </c>
      <c r="G316" s="69">
        <v>546</v>
      </c>
      <c r="H316" s="70">
        <v>244567</v>
      </c>
      <c r="I316" s="70">
        <v>240456</v>
      </c>
      <c r="J316" s="70">
        <v>745618</v>
      </c>
      <c r="K316" s="70">
        <v>426647</v>
      </c>
    </row>
    <row r="317" spans="1:14" ht="36" x14ac:dyDescent="0.45">
      <c r="B317" s="66"/>
      <c r="C317" s="66"/>
      <c r="D317" s="67" t="s">
        <v>2531</v>
      </c>
      <c r="E317" s="67" t="s">
        <v>2532</v>
      </c>
      <c r="F317" s="68">
        <v>14</v>
      </c>
      <c r="G317" s="69">
        <v>179</v>
      </c>
      <c r="H317" s="70">
        <v>50744</v>
      </c>
      <c r="I317" s="70">
        <v>63317</v>
      </c>
      <c r="J317" s="70">
        <v>148028</v>
      </c>
      <c r="K317" s="70">
        <v>74692</v>
      </c>
    </row>
    <row r="318" spans="1:14" ht="12" x14ac:dyDescent="0.45">
      <c r="A318" s="24"/>
      <c r="B318" s="75">
        <v>26</v>
      </c>
      <c r="C318" s="76" t="s">
        <v>58</v>
      </c>
      <c r="D318" s="75"/>
      <c r="E318" s="77"/>
      <c r="F318" s="78">
        <v>190</v>
      </c>
      <c r="G318" s="79">
        <v>8663</v>
      </c>
      <c r="H318" s="79">
        <v>3896932</v>
      </c>
      <c r="I318" s="79">
        <v>19672190</v>
      </c>
      <c r="J318" s="79">
        <v>29917919</v>
      </c>
      <c r="K318" s="79">
        <v>9228522</v>
      </c>
      <c r="L318" s="57"/>
      <c r="M318" s="57"/>
      <c r="N318" s="57"/>
    </row>
    <row r="319" spans="1:14" s="24" customFormat="1" ht="24" customHeight="1" x14ac:dyDescent="0.45">
      <c r="B319" s="80"/>
      <c r="C319" s="80">
        <v>261</v>
      </c>
      <c r="D319" s="352" t="s">
        <v>2738</v>
      </c>
      <c r="E319" s="353"/>
      <c r="F319" s="20"/>
      <c r="G319" s="21"/>
      <c r="H319" s="21"/>
      <c r="I319" s="21"/>
      <c r="J319" s="21"/>
      <c r="K319" s="21"/>
      <c r="L319" s="57"/>
      <c r="M319" s="57"/>
      <c r="N319" s="57"/>
    </row>
    <row r="320" spans="1:14" ht="24" x14ac:dyDescent="0.45">
      <c r="B320" s="66"/>
      <c r="C320" s="66"/>
      <c r="D320" s="67" t="s">
        <v>2533</v>
      </c>
      <c r="E320" s="67" t="s">
        <v>2534</v>
      </c>
      <c r="F320" s="68">
        <v>8</v>
      </c>
      <c r="G320" s="69">
        <v>471</v>
      </c>
      <c r="H320" s="70">
        <v>155049</v>
      </c>
      <c r="I320" s="70">
        <v>832652</v>
      </c>
      <c r="J320" s="70">
        <v>1139058</v>
      </c>
      <c r="K320" s="70">
        <v>271605</v>
      </c>
    </row>
    <row r="321" spans="1:14" s="24" customFormat="1" ht="12" x14ac:dyDescent="0.45">
      <c r="B321" s="80"/>
      <c r="C321" s="80">
        <v>262</v>
      </c>
      <c r="D321" s="88" t="s">
        <v>2739</v>
      </c>
      <c r="E321" s="80"/>
      <c r="F321" s="20"/>
      <c r="G321" s="21"/>
      <c r="H321" s="21"/>
      <c r="I321" s="21"/>
      <c r="J321" s="21"/>
      <c r="K321" s="21"/>
      <c r="L321" s="57"/>
      <c r="M321" s="57"/>
      <c r="N321" s="57"/>
    </row>
    <row r="322" spans="1:14" ht="12" x14ac:dyDescent="0.45">
      <c r="B322" s="66"/>
      <c r="C322" s="66"/>
      <c r="D322" s="67" t="s">
        <v>2535</v>
      </c>
      <c r="E322" s="67" t="s">
        <v>276</v>
      </c>
      <c r="F322" s="68">
        <v>4</v>
      </c>
      <c r="G322" s="69">
        <v>77</v>
      </c>
      <c r="H322" s="70">
        <v>23249</v>
      </c>
      <c r="I322" s="70">
        <v>50492</v>
      </c>
      <c r="J322" s="70">
        <v>109872</v>
      </c>
      <c r="K322" s="70">
        <v>52983</v>
      </c>
    </row>
    <row r="323" spans="1:14" ht="12" x14ac:dyDescent="0.45">
      <c r="A323" s="24"/>
      <c r="B323" s="80"/>
      <c r="C323" s="80">
        <v>264</v>
      </c>
      <c r="D323" s="88" t="s">
        <v>2740</v>
      </c>
      <c r="E323" s="80"/>
      <c r="F323" s="20"/>
      <c r="G323" s="21"/>
      <c r="H323" s="21"/>
      <c r="I323" s="21"/>
      <c r="J323" s="21"/>
      <c r="K323" s="21"/>
      <c r="L323" s="57"/>
      <c r="M323" s="57"/>
      <c r="N323" s="57"/>
    </row>
    <row r="324" spans="1:14" ht="12" x14ac:dyDescent="0.45">
      <c r="B324" s="66"/>
      <c r="C324" s="66"/>
      <c r="D324" s="67" t="s">
        <v>2536</v>
      </c>
      <c r="E324" s="67" t="s">
        <v>2537</v>
      </c>
      <c r="F324" s="68">
        <v>4</v>
      </c>
      <c r="G324" s="69">
        <v>18</v>
      </c>
      <c r="H324" s="70">
        <v>7384</v>
      </c>
      <c r="I324" s="70">
        <v>53533</v>
      </c>
      <c r="J324" s="70">
        <v>101027</v>
      </c>
      <c r="K324" s="70">
        <v>43175</v>
      </c>
    </row>
    <row r="325" spans="1:14" ht="12" x14ac:dyDescent="0.45">
      <c r="B325" s="66"/>
      <c r="C325" s="66"/>
      <c r="D325" s="67" t="s">
        <v>2538</v>
      </c>
      <c r="E325" s="67" t="s">
        <v>2539</v>
      </c>
      <c r="F325" s="68">
        <v>1</v>
      </c>
      <c r="G325" s="69">
        <v>6</v>
      </c>
      <c r="H325" s="69" t="s">
        <v>2769</v>
      </c>
      <c r="I325" s="69" t="s">
        <v>2769</v>
      </c>
      <c r="J325" s="69" t="s">
        <v>2769</v>
      </c>
      <c r="K325" s="69" t="s">
        <v>2769</v>
      </c>
    </row>
    <row r="326" spans="1:14" ht="12" x14ac:dyDescent="0.45">
      <c r="B326" s="66"/>
      <c r="C326" s="66"/>
      <c r="D326" s="67" t="s">
        <v>2540</v>
      </c>
      <c r="E326" s="67" t="s">
        <v>277</v>
      </c>
      <c r="F326" s="68">
        <v>1</v>
      </c>
      <c r="G326" s="69">
        <v>140</v>
      </c>
      <c r="H326" s="69" t="s">
        <v>2769</v>
      </c>
      <c r="I326" s="69" t="s">
        <v>2769</v>
      </c>
      <c r="J326" s="69" t="s">
        <v>2769</v>
      </c>
      <c r="K326" s="69" t="s">
        <v>2769</v>
      </c>
    </row>
    <row r="327" spans="1:14" ht="12" x14ac:dyDescent="0.45">
      <c r="B327" s="66"/>
      <c r="C327" s="66"/>
      <c r="D327" s="67" t="s">
        <v>2541</v>
      </c>
      <c r="E327" s="67" t="s">
        <v>278</v>
      </c>
      <c r="F327" s="68">
        <v>3</v>
      </c>
      <c r="G327" s="69">
        <v>160</v>
      </c>
      <c r="H327" s="70">
        <v>63993</v>
      </c>
      <c r="I327" s="70">
        <v>93799</v>
      </c>
      <c r="J327" s="70">
        <v>215822</v>
      </c>
      <c r="K327" s="70">
        <v>102428</v>
      </c>
    </row>
    <row r="328" spans="1:14" s="24" customFormat="1" ht="12" x14ac:dyDescent="0.45">
      <c r="B328" s="80"/>
      <c r="C328" s="80">
        <v>265</v>
      </c>
      <c r="D328" s="88" t="s">
        <v>2741</v>
      </c>
      <c r="E328" s="80"/>
      <c r="F328" s="20"/>
      <c r="G328" s="21"/>
      <c r="H328" s="21"/>
      <c r="I328" s="21"/>
      <c r="J328" s="21"/>
      <c r="K328" s="21"/>
      <c r="L328" s="57"/>
      <c r="M328" s="57"/>
      <c r="N328" s="57"/>
    </row>
    <row r="329" spans="1:14" ht="12" x14ac:dyDescent="0.45">
      <c r="B329" s="66"/>
      <c r="C329" s="66"/>
      <c r="D329" s="67" t="s">
        <v>2542</v>
      </c>
      <c r="E329" s="67" t="s">
        <v>1868</v>
      </c>
      <c r="F329" s="68">
        <v>1</v>
      </c>
      <c r="G329" s="69">
        <v>2</v>
      </c>
      <c r="H329" s="69" t="s">
        <v>2769</v>
      </c>
      <c r="I329" s="69" t="s">
        <v>2769</v>
      </c>
      <c r="J329" s="69" t="s">
        <v>2769</v>
      </c>
      <c r="K329" s="69" t="s">
        <v>2769</v>
      </c>
    </row>
    <row r="330" spans="1:14" ht="12" x14ac:dyDescent="0.45">
      <c r="B330" s="66"/>
      <c r="C330" s="66"/>
      <c r="D330" s="67" t="s">
        <v>2543</v>
      </c>
      <c r="E330" s="67" t="s">
        <v>279</v>
      </c>
      <c r="F330" s="68">
        <v>3</v>
      </c>
      <c r="G330" s="69">
        <v>69</v>
      </c>
      <c r="H330" s="69">
        <v>25524</v>
      </c>
      <c r="I330" s="69">
        <v>85440</v>
      </c>
      <c r="J330" s="69">
        <v>151002</v>
      </c>
      <c r="K330" s="69">
        <v>60071</v>
      </c>
    </row>
    <row r="331" spans="1:14" ht="12" x14ac:dyDescent="0.45">
      <c r="A331" s="24"/>
      <c r="B331" s="80"/>
      <c r="C331" s="80">
        <v>266</v>
      </c>
      <c r="D331" s="88" t="s">
        <v>2742</v>
      </c>
      <c r="E331" s="80"/>
      <c r="F331" s="20"/>
      <c r="G331" s="21"/>
      <c r="H331" s="21"/>
      <c r="I331" s="21"/>
      <c r="J331" s="21"/>
      <c r="K331" s="21"/>
      <c r="L331" s="85"/>
      <c r="M331" s="85"/>
      <c r="N331" s="85"/>
    </row>
    <row r="332" spans="1:14" ht="12" x14ac:dyDescent="0.45">
      <c r="B332" s="66"/>
      <c r="C332" s="66"/>
      <c r="D332" s="67" t="s">
        <v>2544</v>
      </c>
      <c r="E332" s="67" t="s">
        <v>280</v>
      </c>
      <c r="F332" s="68">
        <v>2</v>
      </c>
      <c r="G332" s="69">
        <v>227</v>
      </c>
      <c r="H332" s="69" t="s">
        <v>2769</v>
      </c>
      <c r="I332" s="69" t="s">
        <v>2769</v>
      </c>
      <c r="J332" s="69" t="s">
        <v>2769</v>
      </c>
      <c r="K332" s="69" t="s">
        <v>2769</v>
      </c>
    </row>
    <row r="333" spans="1:14" ht="24" x14ac:dyDescent="0.45">
      <c r="B333" s="66"/>
      <c r="C333" s="66"/>
      <c r="D333" s="67" t="s">
        <v>2545</v>
      </c>
      <c r="E333" s="67" t="s">
        <v>2546</v>
      </c>
      <c r="F333" s="68">
        <v>3</v>
      </c>
      <c r="G333" s="69">
        <v>154</v>
      </c>
      <c r="H333" s="70">
        <v>64054</v>
      </c>
      <c r="I333" s="70">
        <v>200650</v>
      </c>
      <c r="J333" s="70">
        <v>343673</v>
      </c>
      <c r="K333" s="70">
        <v>132074</v>
      </c>
    </row>
    <row r="334" spans="1:14" ht="48" x14ac:dyDescent="0.45">
      <c r="B334" s="66"/>
      <c r="C334" s="66"/>
      <c r="D334" s="67" t="s">
        <v>2547</v>
      </c>
      <c r="E334" s="67" t="s">
        <v>2548</v>
      </c>
      <c r="F334" s="68">
        <v>22</v>
      </c>
      <c r="G334" s="69">
        <v>264</v>
      </c>
      <c r="H334" s="70">
        <v>96039</v>
      </c>
      <c r="I334" s="70">
        <v>149390</v>
      </c>
      <c r="J334" s="70">
        <v>337552</v>
      </c>
      <c r="K334" s="70">
        <v>163242</v>
      </c>
    </row>
    <row r="335" spans="1:14" ht="24" x14ac:dyDescent="0.45">
      <c r="B335" s="66"/>
      <c r="C335" s="66"/>
      <c r="D335" s="67" t="s">
        <v>2549</v>
      </c>
      <c r="E335" s="67" t="s">
        <v>2550</v>
      </c>
      <c r="F335" s="68">
        <v>10</v>
      </c>
      <c r="G335" s="69">
        <v>235</v>
      </c>
      <c r="H335" s="70">
        <v>107486</v>
      </c>
      <c r="I335" s="70">
        <v>225598</v>
      </c>
      <c r="J335" s="70">
        <v>449258</v>
      </c>
      <c r="K335" s="70">
        <v>194994</v>
      </c>
    </row>
    <row r="336" spans="1:14" s="24" customFormat="1" ht="24" customHeight="1" x14ac:dyDescent="0.45">
      <c r="B336" s="80"/>
      <c r="C336" s="80">
        <v>267</v>
      </c>
      <c r="D336" s="350" t="s">
        <v>2743</v>
      </c>
      <c r="E336" s="351"/>
      <c r="F336" s="20"/>
      <c r="G336" s="21"/>
      <c r="H336" s="21"/>
      <c r="I336" s="21"/>
      <c r="J336" s="21"/>
      <c r="K336" s="21"/>
      <c r="L336" s="85"/>
      <c r="M336" s="85"/>
      <c r="N336" s="85"/>
    </row>
    <row r="337" spans="1:14" ht="12" x14ac:dyDescent="0.45">
      <c r="B337" s="66"/>
      <c r="C337" s="66"/>
      <c r="D337" s="67" t="s">
        <v>2551</v>
      </c>
      <c r="E337" s="67" t="s">
        <v>281</v>
      </c>
      <c r="F337" s="68">
        <v>46</v>
      </c>
      <c r="G337" s="69">
        <v>3662</v>
      </c>
      <c r="H337" s="70">
        <v>1779152</v>
      </c>
      <c r="I337" s="70">
        <v>13955355</v>
      </c>
      <c r="J337" s="70">
        <v>18544273</v>
      </c>
      <c r="K337" s="70">
        <v>4294543</v>
      </c>
    </row>
    <row r="338" spans="1:14" ht="24" x14ac:dyDescent="0.45">
      <c r="B338" s="66"/>
      <c r="C338" s="66"/>
      <c r="D338" s="67" t="s">
        <v>2552</v>
      </c>
      <c r="E338" s="67" t="s">
        <v>282</v>
      </c>
      <c r="F338" s="68">
        <v>2</v>
      </c>
      <c r="G338" s="69">
        <v>108</v>
      </c>
      <c r="H338" s="69" t="s">
        <v>2769</v>
      </c>
      <c r="I338" s="69" t="s">
        <v>2769</v>
      </c>
      <c r="J338" s="69" t="s">
        <v>2769</v>
      </c>
      <c r="K338" s="69" t="s">
        <v>2769</v>
      </c>
    </row>
    <row r="339" spans="1:14" ht="12" customHeight="1" x14ac:dyDescent="0.45">
      <c r="A339" s="24"/>
      <c r="B339" s="80"/>
      <c r="C339" s="80">
        <v>269</v>
      </c>
      <c r="D339" s="350" t="s">
        <v>2744</v>
      </c>
      <c r="E339" s="351"/>
      <c r="F339" s="20"/>
      <c r="G339" s="21"/>
      <c r="H339" s="21"/>
      <c r="I339" s="21"/>
      <c r="J339" s="21"/>
      <c r="K339" s="21"/>
      <c r="L339" s="85"/>
      <c r="M339" s="85"/>
      <c r="N339" s="85"/>
    </row>
    <row r="340" spans="1:14" ht="24" x14ac:dyDescent="0.45">
      <c r="B340" s="66"/>
      <c r="C340" s="66"/>
      <c r="D340" s="67" t="s">
        <v>2553</v>
      </c>
      <c r="E340" s="67" t="s">
        <v>283</v>
      </c>
      <c r="F340" s="68">
        <v>25</v>
      </c>
      <c r="G340" s="69">
        <v>595</v>
      </c>
      <c r="H340" s="70">
        <v>274597</v>
      </c>
      <c r="I340" s="70">
        <v>201660</v>
      </c>
      <c r="J340" s="70">
        <v>715113</v>
      </c>
      <c r="K340" s="70">
        <v>457806</v>
      </c>
    </row>
    <row r="341" spans="1:14" ht="24" x14ac:dyDescent="0.45">
      <c r="B341" s="66"/>
      <c r="C341" s="66"/>
      <c r="D341" s="67" t="s">
        <v>2554</v>
      </c>
      <c r="E341" s="67" t="s">
        <v>284</v>
      </c>
      <c r="F341" s="68">
        <v>10</v>
      </c>
      <c r="G341" s="69">
        <v>581</v>
      </c>
      <c r="H341" s="70">
        <v>219192</v>
      </c>
      <c r="I341" s="70">
        <v>176683</v>
      </c>
      <c r="J341" s="70">
        <v>607555</v>
      </c>
      <c r="K341" s="70">
        <v>388961</v>
      </c>
    </row>
    <row r="342" spans="1:14" ht="12" x14ac:dyDescent="0.45">
      <c r="B342" s="66"/>
      <c r="C342" s="66"/>
      <c r="D342" s="67" t="s">
        <v>2555</v>
      </c>
      <c r="E342" s="67" t="s">
        <v>285</v>
      </c>
      <c r="F342" s="68">
        <v>1</v>
      </c>
      <c r="G342" s="69">
        <v>17</v>
      </c>
      <c r="H342" s="69" t="s">
        <v>2769</v>
      </c>
      <c r="I342" s="69" t="s">
        <v>2769</v>
      </c>
      <c r="J342" s="69" t="s">
        <v>2769</v>
      </c>
      <c r="K342" s="69" t="s">
        <v>2769</v>
      </c>
    </row>
    <row r="343" spans="1:14" ht="12" x14ac:dyDescent="0.45">
      <c r="B343" s="66"/>
      <c r="C343" s="66"/>
      <c r="D343" s="67" t="s">
        <v>2556</v>
      </c>
      <c r="E343" s="67" t="s">
        <v>286</v>
      </c>
      <c r="F343" s="68">
        <v>3</v>
      </c>
      <c r="G343" s="69">
        <v>86</v>
      </c>
      <c r="H343" s="69">
        <v>30213</v>
      </c>
      <c r="I343" s="69">
        <v>55431</v>
      </c>
      <c r="J343" s="69">
        <v>104356</v>
      </c>
      <c r="K343" s="69">
        <v>46123</v>
      </c>
    </row>
    <row r="344" spans="1:14" ht="24" x14ac:dyDescent="0.45">
      <c r="B344" s="66"/>
      <c r="C344" s="66"/>
      <c r="D344" s="67" t="s">
        <v>2557</v>
      </c>
      <c r="E344" s="67" t="s">
        <v>287</v>
      </c>
      <c r="F344" s="68">
        <v>41</v>
      </c>
      <c r="G344" s="69">
        <v>1791</v>
      </c>
      <c r="H344" s="70">
        <v>784730</v>
      </c>
      <c r="I344" s="70">
        <v>2291645</v>
      </c>
      <c r="J344" s="70">
        <v>5147093</v>
      </c>
      <c r="K344" s="70">
        <v>2506990</v>
      </c>
    </row>
    <row r="345" spans="1:14" s="24" customFormat="1" ht="12" x14ac:dyDescent="0.45">
      <c r="B345" s="75">
        <v>27</v>
      </c>
      <c r="C345" s="76" t="s">
        <v>59</v>
      </c>
      <c r="D345" s="75"/>
      <c r="E345" s="77"/>
      <c r="F345" s="78">
        <v>40</v>
      </c>
      <c r="G345" s="79">
        <v>3227</v>
      </c>
      <c r="H345" s="79">
        <v>1422767</v>
      </c>
      <c r="I345" s="79">
        <v>9329045</v>
      </c>
      <c r="J345" s="79">
        <v>11805308</v>
      </c>
      <c r="K345" s="79">
        <v>2238263</v>
      </c>
      <c r="L345" s="57"/>
      <c r="M345" s="57"/>
      <c r="N345" s="57"/>
    </row>
    <row r="346" spans="1:14" ht="12" x14ac:dyDescent="0.45">
      <c r="A346" s="24"/>
      <c r="B346" s="80"/>
      <c r="C346" s="80">
        <v>271</v>
      </c>
      <c r="D346" s="88" t="s">
        <v>288</v>
      </c>
      <c r="E346" s="82"/>
      <c r="F346" s="20"/>
      <c r="G346" s="21"/>
      <c r="H346" s="21"/>
      <c r="I346" s="21"/>
      <c r="J346" s="21"/>
      <c r="K346" s="21"/>
      <c r="L346" s="85"/>
      <c r="M346" s="85"/>
      <c r="N346" s="85"/>
    </row>
    <row r="347" spans="1:14" ht="12" customHeight="1" x14ac:dyDescent="0.45">
      <c r="B347" s="66"/>
      <c r="C347" s="66"/>
      <c r="D347" s="67" t="s">
        <v>2558</v>
      </c>
      <c r="E347" s="67" t="s">
        <v>2559</v>
      </c>
      <c r="F347" s="68">
        <v>3</v>
      </c>
      <c r="G347" s="69">
        <v>614</v>
      </c>
      <c r="H347" s="70">
        <v>185061</v>
      </c>
      <c r="I347" s="70">
        <v>2541029</v>
      </c>
      <c r="J347" s="70">
        <v>2884128</v>
      </c>
      <c r="K347" s="70">
        <v>299229</v>
      </c>
    </row>
    <row r="348" spans="1:14" ht="12" x14ac:dyDescent="0.45">
      <c r="A348" s="24"/>
      <c r="B348" s="80"/>
      <c r="C348" s="80">
        <v>272</v>
      </c>
      <c r="D348" s="88" t="s">
        <v>289</v>
      </c>
      <c r="E348" s="89"/>
      <c r="F348" s="20"/>
      <c r="G348" s="21"/>
      <c r="H348" s="21"/>
      <c r="I348" s="21"/>
      <c r="J348" s="21"/>
      <c r="K348" s="21"/>
      <c r="L348" s="85"/>
      <c r="M348" s="85"/>
      <c r="N348" s="85"/>
    </row>
    <row r="349" spans="1:14" ht="12" x14ac:dyDescent="0.45">
      <c r="B349" s="66"/>
      <c r="C349" s="66"/>
      <c r="D349" s="67" t="s">
        <v>2560</v>
      </c>
      <c r="E349" s="67" t="s">
        <v>2561</v>
      </c>
      <c r="F349" s="68">
        <v>3</v>
      </c>
      <c r="G349" s="69">
        <v>430</v>
      </c>
      <c r="H349" s="70">
        <v>167830</v>
      </c>
      <c r="I349" s="70">
        <v>1237544</v>
      </c>
      <c r="J349" s="70">
        <v>1444671</v>
      </c>
      <c r="K349" s="70">
        <v>184516</v>
      </c>
    </row>
    <row r="350" spans="1:14" ht="12" x14ac:dyDescent="0.45">
      <c r="B350" s="66"/>
      <c r="C350" s="66"/>
      <c r="D350" s="67" t="s">
        <v>2562</v>
      </c>
      <c r="E350" s="67" t="s">
        <v>290</v>
      </c>
      <c r="F350" s="68">
        <v>3</v>
      </c>
      <c r="G350" s="69">
        <v>101</v>
      </c>
      <c r="H350" s="70">
        <v>24639</v>
      </c>
      <c r="I350" s="70">
        <v>2847</v>
      </c>
      <c r="J350" s="70">
        <v>48346</v>
      </c>
      <c r="K350" s="70">
        <v>41036</v>
      </c>
    </row>
    <row r="351" spans="1:14" ht="36" customHeight="1" x14ac:dyDescent="0.45">
      <c r="A351" s="24"/>
      <c r="B351" s="80"/>
      <c r="C351" s="80">
        <v>273</v>
      </c>
      <c r="D351" s="350" t="s">
        <v>291</v>
      </c>
      <c r="E351" s="351"/>
      <c r="F351" s="20"/>
      <c r="G351" s="21"/>
      <c r="H351" s="21"/>
      <c r="I351" s="21"/>
      <c r="J351" s="21"/>
      <c r="K351" s="21"/>
      <c r="L351" s="85"/>
      <c r="M351" s="85"/>
      <c r="N351" s="85"/>
    </row>
    <row r="352" spans="1:14" ht="24" x14ac:dyDescent="0.45">
      <c r="B352" s="66"/>
      <c r="C352" s="66"/>
      <c r="D352" s="67" t="s">
        <v>2563</v>
      </c>
      <c r="E352" s="67" t="s">
        <v>293</v>
      </c>
      <c r="F352" s="68">
        <v>1</v>
      </c>
      <c r="G352" s="69">
        <v>17</v>
      </c>
      <c r="H352" s="69" t="s">
        <v>2769</v>
      </c>
      <c r="I352" s="69" t="s">
        <v>2769</v>
      </c>
      <c r="J352" s="69" t="s">
        <v>2769</v>
      </c>
      <c r="K352" s="69" t="s">
        <v>2769</v>
      </c>
    </row>
    <row r="353" spans="1:14" ht="12" x14ac:dyDescent="0.45">
      <c r="B353" s="66"/>
      <c r="C353" s="66"/>
      <c r="D353" s="67" t="s">
        <v>2564</v>
      </c>
      <c r="E353" s="67" t="s">
        <v>2565</v>
      </c>
      <c r="F353" s="68">
        <v>1</v>
      </c>
      <c r="G353" s="69">
        <v>330</v>
      </c>
      <c r="H353" s="69" t="s">
        <v>2769</v>
      </c>
      <c r="I353" s="69" t="s">
        <v>2769</v>
      </c>
      <c r="J353" s="69" t="s">
        <v>2769</v>
      </c>
      <c r="K353" s="69" t="s">
        <v>2769</v>
      </c>
    </row>
    <row r="354" spans="1:14" ht="12" x14ac:dyDescent="0.45">
      <c r="B354" s="66"/>
      <c r="C354" s="66"/>
      <c r="D354" s="67" t="s">
        <v>2566</v>
      </c>
      <c r="E354" s="67" t="s">
        <v>2567</v>
      </c>
      <c r="F354" s="68">
        <v>2</v>
      </c>
      <c r="G354" s="69">
        <v>244</v>
      </c>
      <c r="H354" s="69" t="s">
        <v>2769</v>
      </c>
      <c r="I354" s="69" t="s">
        <v>2769</v>
      </c>
      <c r="J354" s="69" t="s">
        <v>2769</v>
      </c>
      <c r="K354" s="69" t="s">
        <v>2769</v>
      </c>
    </row>
    <row r="355" spans="1:14" ht="12" x14ac:dyDescent="0.45">
      <c r="B355" s="66"/>
      <c r="C355" s="66"/>
      <c r="D355" s="67" t="s">
        <v>2568</v>
      </c>
      <c r="E355" s="67" t="s">
        <v>295</v>
      </c>
      <c r="F355" s="68">
        <v>2</v>
      </c>
      <c r="G355" s="69">
        <v>62</v>
      </c>
      <c r="H355" s="69" t="s">
        <v>2769</v>
      </c>
      <c r="I355" s="69" t="s">
        <v>2769</v>
      </c>
      <c r="J355" s="69" t="s">
        <v>2769</v>
      </c>
      <c r="K355" s="69" t="s">
        <v>2769</v>
      </c>
    </row>
    <row r="356" spans="1:14" ht="48" x14ac:dyDescent="0.45">
      <c r="B356" s="66"/>
      <c r="C356" s="66"/>
      <c r="D356" s="67" t="s">
        <v>2569</v>
      </c>
      <c r="E356" s="67" t="s">
        <v>296</v>
      </c>
      <c r="F356" s="68">
        <v>4</v>
      </c>
      <c r="G356" s="69">
        <v>81</v>
      </c>
      <c r="H356" s="70">
        <v>23513</v>
      </c>
      <c r="I356" s="70">
        <v>60234</v>
      </c>
      <c r="J356" s="70">
        <v>92303</v>
      </c>
      <c r="K356" s="70">
        <v>28607</v>
      </c>
    </row>
    <row r="357" spans="1:14" ht="12" x14ac:dyDescent="0.45">
      <c r="A357" s="24"/>
      <c r="B357" s="80"/>
      <c r="C357" s="80">
        <v>274</v>
      </c>
      <c r="D357" s="88" t="s">
        <v>297</v>
      </c>
      <c r="E357" s="89"/>
      <c r="F357" s="20"/>
      <c r="G357" s="21"/>
      <c r="H357" s="21"/>
      <c r="I357" s="21"/>
      <c r="J357" s="21"/>
      <c r="K357" s="21"/>
      <c r="L357" s="57"/>
      <c r="M357" s="57"/>
      <c r="N357" s="57"/>
    </row>
    <row r="358" spans="1:14" ht="12" x14ac:dyDescent="0.45">
      <c r="B358" s="66"/>
      <c r="C358" s="66"/>
      <c r="D358" s="67" t="s">
        <v>2570</v>
      </c>
      <c r="E358" s="67" t="s">
        <v>298</v>
      </c>
      <c r="F358" s="68">
        <v>4</v>
      </c>
      <c r="G358" s="69">
        <v>507</v>
      </c>
      <c r="H358" s="70">
        <v>208008</v>
      </c>
      <c r="I358" s="70">
        <v>1870130</v>
      </c>
      <c r="J358" s="70">
        <v>2155684</v>
      </c>
      <c r="K358" s="70">
        <v>272472</v>
      </c>
    </row>
    <row r="359" spans="1:14" ht="24" x14ac:dyDescent="0.45">
      <c r="B359" s="66"/>
      <c r="C359" s="66"/>
      <c r="D359" s="67" t="s">
        <v>2571</v>
      </c>
      <c r="E359" s="67" t="s">
        <v>2572</v>
      </c>
      <c r="F359" s="68">
        <v>5</v>
      </c>
      <c r="G359" s="69">
        <v>63</v>
      </c>
      <c r="H359" s="70">
        <v>21267</v>
      </c>
      <c r="I359" s="70">
        <v>30701</v>
      </c>
      <c r="J359" s="70">
        <v>90793</v>
      </c>
      <c r="K359" s="70">
        <v>54932</v>
      </c>
    </row>
    <row r="360" spans="1:14" ht="12" x14ac:dyDescent="0.45">
      <c r="A360" s="24"/>
      <c r="B360" s="80"/>
      <c r="C360" s="80">
        <v>275</v>
      </c>
      <c r="D360" s="88" t="s">
        <v>299</v>
      </c>
      <c r="E360" s="89"/>
      <c r="F360" s="20"/>
      <c r="G360" s="21"/>
      <c r="H360" s="21"/>
      <c r="I360" s="21"/>
      <c r="J360" s="21"/>
      <c r="K360" s="21"/>
      <c r="L360" s="57"/>
      <c r="M360" s="57"/>
      <c r="N360" s="57"/>
    </row>
    <row r="361" spans="1:14" ht="12" x14ac:dyDescent="0.45">
      <c r="B361" s="66"/>
      <c r="C361" s="66"/>
      <c r="D361" s="67" t="s">
        <v>2573</v>
      </c>
      <c r="E361" s="67" t="s">
        <v>300</v>
      </c>
      <c r="F361" s="68">
        <v>1</v>
      </c>
      <c r="G361" s="69">
        <v>43</v>
      </c>
      <c r="H361" s="69" t="s">
        <v>2769</v>
      </c>
      <c r="I361" s="69" t="s">
        <v>2769</v>
      </c>
      <c r="J361" s="69" t="s">
        <v>2769</v>
      </c>
      <c r="K361" s="69" t="s">
        <v>2769</v>
      </c>
    </row>
    <row r="362" spans="1:14" ht="24" x14ac:dyDescent="0.45">
      <c r="B362" s="66"/>
      <c r="C362" s="66"/>
      <c r="D362" s="67" t="s">
        <v>2574</v>
      </c>
      <c r="E362" s="67" t="s">
        <v>301</v>
      </c>
      <c r="F362" s="68">
        <v>1</v>
      </c>
      <c r="G362" s="69">
        <v>11</v>
      </c>
      <c r="H362" s="69" t="s">
        <v>2769</v>
      </c>
      <c r="I362" s="69" t="s">
        <v>2769</v>
      </c>
      <c r="J362" s="69" t="s">
        <v>2769</v>
      </c>
      <c r="K362" s="69" t="s">
        <v>2769</v>
      </c>
    </row>
    <row r="363" spans="1:14" ht="24" x14ac:dyDescent="0.45">
      <c r="B363" s="66"/>
      <c r="C363" s="66"/>
      <c r="D363" s="67" t="s">
        <v>2575</v>
      </c>
      <c r="E363" s="67" t="s">
        <v>302</v>
      </c>
      <c r="F363" s="68">
        <v>10</v>
      </c>
      <c r="G363" s="69">
        <v>724</v>
      </c>
      <c r="H363" s="70">
        <v>494820</v>
      </c>
      <c r="I363" s="70">
        <v>2688466</v>
      </c>
      <c r="J363" s="70">
        <v>3490619</v>
      </c>
      <c r="K363" s="70">
        <v>751299</v>
      </c>
    </row>
    <row r="364" spans="1:14" ht="12" x14ac:dyDescent="0.45">
      <c r="A364" s="24"/>
      <c r="B364" s="75">
        <v>28</v>
      </c>
      <c r="C364" s="76" t="s">
        <v>60</v>
      </c>
      <c r="D364" s="75"/>
      <c r="E364" s="77"/>
      <c r="F364" s="78">
        <v>73</v>
      </c>
      <c r="G364" s="79">
        <v>10672</v>
      </c>
      <c r="H364" s="79">
        <v>5017002</v>
      </c>
      <c r="I364" s="79">
        <v>29591487</v>
      </c>
      <c r="J364" s="79">
        <v>44469805</v>
      </c>
      <c r="K364" s="79">
        <v>12868607</v>
      </c>
      <c r="L364" s="57"/>
      <c r="M364" s="57"/>
      <c r="N364" s="57"/>
    </row>
    <row r="365" spans="1:14" ht="12" x14ac:dyDescent="0.45">
      <c r="A365" s="24"/>
      <c r="B365" s="80"/>
      <c r="C365" s="80">
        <v>281</v>
      </c>
      <c r="D365" s="88" t="s">
        <v>303</v>
      </c>
      <c r="E365" s="82"/>
      <c r="F365" s="20"/>
      <c r="G365" s="21"/>
      <c r="H365" s="21"/>
      <c r="I365" s="21"/>
      <c r="J365" s="21"/>
      <c r="K365" s="21"/>
      <c r="L365" s="57"/>
      <c r="M365" s="57"/>
      <c r="N365" s="57"/>
    </row>
    <row r="366" spans="1:14" ht="24" x14ac:dyDescent="0.45">
      <c r="B366" s="66"/>
      <c r="C366" s="66"/>
      <c r="D366" s="67" t="s">
        <v>2576</v>
      </c>
      <c r="E366" s="67" t="s">
        <v>2577</v>
      </c>
      <c r="F366" s="68">
        <v>2</v>
      </c>
      <c r="G366" s="69">
        <v>133</v>
      </c>
      <c r="H366" s="69" t="s">
        <v>2769</v>
      </c>
      <c r="I366" s="69" t="s">
        <v>2769</v>
      </c>
      <c r="J366" s="69" t="s">
        <v>2769</v>
      </c>
      <c r="K366" s="69" t="s">
        <v>2769</v>
      </c>
    </row>
    <row r="367" spans="1:14" ht="12" x14ac:dyDescent="0.45">
      <c r="B367" s="66"/>
      <c r="C367" s="66"/>
      <c r="D367" s="67" t="s">
        <v>2578</v>
      </c>
      <c r="E367" s="67" t="s">
        <v>304</v>
      </c>
      <c r="F367" s="68">
        <v>1</v>
      </c>
      <c r="G367" s="69">
        <v>755</v>
      </c>
      <c r="H367" s="69" t="s">
        <v>2769</v>
      </c>
      <c r="I367" s="69" t="s">
        <v>2769</v>
      </c>
      <c r="J367" s="69" t="s">
        <v>2769</v>
      </c>
      <c r="K367" s="69" t="s">
        <v>2769</v>
      </c>
    </row>
    <row r="368" spans="1:14" ht="12" x14ac:dyDescent="0.45">
      <c r="A368" s="24"/>
      <c r="B368" s="80"/>
      <c r="C368" s="80">
        <v>282</v>
      </c>
      <c r="D368" s="88" t="s">
        <v>305</v>
      </c>
      <c r="E368" s="80"/>
      <c r="F368" s="20"/>
      <c r="G368" s="21"/>
      <c r="H368" s="21"/>
      <c r="I368" s="21"/>
      <c r="J368" s="21"/>
      <c r="K368" s="21"/>
      <c r="L368" s="57"/>
      <c r="M368" s="57"/>
      <c r="N368" s="57"/>
    </row>
    <row r="369" spans="1:14" ht="24" x14ac:dyDescent="0.45">
      <c r="B369" s="66"/>
      <c r="C369" s="66"/>
      <c r="D369" s="67" t="s">
        <v>2579</v>
      </c>
      <c r="E369" s="67" t="s">
        <v>306</v>
      </c>
      <c r="F369" s="68">
        <v>13</v>
      </c>
      <c r="G369" s="69">
        <v>2378</v>
      </c>
      <c r="H369" s="70">
        <v>979405</v>
      </c>
      <c r="I369" s="70">
        <v>3019744</v>
      </c>
      <c r="J369" s="70">
        <v>4910691</v>
      </c>
      <c r="K369" s="70">
        <v>1643560</v>
      </c>
    </row>
    <row r="370" spans="1:14" ht="24" x14ac:dyDescent="0.45">
      <c r="B370" s="66"/>
      <c r="C370" s="66"/>
      <c r="D370" s="67" t="s">
        <v>2580</v>
      </c>
      <c r="E370" s="67" t="s">
        <v>307</v>
      </c>
      <c r="F370" s="68">
        <v>18</v>
      </c>
      <c r="G370" s="69">
        <v>1306</v>
      </c>
      <c r="H370" s="70">
        <v>451426</v>
      </c>
      <c r="I370" s="70">
        <v>2742645</v>
      </c>
      <c r="J370" s="70">
        <v>3957246</v>
      </c>
      <c r="K370" s="70">
        <v>705849</v>
      </c>
    </row>
    <row r="371" spans="1:14" s="24" customFormat="1" ht="12" x14ac:dyDescent="0.45">
      <c r="B371" s="80"/>
      <c r="C371" s="80">
        <v>283</v>
      </c>
      <c r="D371" s="88" t="s">
        <v>308</v>
      </c>
      <c r="E371" s="80"/>
      <c r="F371" s="20"/>
      <c r="G371" s="21"/>
      <c r="H371" s="21"/>
      <c r="I371" s="21"/>
      <c r="J371" s="21"/>
      <c r="K371" s="21"/>
      <c r="L371" s="57"/>
      <c r="M371" s="57"/>
      <c r="N371" s="57"/>
    </row>
    <row r="372" spans="1:14" ht="12" x14ac:dyDescent="0.45">
      <c r="B372" s="66"/>
      <c r="C372" s="66"/>
      <c r="D372" s="67" t="s">
        <v>2581</v>
      </c>
      <c r="E372" s="67" t="s">
        <v>1424</v>
      </c>
      <c r="F372" s="68">
        <v>2</v>
      </c>
      <c r="G372" s="69">
        <v>2332</v>
      </c>
      <c r="H372" s="69" t="s">
        <v>2769</v>
      </c>
      <c r="I372" s="69" t="s">
        <v>2769</v>
      </c>
      <c r="J372" s="69" t="s">
        <v>2769</v>
      </c>
      <c r="K372" s="69" t="s">
        <v>2769</v>
      </c>
    </row>
    <row r="373" spans="1:14" ht="12" x14ac:dyDescent="0.45">
      <c r="A373" s="24"/>
      <c r="B373" s="80"/>
      <c r="C373" s="80">
        <v>284</v>
      </c>
      <c r="D373" s="88" t="s">
        <v>309</v>
      </c>
      <c r="E373" s="80"/>
      <c r="F373" s="20"/>
      <c r="G373" s="21"/>
      <c r="H373" s="21"/>
      <c r="I373" s="21"/>
      <c r="J373" s="21"/>
      <c r="K373" s="21"/>
      <c r="L373" s="57"/>
      <c r="M373" s="57"/>
      <c r="N373" s="57"/>
    </row>
    <row r="374" spans="1:14" ht="12" x14ac:dyDescent="0.45">
      <c r="B374" s="66"/>
      <c r="C374" s="66"/>
      <c r="D374" s="67" t="s">
        <v>2582</v>
      </c>
      <c r="E374" s="67" t="s">
        <v>310</v>
      </c>
      <c r="F374" s="68">
        <v>5</v>
      </c>
      <c r="G374" s="69">
        <v>608</v>
      </c>
      <c r="H374" s="70">
        <v>266944</v>
      </c>
      <c r="I374" s="70">
        <v>772885</v>
      </c>
      <c r="J374" s="70">
        <v>1351043</v>
      </c>
      <c r="K374" s="70">
        <v>470335</v>
      </c>
    </row>
    <row r="375" spans="1:14" ht="12" x14ac:dyDescent="0.45">
      <c r="B375" s="66"/>
      <c r="C375" s="66"/>
      <c r="D375" s="67" t="s">
        <v>2583</v>
      </c>
      <c r="E375" s="67" t="s">
        <v>311</v>
      </c>
      <c r="F375" s="68">
        <v>8</v>
      </c>
      <c r="G375" s="69">
        <v>483</v>
      </c>
      <c r="H375" s="70">
        <v>218679</v>
      </c>
      <c r="I375" s="70">
        <v>941594</v>
      </c>
      <c r="J375" s="70">
        <v>1479889</v>
      </c>
      <c r="K375" s="70">
        <v>426893</v>
      </c>
    </row>
    <row r="376" spans="1:14" s="24" customFormat="1" ht="12" x14ac:dyDescent="0.45">
      <c r="B376" s="80"/>
      <c r="C376" s="80">
        <v>285</v>
      </c>
      <c r="D376" s="88" t="s">
        <v>312</v>
      </c>
      <c r="E376" s="80"/>
      <c r="F376" s="20"/>
      <c r="G376" s="21"/>
      <c r="H376" s="21"/>
      <c r="I376" s="21"/>
      <c r="J376" s="21"/>
      <c r="K376" s="21"/>
      <c r="L376" s="57"/>
      <c r="M376" s="57"/>
      <c r="N376" s="57"/>
    </row>
    <row r="377" spans="1:14" ht="36" x14ac:dyDescent="0.45">
      <c r="B377" s="66"/>
      <c r="C377" s="66"/>
      <c r="D377" s="67" t="s">
        <v>2584</v>
      </c>
      <c r="E377" s="67" t="s">
        <v>2585</v>
      </c>
      <c r="F377" s="68">
        <v>2</v>
      </c>
      <c r="G377" s="69">
        <v>1621</v>
      </c>
      <c r="H377" s="69" t="s">
        <v>2769</v>
      </c>
      <c r="I377" s="69" t="s">
        <v>2769</v>
      </c>
      <c r="J377" s="69" t="s">
        <v>2769</v>
      </c>
      <c r="K377" s="69" t="s">
        <v>2769</v>
      </c>
    </row>
    <row r="378" spans="1:14" s="24" customFormat="1" ht="24" customHeight="1" x14ac:dyDescent="0.45">
      <c r="B378" s="80"/>
      <c r="C378" s="80">
        <v>289</v>
      </c>
      <c r="D378" s="350" t="s">
        <v>313</v>
      </c>
      <c r="E378" s="351"/>
      <c r="F378" s="20"/>
      <c r="G378" s="21"/>
      <c r="H378" s="21"/>
      <c r="I378" s="21"/>
      <c r="J378" s="21"/>
      <c r="K378" s="21"/>
      <c r="L378" s="57"/>
      <c r="M378" s="57"/>
      <c r="N378" s="57"/>
    </row>
    <row r="379" spans="1:14" ht="24" x14ac:dyDescent="0.45">
      <c r="B379" s="66"/>
      <c r="C379" s="66"/>
      <c r="D379" s="67" t="s">
        <v>2586</v>
      </c>
      <c r="E379" s="67" t="s">
        <v>314</v>
      </c>
      <c r="F379" s="68">
        <v>22</v>
      </c>
      <c r="G379" s="69">
        <v>1056</v>
      </c>
      <c r="H379" s="70">
        <v>360055</v>
      </c>
      <c r="I379" s="70">
        <v>685099</v>
      </c>
      <c r="J379" s="70">
        <v>1493807</v>
      </c>
      <c r="K379" s="70">
        <v>664658</v>
      </c>
    </row>
    <row r="380" spans="1:14" ht="12" x14ac:dyDescent="0.45">
      <c r="A380" s="24"/>
      <c r="B380" s="75">
        <v>29</v>
      </c>
      <c r="C380" s="76" t="s">
        <v>61</v>
      </c>
      <c r="D380" s="75"/>
      <c r="E380" s="77"/>
      <c r="F380" s="78">
        <v>64</v>
      </c>
      <c r="G380" s="79">
        <v>3016</v>
      </c>
      <c r="H380" s="79">
        <v>1197783</v>
      </c>
      <c r="I380" s="79">
        <v>3242035</v>
      </c>
      <c r="J380" s="79">
        <v>7032938</v>
      </c>
      <c r="K380" s="79">
        <v>3343235</v>
      </c>
      <c r="L380" s="57"/>
      <c r="M380" s="57"/>
      <c r="N380" s="57"/>
    </row>
    <row r="381" spans="1:14" ht="24" customHeight="1" x14ac:dyDescent="0.45">
      <c r="A381" s="24"/>
      <c r="B381" s="80"/>
      <c r="C381" s="80">
        <v>291</v>
      </c>
      <c r="D381" s="352" t="s">
        <v>2745</v>
      </c>
      <c r="E381" s="353"/>
      <c r="F381" s="20"/>
      <c r="G381" s="21"/>
      <c r="H381" s="21"/>
      <c r="I381" s="21"/>
      <c r="J381" s="21"/>
      <c r="K381" s="21"/>
      <c r="L381" s="57"/>
      <c r="M381" s="57"/>
      <c r="N381" s="57"/>
    </row>
    <row r="382" spans="1:14" ht="24" x14ac:dyDescent="0.45">
      <c r="B382" s="66"/>
      <c r="C382" s="66"/>
      <c r="D382" s="67" t="s">
        <v>2587</v>
      </c>
      <c r="E382" s="67" t="s">
        <v>315</v>
      </c>
      <c r="F382" s="68">
        <v>2</v>
      </c>
      <c r="G382" s="69">
        <v>54</v>
      </c>
      <c r="H382" s="69" t="s">
        <v>2769</v>
      </c>
      <c r="I382" s="69" t="s">
        <v>2769</v>
      </c>
      <c r="J382" s="69" t="s">
        <v>2769</v>
      </c>
      <c r="K382" s="69" t="s">
        <v>2769</v>
      </c>
    </row>
    <row r="383" spans="1:14" ht="12" x14ac:dyDescent="0.45">
      <c r="B383" s="66"/>
      <c r="C383" s="66"/>
      <c r="D383" s="67" t="s">
        <v>2588</v>
      </c>
      <c r="E383" s="67" t="s">
        <v>316</v>
      </c>
      <c r="F383" s="68">
        <v>3</v>
      </c>
      <c r="G383" s="69">
        <v>103</v>
      </c>
      <c r="H383" s="70">
        <v>27393</v>
      </c>
      <c r="I383" s="70">
        <v>23875</v>
      </c>
      <c r="J383" s="70">
        <v>101577</v>
      </c>
      <c r="K383" s="70">
        <v>70075</v>
      </c>
    </row>
    <row r="384" spans="1:14" ht="12" x14ac:dyDescent="0.45">
      <c r="B384" s="66"/>
      <c r="C384" s="66"/>
      <c r="D384" s="67" t="s">
        <v>2589</v>
      </c>
      <c r="E384" s="67" t="s">
        <v>317</v>
      </c>
      <c r="F384" s="68">
        <v>15</v>
      </c>
      <c r="G384" s="69">
        <v>462</v>
      </c>
      <c r="H384" s="70">
        <v>203849</v>
      </c>
      <c r="I384" s="70">
        <v>715337</v>
      </c>
      <c r="J384" s="70">
        <v>1562898</v>
      </c>
      <c r="K384" s="70">
        <v>768552</v>
      </c>
    </row>
    <row r="385" spans="1:14" ht="12" x14ac:dyDescent="0.45">
      <c r="B385" s="66"/>
      <c r="C385" s="66"/>
      <c r="D385" s="67" t="s">
        <v>2590</v>
      </c>
      <c r="E385" s="67" t="s">
        <v>318</v>
      </c>
      <c r="F385" s="68">
        <v>4</v>
      </c>
      <c r="G385" s="69">
        <v>264</v>
      </c>
      <c r="H385" s="70">
        <v>136213</v>
      </c>
      <c r="I385" s="70">
        <v>646529</v>
      </c>
      <c r="J385" s="70">
        <v>1115088</v>
      </c>
      <c r="K385" s="70">
        <v>367408</v>
      </c>
    </row>
    <row r="386" spans="1:14" ht="12" x14ac:dyDescent="0.45">
      <c r="A386" s="24"/>
      <c r="B386" s="80"/>
      <c r="C386" s="80">
        <v>292</v>
      </c>
      <c r="D386" s="88" t="s">
        <v>2746</v>
      </c>
      <c r="E386" s="80"/>
      <c r="F386" s="20"/>
      <c r="G386" s="21"/>
      <c r="H386" s="21"/>
      <c r="I386" s="21"/>
      <c r="J386" s="21"/>
      <c r="K386" s="21"/>
      <c r="L386" s="57"/>
      <c r="M386" s="57"/>
      <c r="N386" s="57"/>
    </row>
    <row r="387" spans="1:14" ht="12" x14ac:dyDescent="0.45">
      <c r="B387" s="66"/>
      <c r="C387" s="66"/>
      <c r="D387" s="67" t="s">
        <v>2591</v>
      </c>
      <c r="E387" s="67" t="s">
        <v>2592</v>
      </c>
      <c r="F387" s="68">
        <v>10</v>
      </c>
      <c r="G387" s="69">
        <v>1085</v>
      </c>
      <c r="H387" s="70">
        <v>459523</v>
      </c>
      <c r="I387" s="70">
        <v>521379</v>
      </c>
      <c r="J387" s="70">
        <v>1659577</v>
      </c>
      <c r="K387" s="70">
        <v>995259</v>
      </c>
    </row>
    <row r="388" spans="1:14" ht="12" x14ac:dyDescent="0.45">
      <c r="B388" s="66"/>
      <c r="C388" s="66"/>
      <c r="D388" s="91">
        <v>2923</v>
      </c>
      <c r="E388" s="67" t="s">
        <v>2762</v>
      </c>
      <c r="F388" s="68">
        <v>1</v>
      </c>
      <c r="G388" s="69">
        <v>7</v>
      </c>
      <c r="H388" s="69" t="s">
        <v>2769</v>
      </c>
      <c r="I388" s="69" t="s">
        <v>2769</v>
      </c>
      <c r="J388" s="69" t="s">
        <v>2769</v>
      </c>
      <c r="K388" s="69" t="s">
        <v>2769</v>
      </c>
    </row>
    <row r="389" spans="1:14" ht="36" x14ac:dyDescent="0.45">
      <c r="B389" s="66"/>
      <c r="C389" s="66"/>
      <c r="D389" s="67" t="s">
        <v>2593</v>
      </c>
      <c r="E389" s="67" t="s">
        <v>319</v>
      </c>
      <c r="F389" s="68">
        <v>5</v>
      </c>
      <c r="G389" s="69">
        <v>153</v>
      </c>
      <c r="H389" s="70">
        <v>42678</v>
      </c>
      <c r="I389" s="70">
        <v>88010</v>
      </c>
      <c r="J389" s="70">
        <v>206506</v>
      </c>
      <c r="K389" s="70">
        <v>111557</v>
      </c>
    </row>
    <row r="390" spans="1:14" ht="12" x14ac:dyDescent="0.45">
      <c r="A390" s="24"/>
      <c r="B390" s="80"/>
      <c r="C390" s="80">
        <v>293</v>
      </c>
      <c r="D390" s="88" t="s">
        <v>2747</v>
      </c>
      <c r="E390" s="80"/>
      <c r="F390" s="20"/>
      <c r="G390" s="21"/>
      <c r="H390" s="21"/>
      <c r="I390" s="21"/>
      <c r="J390" s="21"/>
      <c r="K390" s="21"/>
      <c r="L390" s="57"/>
      <c r="M390" s="57"/>
      <c r="N390" s="57"/>
    </row>
    <row r="391" spans="1:14" ht="12" x14ac:dyDescent="0.45">
      <c r="B391" s="66"/>
      <c r="C391" s="66"/>
      <c r="D391" s="67" t="s">
        <v>2594</v>
      </c>
      <c r="E391" s="67" t="s">
        <v>320</v>
      </c>
      <c r="F391" s="68">
        <v>1</v>
      </c>
      <c r="G391" s="69">
        <v>43</v>
      </c>
      <c r="H391" s="69" t="s">
        <v>2769</v>
      </c>
      <c r="I391" s="69" t="s">
        <v>2769</v>
      </c>
      <c r="J391" s="69" t="s">
        <v>2769</v>
      </c>
      <c r="K391" s="69" t="s">
        <v>2769</v>
      </c>
    </row>
    <row r="392" spans="1:14" ht="24" x14ac:dyDescent="0.45">
      <c r="B392" s="66"/>
      <c r="C392" s="66"/>
      <c r="D392" s="67" t="s">
        <v>2595</v>
      </c>
      <c r="E392" s="67" t="s">
        <v>321</v>
      </c>
      <c r="F392" s="68">
        <v>5</v>
      </c>
      <c r="G392" s="69">
        <v>217</v>
      </c>
      <c r="H392" s="70">
        <v>52572</v>
      </c>
      <c r="I392" s="70">
        <v>247340</v>
      </c>
      <c r="J392" s="70">
        <v>669635</v>
      </c>
      <c r="K392" s="70">
        <v>376775</v>
      </c>
    </row>
    <row r="393" spans="1:14" ht="12" x14ac:dyDescent="0.45">
      <c r="A393" s="24"/>
      <c r="B393" s="80"/>
      <c r="C393" s="80">
        <v>296</v>
      </c>
      <c r="D393" s="88" t="s">
        <v>2748</v>
      </c>
      <c r="E393" s="80"/>
      <c r="F393" s="20"/>
      <c r="G393" s="21"/>
      <c r="H393" s="21"/>
      <c r="I393" s="21"/>
      <c r="J393" s="21"/>
      <c r="K393" s="21"/>
      <c r="L393" s="57"/>
      <c r="M393" s="57"/>
      <c r="N393" s="57"/>
    </row>
    <row r="394" spans="1:14" ht="12" x14ac:dyDescent="0.45">
      <c r="B394" s="66"/>
      <c r="C394" s="66"/>
      <c r="D394" s="67" t="s">
        <v>2596</v>
      </c>
      <c r="E394" s="67" t="s">
        <v>2597</v>
      </c>
      <c r="F394" s="68">
        <v>1</v>
      </c>
      <c r="G394" s="69">
        <v>1</v>
      </c>
      <c r="H394" s="69" t="s">
        <v>2769</v>
      </c>
      <c r="I394" s="69" t="s">
        <v>2769</v>
      </c>
      <c r="J394" s="69" t="s">
        <v>2769</v>
      </c>
      <c r="K394" s="69" t="s">
        <v>2769</v>
      </c>
    </row>
    <row r="395" spans="1:14" ht="12" x14ac:dyDescent="0.45">
      <c r="B395" s="66"/>
      <c r="C395" s="66"/>
      <c r="D395" s="67" t="s">
        <v>2598</v>
      </c>
      <c r="E395" s="67" t="s">
        <v>2599</v>
      </c>
      <c r="F395" s="68">
        <v>1</v>
      </c>
      <c r="G395" s="69">
        <v>7</v>
      </c>
      <c r="H395" s="69" t="s">
        <v>2769</v>
      </c>
      <c r="I395" s="69" t="s">
        <v>2769</v>
      </c>
      <c r="J395" s="69" t="s">
        <v>2769</v>
      </c>
      <c r="K395" s="69" t="s">
        <v>2769</v>
      </c>
    </row>
    <row r="396" spans="1:14" ht="12" x14ac:dyDescent="0.45">
      <c r="B396" s="66"/>
      <c r="C396" s="66"/>
      <c r="D396" s="67" t="s">
        <v>2600</v>
      </c>
      <c r="E396" s="67" t="s">
        <v>322</v>
      </c>
      <c r="F396" s="68">
        <v>2</v>
      </c>
      <c r="G396" s="69">
        <v>17</v>
      </c>
      <c r="H396" s="69" t="s">
        <v>2769</v>
      </c>
      <c r="I396" s="69" t="s">
        <v>2769</v>
      </c>
      <c r="J396" s="69" t="s">
        <v>2769</v>
      </c>
      <c r="K396" s="69" t="s">
        <v>2769</v>
      </c>
    </row>
    <row r="397" spans="1:14" ht="12" x14ac:dyDescent="0.45">
      <c r="A397" s="24"/>
      <c r="B397" s="80"/>
      <c r="C397" s="80">
        <v>297</v>
      </c>
      <c r="D397" s="88" t="s">
        <v>2749</v>
      </c>
      <c r="E397" s="80"/>
      <c r="F397" s="20"/>
      <c r="G397" s="21"/>
      <c r="H397" s="21"/>
      <c r="I397" s="21"/>
      <c r="J397" s="21"/>
      <c r="K397" s="21"/>
      <c r="L397" s="85"/>
      <c r="M397" s="85"/>
      <c r="N397" s="85"/>
    </row>
    <row r="398" spans="1:14" ht="24" x14ac:dyDescent="0.45">
      <c r="B398" s="66"/>
      <c r="C398" s="66"/>
      <c r="D398" s="67" t="s">
        <v>2601</v>
      </c>
      <c r="E398" s="67" t="s">
        <v>2602</v>
      </c>
      <c r="F398" s="68">
        <v>1</v>
      </c>
      <c r="G398" s="69">
        <v>17</v>
      </c>
      <c r="H398" s="69" t="s">
        <v>2769</v>
      </c>
      <c r="I398" s="69" t="s">
        <v>2769</v>
      </c>
      <c r="J398" s="69" t="s">
        <v>2769</v>
      </c>
      <c r="K398" s="69" t="s">
        <v>2769</v>
      </c>
    </row>
    <row r="399" spans="1:14" ht="12" x14ac:dyDescent="0.45">
      <c r="B399" s="66"/>
      <c r="C399" s="66"/>
      <c r="D399" s="67" t="s">
        <v>2603</v>
      </c>
      <c r="E399" s="67" t="s">
        <v>1487</v>
      </c>
      <c r="F399" s="68">
        <v>2</v>
      </c>
      <c r="G399" s="69">
        <v>17</v>
      </c>
      <c r="H399" s="69" t="s">
        <v>2769</v>
      </c>
      <c r="I399" s="69" t="s">
        <v>2769</v>
      </c>
      <c r="J399" s="69" t="s">
        <v>2769</v>
      </c>
      <c r="K399" s="69" t="s">
        <v>2769</v>
      </c>
    </row>
    <row r="400" spans="1:14" ht="12" x14ac:dyDescent="0.45">
      <c r="B400" s="66"/>
      <c r="C400" s="66"/>
      <c r="D400" s="67" t="s">
        <v>2604</v>
      </c>
      <c r="E400" s="67" t="s">
        <v>323</v>
      </c>
      <c r="F400" s="68">
        <v>2</v>
      </c>
      <c r="G400" s="69">
        <v>140</v>
      </c>
      <c r="H400" s="69" t="s">
        <v>2769</v>
      </c>
      <c r="I400" s="69" t="s">
        <v>2769</v>
      </c>
      <c r="J400" s="69" t="s">
        <v>2769</v>
      </c>
      <c r="K400" s="69" t="s">
        <v>2769</v>
      </c>
    </row>
    <row r="401" spans="1:14" s="24" customFormat="1" ht="12" x14ac:dyDescent="0.45">
      <c r="B401" s="80"/>
      <c r="C401" s="80">
        <v>299</v>
      </c>
      <c r="D401" s="88" t="s">
        <v>2750</v>
      </c>
      <c r="E401" s="80"/>
      <c r="F401" s="20"/>
      <c r="G401" s="21"/>
      <c r="H401" s="21"/>
      <c r="I401" s="21"/>
      <c r="J401" s="21"/>
      <c r="K401" s="21"/>
      <c r="L401" s="85"/>
      <c r="M401" s="85"/>
      <c r="N401" s="85"/>
    </row>
    <row r="402" spans="1:14" ht="12" x14ac:dyDescent="0.45">
      <c r="B402" s="66"/>
      <c r="C402" s="66"/>
      <c r="D402" s="67" t="s">
        <v>2605</v>
      </c>
      <c r="E402" s="67" t="s">
        <v>324</v>
      </c>
      <c r="F402" s="68">
        <v>9</v>
      </c>
      <c r="G402" s="69">
        <v>429</v>
      </c>
      <c r="H402" s="70">
        <v>190456</v>
      </c>
      <c r="I402" s="70">
        <v>584573</v>
      </c>
      <c r="J402" s="70">
        <v>1073806</v>
      </c>
      <c r="K402" s="70">
        <v>429691</v>
      </c>
    </row>
    <row r="403" spans="1:14" ht="12" x14ac:dyDescent="0.45">
      <c r="A403" s="24"/>
      <c r="B403" s="75">
        <v>30</v>
      </c>
      <c r="C403" s="76" t="s">
        <v>325</v>
      </c>
      <c r="D403" s="75"/>
      <c r="E403" s="77"/>
      <c r="F403" s="78">
        <v>20</v>
      </c>
      <c r="G403" s="79">
        <v>1148</v>
      </c>
      <c r="H403" s="79">
        <v>428259</v>
      </c>
      <c r="I403" s="79">
        <v>1249921</v>
      </c>
      <c r="J403" s="79">
        <v>2619207</v>
      </c>
      <c r="K403" s="79">
        <v>1231494</v>
      </c>
      <c r="L403" s="57"/>
      <c r="M403" s="57"/>
      <c r="N403" s="57"/>
    </row>
    <row r="404" spans="1:14" ht="12" customHeight="1" x14ac:dyDescent="0.45">
      <c r="A404" s="24"/>
      <c r="B404" s="80"/>
      <c r="C404" s="80">
        <v>301</v>
      </c>
      <c r="D404" s="352" t="s">
        <v>2751</v>
      </c>
      <c r="E404" s="353"/>
      <c r="F404" s="20"/>
      <c r="G404" s="21"/>
      <c r="H404" s="21"/>
      <c r="I404" s="21"/>
      <c r="J404" s="21"/>
      <c r="K404" s="21"/>
      <c r="L404" s="85"/>
      <c r="M404" s="85"/>
      <c r="N404" s="85"/>
    </row>
    <row r="405" spans="1:14" ht="12" x14ac:dyDescent="0.45">
      <c r="B405" s="66"/>
      <c r="C405" s="66"/>
      <c r="D405" s="67" t="s">
        <v>2606</v>
      </c>
      <c r="E405" s="67" t="s">
        <v>326</v>
      </c>
      <c r="F405" s="68">
        <v>2</v>
      </c>
      <c r="G405" s="69">
        <v>334</v>
      </c>
      <c r="H405" s="69" t="s">
        <v>2769</v>
      </c>
      <c r="I405" s="69" t="s">
        <v>2769</v>
      </c>
      <c r="J405" s="69" t="s">
        <v>2769</v>
      </c>
      <c r="K405" s="69" t="s">
        <v>2769</v>
      </c>
    </row>
    <row r="406" spans="1:14" ht="12" x14ac:dyDescent="0.45">
      <c r="B406" s="66"/>
      <c r="C406" s="66"/>
      <c r="D406" s="67" t="s">
        <v>2607</v>
      </c>
      <c r="E406" s="67" t="s">
        <v>2608</v>
      </c>
      <c r="F406" s="68">
        <v>2</v>
      </c>
      <c r="G406" s="69">
        <v>91</v>
      </c>
      <c r="H406" s="69" t="s">
        <v>2769</v>
      </c>
      <c r="I406" s="69" t="s">
        <v>2769</v>
      </c>
      <c r="J406" s="69" t="s">
        <v>2769</v>
      </c>
      <c r="K406" s="69" t="s">
        <v>2769</v>
      </c>
    </row>
    <row r="407" spans="1:14" ht="12" x14ac:dyDescent="0.45">
      <c r="B407" s="66"/>
      <c r="C407" s="66"/>
      <c r="D407" s="67" t="s">
        <v>2609</v>
      </c>
      <c r="E407" s="67" t="s">
        <v>327</v>
      </c>
      <c r="F407" s="68">
        <v>2</v>
      </c>
      <c r="G407" s="69">
        <v>65</v>
      </c>
      <c r="H407" s="69" t="s">
        <v>2769</v>
      </c>
      <c r="I407" s="69" t="s">
        <v>2769</v>
      </c>
      <c r="J407" s="69" t="s">
        <v>2769</v>
      </c>
      <c r="K407" s="69" t="s">
        <v>2769</v>
      </c>
    </row>
    <row r="408" spans="1:14" ht="24" x14ac:dyDescent="0.45">
      <c r="B408" s="66"/>
      <c r="C408" s="66"/>
      <c r="D408" s="67" t="s">
        <v>2610</v>
      </c>
      <c r="E408" s="67" t="s">
        <v>328</v>
      </c>
      <c r="F408" s="68">
        <v>3</v>
      </c>
      <c r="G408" s="69">
        <v>166</v>
      </c>
      <c r="H408" s="70">
        <v>40236</v>
      </c>
      <c r="I408" s="70">
        <v>17598</v>
      </c>
      <c r="J408" s="70">
        <v>99415</v>
      </c>
      <c r="K408" s="70">
        <v>70662</v>
      </c>
    </row>
    <row r="409" spans="1:14" s="24" customFormat="1" ht="12" x14ac:dyDescent="0.45">
      <c r="B409" s="80"/>
      <c r="C409" s="80">
        <v>302</v>
      </c>
      <c r="D409" s="88" t="s">
        <v>2752</v>
      </c>
      <c r="E409" s="80"/>
      <c r="F409" s="20"/>
      <c r="G409" s="21"/>
      <c r="H409" s="21"/>
      <c r="I409" s="21"/>
      <c r="J409" s="21"/>
      <c r="K409" s="21"/>
      <c r="L409" s="85"/>
      <c r="M409" s="85"/>
      <c r="N409" s="85"/>
    </row>
    <row r="410" spans="1:14" ht="12" x14ac:dyDescent="0.45">
      <c r="B410" s="66"/>
      <c r="C410" s="66"/>
      <c r="D410" s="67" t="s">
        <v>2707</v>
      </c>
      <c r="E410" s="67" t="s">
        <v>2708</v>
      </c>
      <c r="F410" s="68">
        <v>1</v>
      </c>
      <c r="G410" s="69">
        <v>77</v>
      </c>
      <c r="H410" s="69" t="s">
        <v>2769</v>
      </c>
      <c r="I410" s="69" t="s">
        <v>2769</v>
      </c>
      <c r="J410" s="69" t="s">
        <v>2769</v>
      </c>
      <c r="K410" s="69" t="s">
        <v>2769</v>
      </c>
    </row>
    <row r="411" spans="1:14" ht="12" x14ac:dyDescent="0.45">
      <c r="B411" s="66"/>
      <c r="C411" s="66"/>
      <c r="D411" s="67" t="s">
        <v>2611</v>
      </c>
      <c r="E411" s="67" t="s">
        <v>329</v>
      </c>
      <c r="F411" s="68">
        <v>2</v>
      </c>
      <c r="G411" s="69">
        <v>85</v>
      </c>
      <c r="H411" s="69" t="s">
        <v>2769</v>
      </c>
      <c r="I411" s="69" t="s">
        <v>2769</v>
      </c>
      <c r="J411" s="69" t="s">
        <v>2769</v>
      </c>
      <c r="K411" s="69" t="s">
        <v>2769</v>
      </c>
    </row>
    <row r="412" spans="1:14" ht="12" x14ac:dyDescent="0.45">
      <c r="A412" s="24"/>
      <c r="B412" s="80"/>
      <c r="C412" s="80">
        <v>303</v>
      </c>
      <c r="D412" s="88" t="s">
        <v>2753</v>
      </c>
      <c r="E412" s="89"/>
      <c r="F412" s="20"/>
      <c r="G412" s="21"/>
      <c r="H412" s="21"/>
      <c r="I412" s="21"/>
      <c r="J412" s="21"/>
      <c r="K412" s="21"/>
      <c r="L412" s="57"/>
      <c r="M412" s="57"/>
      <c r="N412" s="57"/>
    </row>
    <row r="413" spans="1:14" ht="24" customHeight="1" x14ac:dyDescent="0.45">
      <c r="B413" s="66"/>
      <c r="C413" s="66"/>
      <c r="D413" s="67" t="s">
        <v>2612</v>
      </c>
      <c r="E413" s="67" t="s">
        <v>2613</v>
      </c>
      <c r="F413" s="68">
        <v>1</v>
      </c>
      <c r="G413" s="69">
        <v>29</v>
      </c>
      <c r="H413" s="69" t="s">
        <v>2769</v>
      </c>
      <c r="I413" s="69" t="s">
        <v>2769</v>
      </c>
      <c r="J413" s="69" t="s">
        <v>2769</v>
      </c>
      <c r="K413" s="69" t="s">
        <v>2769</v>
      </c>
    </row>
    <row r="414" spans="1:14" ht="12" customHeight="1" x14ac:dyDescent="0.45">
      <c r="B414" s="66"/>
      <c r="C414" s="66"/>
      <c r="D414" s="67" t="s">
        <v>2614</v>
      </c>
      <c r="E414" s="67" t="s">
        <v>330</v>
      </c>
      <c r="F414" s="68">
        <v>1</v>
      </c>
      <c r="G414" s="69">
        <v>81</v>
      </c>
      <c r="H414" s="69" t="s">
        <v>2769</v>
      </c>
      <c r="I414" s="69" t="s">
        <v>2769</v>
      </c>
      <c r="J414" s="69" t="s">
        <v>2769</v>
      </c>
      <c r="K414" s="69" t="s">
        <v>2769</v>
      </c>
    </row>
    <row r="415" spans="1:14" ht="12" x14ac:dyDescent="0.45">
      <c r="B415" s="66"/>
      <c r="C415" s="66"/>
      <c r="D415" s="67" t="s">
        <v>2615</v>
      </c>
      <c r="E415" s="67" t="s">
        <v>1523</v>
      </c>
      <c r="F415" s="68">
        <v>4</v>
      </c>
      <c r="G415" s="69">
        <v>95</v>
      </c>
      <c r="H415" s="70">
        <v>23605</v>
      </c>
      <c r="I415" s="70">
        <v>116401</v>
      </c>
      <c r="J415" s="70">
        <v>156533</v>
      </c>
      <c r="K415" s="70">
        <v>36450</v>
      </c>
    </row>
    <row r="416" spans="1:14" ht="12" x14ac:dyDescent="0.45">
      <c r="B416" s="66"/>
      <c r="C416" s="66"/>
      <c r="D416" s="67" t="s">
        <v>2616</v>
      </c>
      <c r="E416" s="67" t="s">
        <v>2617</v>
      </c>
      <c r="F416" s="68">
        <v>1</v>
      </c>
      <c r="G416" s="69">
        <v>15</v>
      </c>
      <c r="H416" s="69" t="s">
        <v>2769</v>
      </c>
      <c r="I416" s="69" t="s">
        <v>2769</v>
      </c>
      <c r="J416" s="69" t="s">
        <v>2769</v>
      </c>
      <c r="K416" s="69" t="s">
        <v>2769</v>
      </c>
    </row>
    <row r="417" spans="1:14" ht="12" x14ac:dyDescent="0.45">
      <c r="B417" s="66"/>
      <c r="C417" s="66"/>
      <c r="D417" s="67" t="s">
        <v>2618</v>
      </c>
      <c r="E417" s="67" t="s">
        <v>2619</v>
      </c>
      <c r="F417" s="68">
        <v>1</v>
      </c>
      <c r="G417" s="69">
        <v>110</v>
      </c>
      <c r="H417" s="69" t="s">
        <v>2769</v>
      </c>
      <c r="I417" s="69" t="s">
        <v>2769</v>
      </c>
      <c r="J417" s="69" t="s">
        <v>2769</v>
      </c>
      <c r="K417" s="69" t="s">
        <v>2769</v>
      </c>
    </row>
    <row r="418" spans="1:14" ht="12" x14ac:dyDescent="0.45">
      <c r="A418" s="24"/>
      <c r="B418" s="75">
        <v>31</v>
      </c>
      <c r="C418" s="76" t="s">
        <v>331</v>
      </c>
      <c r="D418" s="75"/>
      <c r="E418" s="77"/>
      <c r="F418" s="78">
        <v>59</v>
      </c>
      <c r="G418" s="79">
        <v>7775</v>
      </c>
      <c r="H418" s="79">
        <v>4614941</v>
      </c>
      <c r="I418" s="79">
        <v>60921709</v>
      </c>
      <c r="J418" s="79">
        <v>74559053</v>
      </c>
      <c r="K418" s="79">
        <v>11380932</v>
      </c>
      <c r="L418" s="57"/>
      <c r="M418" s="57"/>
      <c r="N418" s="57"/>
    </row>
    <row r="419" spans="1:14" ht="12" x14ac:dyDescent="0.45">
      <c r="A419" s="24"/>
      <c r="B419" s="80"/>
      <c r="C419" s="80">
        <v>311</v>
      </c>
      <c r="D419" s="88" t="s">
        <v>2754</v>
      </c>
      <c r="E419" s="89"/>
      <c r="F419" s="20"/>
      <c r="G419" s="21"/>
      <c r="H419" s="21"/>
      <c r="I419" s="21"/>
      <c r="J419" s="21"/>
      <c r="K419" s="21"/>
      <c r="L419" s="57"/>
      <c r="M419" s="57"/>
      <c r="N419" s="57"/>
    </row>
    <row r="420" spans="1:14" ht="24" x14ac:dyDescent="0.45">
      <c r="B420" s="66"/>
      <c r="C420" s="66"/>
      <c r="D420" s="67" t="s">
        <v>2620</v>
      </c>
      <c r="E420" s="67" t="s">
        <v>2621</v>
      </c>
      <c r="F420" s="68">
        <v>1</v>
      </c>
      <c r="G420" s="69">
        <v>3265</v>
      </c>
      <c r="H420" s="69" t="s">
        <v>2769</v>
      </c>
      <c r="I420" s="69" t="s">
        <v>2769</v>
      </c>
      <c r="J420" s="69" t="s">
        <v>2769</v>
      </c>
      <c r="K420" s="69" t="s">
        <v>2769</v>
      </c>
    </row>
    <row r="421" spans="1:14" ht="12" x14ac:dyDescent="0.45">
      <c r="B421" s="66"/>
      <c r="C421" s="66"/>
      <c r="D421" s="67" t="s">
        <v>2622</v>
      </c>
      <c r="E421" s="67" t="s">
        <v>1869</v>
      </c>
      <c r="F421" s="68">
        <v>1</v>
      </c>
      <c r="G421" s="69">
        <v>26</v>
      </c>
      <c r="H421" s="69" t="s">
        <v>2769</v>
      </c>
      <c r="I421" s="69" t="s">
        <v>2769</v>
      </c>
      <c r="J421" s="69" t="s">
        <v>2769</v>
      </c>
      <c r="K421" s="69" t="s">
        <v>2769</v>
      </c>
    </row>
    <row r="422" spans="1:14" ht="12" x14ac:dyDescent="0.45">
      <c r="B422" s="66"/>
      <c r="C422" s="66"/>
      <c r="D422" s="67" t="s">
        <v>2623</v>
      </c>
      <c r="E422" s="67" t="s">
        <v>332</v>
      </c>
      <c r="F422" s="68">
        <v>39</v>
      </c>
      <c r="G422" s="69">
        <v>4144</v>
      </c>
      <c r="H422" s="70">
        <v>2109340</v>
      </c>
      <c r="I422" s="70">
        <v>11431664</v>
      </c>
      <c r="J422" s="70">
        <v>17796533</v>
      </c>
      <c r="K422" s="70">
        <v>5467651</v>
      </c>
    </row>
    <row r="423" spans="1:14" ht="12" x14ac:dyDescent="0.45">
      <c r="A423" s="24"/>
      <c r="B423" s="80"/>
      <c r="C423" s="80">
        <v>312</v>
      </c>
      <c r="D423" s="88" t="s">
        <v>2755</v>
      </c>
      <c r="E423" s="89"/>
      <c r="F423" s="20"/>
      <c r="G423" s="21"/>
      <c r="H423" s="21"/>
      <c r="I423" s="21"/>
      <c r="J423" s="21"/>
      <c r="K423" s="21"/>
      <c r="L423" s="85"/>
      <c r="M423" s="85"/>
      <c r="N423" s="85"/>
    </row>
    <row r="424" spans="1:14" ht="12" x14ac:dyDescent="0.45">
      <c r="B424" s="66"/>
      <c r="C424" s="66"/>
      <c r="D424" s="67" t="s">
        <v>2624</v>
      </c>
      <c r="E424" s="67" t="s">
        <v>333</v>
      </c>
      <c r="F424" s="68">
        <v>1</v>
      </c>
      <c r="G424" s="69">
        <v>48</v>
      </c>
      <c r="H424" s="69" t="s">
        <v>2769</v>
      </c>
      <c r="I424" s="69" t="s">
        <v>2769</v>
      </c>
      <c r="J424" s="69" t="s">
        <v>2769</v>
      </c>
      <c r="K424" s="69" t="s">
        <v>2769</v>
      </c>
    </row>
    <row r="425" spans="1:14" ht="12" x14ac:dyDescent="0.45">
      <c r="A425" s="24"/>
      <c r="B425" s="80"/>
      <c r="C425" s="80">
        <v>313</v>
      </c>
      <c r="D425" s="88" t="s">
        <v>2756</v>
      </c>
      <c r="E425" s="89"/>
      <c r="F425" s="20"/>
      <c r="G425" s="21"/>
      <c r="H425" s="21"/>
      <c r="I425" s="21"/>
      <c r="J425" s="21"/>
      <c r="K425" s="21"/>
      <c r="L425" s="85"/>
      <c r="M425" s="85"/>
      <c r="N425" s="85"/>
    </row>
    <row r="426" spans="1:14" ht="12" x14ac:dyDescent="0.45">
      <c r="B426" s="66"/>
      <c r="C426" s="66"/>
      <c r="D426" s="67" t="s">
        <v>2625</v>
      </c>
      <c r="E426" s="67" t="s">
        <v>2626</v>
      </c>
      <c r="F426" s="68">
        <v>3</v>
      </c>
      <c r="G426" s="69">
        <v>36</v>
      </c>
      <c r="H426" s="70">
        <v>10721</v>
      </c>
      <c r="I426" s="70">
        <v>19571</v>
      </c>
      <c r="J426" s="70">
        <v>50198</v>
      </c>
      <c r="K426" s="70">
        <v>27843</v>
      </c>
    </row>
    <row r="427" spans="1:14" ht="12" x14ac:dyDescent="0.45">
      <c r="B427" s="66"/>
      <c r="C427" s="66"/>
      <c r="D427" s="67" t="s">
        <v>2627</v>
      </c>
      <c r="E427" s="67" t="s">
        <v>334</v>
      </c>
      <c r="F427" s="68">
        <v>2</v>
      </c>
      <c r="G427" s="69">
        <v>108</v>
      </c>
      <c r="H427" s="69" t="s">
        <v>2769</v>
      </c>
      <c r="I427" s="69" t="s">
        <v>2769</v>
      </c>
      <c r="J427" s="69" t="s">
        <v>2769</v>
      </c>
      <c r="K427" s="69" t="s">
        <v>2769</v>
      </c>
    </row>
    <row r="428" spans="1:14" ht="12" x14ac:dyDescent="0.45">
      <c r="B428" s="66"/>
      <c r="C428" s="66"/>
      <c r="D428" s="67" t="s">
        <v>2628</v>
      </c>
      <c r="E428" s="67" t="s">
        <v>2629</v>
      </c>
      <c r="F428" s="68">
        <v>6</v>
      </c>
      <c r="G428" s="69">
        <v>78</v>
      </c>
      <c r="H428" s="70">
        <v>37158</v>
      </c>
      <c r="I428" s="70">
        <v>54803</v>
      </c>
      <c r="J428" s="70">
        <v>107934</v>
      </c>
      <c r="K428" s="70">
        <v>43608</v>
      </c>
    </row>
    <row r="429" spans="1:14" ht="12" x14ac:dyDescent="0.45">
      <c r="B429" s="66"/>
      <c r="C429" s="66"/>
      <c r="D429" s="67" t="s">
        <v>2630</v>
      </c>
      <c r="E429" s="67" t="s">
        <v>335</v>
      </c>
      <c r="F429" s="68">
        <v>4</v>
      </c>
      <c r="G429" s="69">
        <v>27</v>
      </c>
      <c r="H429" s="70">
        <v>7366</v>
      </c>
      <c r="I429" s="70">
        <v>24470</v>
      </c>
      <c r="J429" s="70">
        <v>39331</v>
      </c>
      <c r="K429" s="70">
        <v>13527</v>
      </c>
    </row>
    <row r="430" spans="1:14" s="24" customFormat="1" ht="24" customHeight="1" x14ac:dyDescent="0.45">
      <c r="B430" s="80"/>
      <c r="C430" s="80">
        <v>315</v>
      </c>
      <c r="D430" s="350" t="s">
        <v>2757</v>
      </c>
      <c r="E430" s="351"/>
      <c r="F430" s="20"/>
      <c r="G430" s="21"/>
      <c r="H430" s="21"/>
      <c r="I430" s="21"/>
      <c r="J430" s="21"/>
      <c r="K430" s="21"/>
      <c r="L430" s="85"/>
      <c r="M430" s="85"/>
      <c r="N430" s="85"/>
    </row>
    <row r="431" spans="1:14" ht="24" x14ac:dyDescent="0.45">
      <c r="B431" s="66"/>
      <c r="C431" s="66"/>
      <c r="D431" s="67" t="s">
        <v>2631</v>
      </c>
      <c r="E431" s="67" t="s">
        <v>2632</v>
      </c>
      <c r="F431" s="68">
        <v>1</v>
      </c>
      <c r="G431" s="69">
        <v>35</v>
      </c>
      <c r="H431" s="69" t="s">
        <v>2769</v>
      </c>
      <c r="I431" s="69" t="s">
        <v>2769</v>
      </c>
      <c r="J431" s="69" t="s">
        <v>2769</v>
      </c>
      <c r="K431" s="69" t="s">
        <v>2769</v>
      </c>
    </row>
    <row r="432" spans="1:14" ht="12" x14ac:dyDescent="0.45">
      <c r="B432" s="80"/>
      <c r="C432" s="80">
        <v>319</v>
      </c>
      <c r="D432" s="88" t="s">
        <v>2758</v>
      </c>
      <c r="E432" s="89"/>
      <c r="F432" s="20"/>
      <c r="G432" s="21"/>
      <c r="H432" s="21"/>
      <c r="I432" s="21"/>
      <c r="J432" s="21"/>
      <c r="K432" s="21"/>
      <c r="L432" s="92"/>
      <c r="M432" s="92"/>
      <c r="N432" s="92"/>
    </row>
    <row r="433" spans="1:14" ht="24" x14ac:dyDescent="0.45">
      <c r="B433" s="66"/>
      <c r="C433" s="66"/>
      <c r="D433" s="67" t="s">
        <v>2633</v>
      </c>
      <c r="E433" s="67" t="s">
        <v>1870</v>
      </c>
      <c r="F433" s="68">
        <v>1</v>
      </c>
      <c r="G433" s="69">
        <v>8</v>
      </c>
      <c r="H433" s="69" t="s">
        <v>2769</v>
      </c>
      <c r="I433" s="69" t="s">
        <v>2769</v>
      </c>
      <c r="J433" s="69" t="s">
        <v>2769</v>
      </c>
      <c r="K433" s="69" t="s">
        <v>2769</v>
      </c>
    </row>
    <row r="434" spans="1:14" ht="12" x14ac:dyDescent="0.45">
      <c r="A434" s="24"/>
      <c r="B434" s="75">
        <v>32</v>
      </c>
      <c r="C434" s="76" t="s">
        <v>337</v>
      </c>
      <c r="D434" s="75"/>
      <c r="E434" s="77"/>
      <c r="F434" s="78">
        <v>93</v>
      </c>
      <c r="G434" s="79">
        <v>2525</v>
      </c>
      <c r="H434" s="79">
        <v>1049352</v>
      </c>
      <c r="I434" s="79">
        <v>4068491</v>
      </c>
      <c r="J434" s="79">
        <v>6892813</v>
      </c>
      <c r="K434" s="79">
        <v>2756413</v>
      </c>
      <c r="L434" s="93"/>
      <c r="M434" s="93"/>
      <c r="N434" s="93"/>
    </row>
    <row r="435" spans="1:14" s="24" customFormat="1" ht="12" x14ac:dyDescent="0.45">
      <c r="B435" s="87"/>
      <c r="C435" s="87">
        <v>321</v>
      </c>
      <c r="D435" s="81" t="s">
        <v>338</v>
      </c>
      <c r="E435" s="89"/>
      <c r="F435" s="20"/>
      <c r="G435" s="21"/>
      <c r="H435" s="21"/>
      <c r="I435" s="21"/>
      <c r="J435" s="21"/>
      <c r="K435" s="21"/>
      <c r="L435" s="92"/>
      <c r="M435" s="92"/>
      <c r="N435" s="92"/>
    </row>
    <row r="436" spans="1:14" ht="24" x14ac:dyDescent="0.45">
      <c r="B436" s="66"/>
      <c r="C436" s="66"/>
      <c r="D436" s="67" t="s">
        <v>2634</v>
      </c>
      <c r="E436" s="67" t="s">
        <v>339</v>
      </c>
      <c r="F436" s="68">
        <v>2</v>
      </c>
      <c r="G436" s="69">
        <v>57</v>
      </c>
      <c r="H436" s="69" t="s">
        <v>2769</v>
      </c>
      <c r="I436" s="69" t="s">
        <v>2769</v>
      </c>
      <c r="J436" s="69" t="s">
        <v>2769</v>
      </c>
      <c r="K436" s="69" t="s">
        <v>2769</v>
      </c>
    </row>
    <row r="437" spans="1:14" ht="36" x14ac:dyDescent="0.45">
      <c r="B437" s="66"/>
      <c r="C437" s="66"/>
      <c r="D437" s="67" t="s">
        <v>2635</v>
      </c>
      <c r="E437" s="67" t="s">
        <v>2636</v>
      </c>
      <c r="F437" s="68">
        <v>1</v>
      </c>
      <c r="G437" s="69">
        <v>88</v>
      </c>
      <c r="H437" s="69" t="s">
        <v>2769</v>
      </c>
      <c r="I437" s="69" t="s">
        <v>2769</v>
      </c>
      <c r="J437" s="69" t="s">
        <v>2769</v>
      </c>
      <c r="K437" s="69" t="s">
        <v>2769</v>
      </c>
    </row>
    <row r="438" spans="1:14" s="24" customFormat="1" ht="12" x14ac:dyDescent="0.45">
      <c r="B438" s="87"/>
      <c r="C438" s="87">
        <v>323</v>
      </c>
      <c r="D438" s="83" t="s">
        <v>340</v>
      </c>
      <c r="E438" s="87"/>
      <c r="F438" s="20"/>
      <c r="G438" s="21"/>
      <c r="H438" s="21"/>
      <c r="I438" s="21"/>
      <c r="J438" s="21"/>
      <c r="K438" s="21"/>
      <c r="L438" s="93"/>
      <c r="M438" s="93"/>
      <c r="N438" s="93"/>
    </row>
    <row r="439" spans="1:14" ht="12" x14ac:dyDescent="0.45">
      <c r="B439" s="66"/>
      <c r="C439" s="66"/>
      <c r="D439" s="67" t="s">
        <v>2637</v>
      </c>
      <c r="E439" s="67" t="s">
        <v>2638</v>
      </c>
      <c r="F439" s="68">
        <v>14</v>
      </c>
      <c r="G439" s="69">
        <v>1416</v>
      </c>
      <c r="H439" s="70">
        <v>664816</v>
      </c>
      <c r="I439" s="70">
        <v>2601573</v>
      </c>
      <c r="J439" s="70">
        <v>3814373</v>
      </c>
      <c r="K439" s="70">
        <v>1150724</v>
      </c>
    </row>
    <row r="440" spans="1:14" s="24" customFormat="1" ht="12" x14ac:dyDescent="0.45">
      <c r="A440" s="23"/>
      <c r="B440" s="87"/>
      <c r="C440" s="87">
        <v>324</v>
      </c>
      <c r="D440" s="87" t="s">
        <v>1871</v>
      </c>
      <c r="E440" s="87"/>
      <c r="F440" s="20"/>
      <c r="G440" s="21"/>
      <c r="H440" s="21"/>
      <c r="I440" s="21"/>
      <c r="J440" s="21"/>
      <c r="K440" s="21"/>
      <c r="L440" s="92"/>
      <c r="M440" s="92"/>
      <c r="N440" s="92"/>
    </row>
    <row r="441" spans="1:14" ht="24" x14ac:dyDescent="0.45">
      <c r="B441" s="66"/>
      <c r="C441" s="66"/>
      <c r="D441" s="67" t="s">
        <v>2639</v>
      </c>
      <c r="E441" s="67" t="s">
        <v>1872</v>
      </c>
      <c r="F441" s="68">
        <v>1</v>
      </c>
      <c r="G441" s="69">
        <v>2</v>
      </c>
      <c r="H441" s="69" t="s">
        <v>2769</v>
      </c>
      <c r="I441" s="69" t="s">
        <v>2769</v>
      </c>
      <c r="J441" s="69" t="s">
        <v>2769</v>
      </c>
      <c r="K441" s="69" t="s">
        <v>2769</v>
      </c>
    </row>
    <row r="442" spans="1:14" ht="12" x14ac:dyDescent="0.45">
      <c r="A442" s="24"/>
      <c r="B442" s="87"/>
      <c r="C442" s="87">
        <v>325</v>
      </c>
      <c r="D442" s="83" t="s">
        <v>341</v>
      </c>
      <c r="E442" s="89"/>
      <c r="F442" s="20"/>
      <c r="G442" s="21"/>
      <c r="H442" s="21"/>
      <c r="I442" s="21"/>
      <c r="J442" s="21"/>
      <c r="K442" s="21"/>
      <c r="L442" s="92"/>
      <c r="M442" s="92"/>
      <c r="N442" s="92"/>
    </row>
    <row r="443" spans="1:14" ht="24" x14ac:dyDescent="0.45">
      <c r="B443" s="66"/>
      <c r="C443" s="66"/>
      <c r="D443" s="67" t="s">
        <v>2640</v>
      </c>
      <c r="E443" s="67" t="s">
        <v>342</v>
      </c>
      <c r="F443" s="68">
        <v>2</v>
      </c>
      <c r="G443" s="69">
        <v>13</v>
      </c>
      <c r="H443" s="69" t="s">
        <v>2769</v>
      </c>
      <c r="I443" s="69" t="s">
        <v>2769</v>
      </c>
      <c r="J443" s="69" t="s">
        <v>2769</v>
      </c>
      <c r="K443" s="69" t="s">
        <v>2769</v>
      </c>
    </row>
    <row r="444" spans="1:14" ht="12" x14ac:dyDescent="0.45">
      <c r="B444" s="66"/>
      <c r="C444" s="66"/>
      <c r="D444" s="67" t="s">
        <v>2641</v>
      </c>
      <c r="E444" s="67" t="s">
        <v>343</v>
      </c>
      <c r="F444" s="68">
        <v>4</v>
      </c>
      <c r="G444" s="69">
        <v>32</v>
      </c>
      <c r="H444" s="70">
        <v>7796</v>
      </c>
      <c r="I444" s="70">
        <v>17306</v>
      </c>
      <c r="J444" s="70">
        <v>33852</v>
      </c>
      <c r="K444" s="70">
        <v>15043</v>
      </c>
    </row>
    <row r="445" spans="1:14" s="24" customFormat="1" ht="12" x14ac:dyDescent="0.45">
      <c r="B445" s="87"/>
      <c r="C445" s="87">
        <v>327</v>
      </c>
      <c r="D445" s="87" t="s">
        <v>344</v>
      </c>
      <c r="E445" s="87"/>
      <c r="F445" s="20"/>
      <c r="G445" s="21"/>
      <c r="H445" s="21"/>
      <c r="I445" s="21"/>
      <c r="J445" s="21"/>
      <c r="K445" s="21"/>
      <c r="L445" s="93"/>
      <c r="M445" s="93"/>
      <c r="N445" s="93"/>
    </row>
    <row r="446" spans="1:14" ht="12" x14ac:dyDescent="0.45">
      <c r="B446" s="66"/>
      <c r="C446" s="66"/>
      <c r="D446" s="67" t="s">
        <v>2642</v>
      </c>
      <c r="E446" s="67" t="s">
        <v>345</v>
      </c>
      <c r="F446" s="68">
        <v>10</v>
      </c>
      <c r="G446" s="69">
        <v>80</v>
      </c>
      <c r="H446" s="70">
        <v>18838</v>
      </c>
      <c r="I446" s="70">
        <v>17960</v>
      </c>
      <c r="J446" s="70">
        <v>43408</v>
      </c>
      <c r="K446" s="70">
        <v>23135</v>
      </c>
    </row>
    <row r="447" spans="1:14" ht="12" x14ac:dyDescent="0.45">
      <c r="A447" s="24"/>
      <c r="B447" s="87"/>
      <c r="C447" s="87">
        <v>328</v>
      </c>
      <c r="D447" s="83" t="s">
        <v>346</v>
      </c>
      <c r="E447" s="87"/>
      <c r="F447" s="20"/>
      <c r="G447" s="21"/>
      <c r="H447" s="21"/>
      <c r="I447" s="21"/>
      <c r="J447" s="21"/>
      <c r="K447" s="21"/>
      <c r="L447" s="92"/>
      <c r="M447" s="92"/>
      <c r="N447" s="92"/>
    </row>
    <row r="448" spans="1:14" ht="24" x14ac:dyDescent="0.45">
      <c r="B448" s="66"/>
      <c r="C448" s="66"/>
      <c r="D448" s="67" t="s">
        <v>2643</v>
      </c>
      <c r="E448" s="67" t="s">
        <v>347</v>
      </c>
      <c r="F448" s="68">
        <v>1</v>
      </c>
      <c r="G448" s="69">
        <v>5</v>
      </c>
      <c r="H448" s="69" t="s">
        <v>2769</v>
      </c>
      <c r="I448" s="69" t="s">
        <v>2769</v>
      </c>
      <c r="J448" s="69" t="s">
        <v>2769</v>
      </c>
      <c r="K448" s="69" t="s">
        <v>2769</v>
      </c>
    </row>
    <row r="449" spans="1:11" ht="12" x14ac:dyDescent="0.45">
      <c r="B449" s="66"/>
      <c r="C449" s="66"/>
      <c r="D449" s="67" t="s">
        <v>2644</v>
      </c>
      <c r="E449" s="67" t="s">
        <v>348</v>
      </c>
      <c r="F449" s="68">
        <v>8</v>
      </c>
      <c r="G449" s="69">
        <v>35</v>
      </c>
      <c r="H449" s="70">
        <v>12524</v>
      </c>
      <c r="I449" s="70">
        <v>16014</v>
      </c>
      <c r="J449" s="70">
        <v>42358</v>
      </c>
      <c r="K449" s="70">
        <v>23956</v>
      </c>
    </row>
    <row r="450" spans="1:11" ht="12" x14ac:dyDescent="0.45">
      <c r="B450" s="66"/>
      <c r="C450" s="66"/>
      <c r="D450" s="67" t="s">
        <v>2645</v>
      </c>
      <c r="E450" s="67" t="s">
        <v>349</v>
      </c>
      <c r="F450" s="68">
        <v>1</v>
      </c>
      <c r="G450" s="69">
        <v>5</v>
      </c>
      <c r="H450" s="69" t="s">
        <v>2769</v>
      </c>
      <c r="I450" s="69" t="s">
        <v>2769</v>
      </c>
      <c r="J450" s="69" t="s">
        <v>2769</v>
      </c>
      <c r="K450" s="69" t="s">
        <v>2769</v>
      </c>
    </row>
    <row r="451" spans="1:11" ht="12" x14ac:dyDescent="0.45">
      <c r="B451" s="66"/>
      <c r="C451" s="66"/>
      <c r="D451" s="67" t="s">
        <v>2646</v>
      </c>
      <c r="E451" s="67" t="s">
        <v>2647</v>
      </c>
      <c r="F451" s="68">
        <v>3</v>
      </c>
      <c r="G451" s="69">
        <v>38</v>
      </c>
      <c r="H451" s="70">
        <v>5361</v>
      </c>
      <c r="I451" s="70">
        <v>1338</v>
      </c>
      <c r="J451" s="70">
        <v>10278</v>
      </c>
      <c r="K451" s="70">
        <v>8414</v>
      </c>
    </row>
    <row r="452" spans="1:11" ht="12" x14ac:dyDescent="0.45">
      <c r="A452" s="24"/>
      <c r="B452" s="87"/>
      <c r="C452" s="87">
        <v>329</v>
      </c>
      <c r="D452" s="83" t="s">
        <v>350</v>
      </c>
      <c r="E452" s="89"/>
      <c r="F452" s="20"/>
      <c r="G452" s="21"/>
      <c r="H452" s="21"/>
      <c r="I452" s="21"/>
      <c r="J452" s="21"/>
      <c r="K452" s="21"/>
    </row>
    <row r="453" spans="1:11" ht="12" x14ac:dyDescent="0.45">
      <c r="B453" s="66"/>
      <c r="C453" s="66"/>
      <c r="D453" s="67" t="s">
        <v>2648</v>
      </c>
      <c r="E453" s="67" t="s">
        <v>1873</v>
      </c>
      <c r="F453" s="68">
        <v>3</v>
      </c>
      <c r="G453" s="69">
        <v>26</v>
      </c>
      <c r="H453" s="70">
        <v>7361</v>
      </c>
      <c r="I453" s="70">
        <v>10540</v>
      </c>
      <c r="J453" s="70">
        <v>25432</v>
      </c>
      <c r="K453" s="70">
        <v>13539</v>
      </c>
    </row>
    <row r="454" spans="1:11" ht="12" x14ac:dyDescent="0.45">
      <c r="B454" s="66"/>
      <c r="C454" s="66"/>
      <c r="D454" s="67" t="s">
        <v>2649</v>
      </c>
      <c r="E454" s="67" t="s">
        <v>351</v>
      </c>
      <c r="F454" s="68">
        <v>29</v>
      </c>
      <c r="G454" s="69">
        <v>143</v>
      </c>
      <c r="H454" s="70">
        <v>43703</v>
      </c>
      <c r="I454" s="70">
        <v>54815</v>
      </c>
      <c r="J454" s="70">
        <v>131059</v>
      </c>
      <c r="K454" s="70">
        <v>69317</v>
      </c>
    </row>
    <row r="455" spans="1:11" ht="12" x14ac:dyDescent="0.45">
      <c r="B455" s="66"/>
      <c r="C455" s="66"/>
      <c r="D455" s="67" t="s">
        <v>2650</v>
      </c>
      <c r="E455" s="67" t="s">
        <v>1603</v>
      </c>
      <c r="F455" s="68">
        <v>2</v>
      </c>
      <c r="G455" s="69">
        <v>59</v>
      </c>
      <c r="H455" s="69" t="s">
        <v>2769</v>
      </c>
      <c r="I455" s="69" t="s">
        <v>2769</v>
      </c>
      <c r="J455" s="69" t="s">
        <v>2769</v>
      </c>
      <c r="K455" s="69" t="s">
        <v>2769</v>
      </c>
    </row>
    <row r="456" spans="1:11" ht="12" x14ac:dyDescent="0.45">
      <c r="B456" s="66"/>
      <c r="C456" s="66"/>
      <c r="D456" s="67" t="s">
        <v>2651</v>
      </c>
      <c r="E456" s="67" t="s">
        <v>352</v>
      </c>
      <c r="F456" s="68">
        <v>3</v>
      </c>
      <c r="G456" s="69">
        <v>32</v>
      </c>
      <c r="H456" s="70">
        <v>10959</v>
      </c>
      <c r="I456" s="70">
        <v>6555</v>
      </c>
      <c r="J456" s="70">
        <v>28410</v>
      </c>
      <c r="K456" s="70">
        <v>19868</v>
      </c>
    </row>
    <row r="457" spans="1:11" ht="24.6" thickBot="1" x14ac:dyDescent="0.5">
      <c r="B457" s="94"/>
      <c r="C457" s="94"/>
      <c r="D457" s="95" t="s">
        <v>2652</v>
      </c>
      <c r="E457" s="95" t="s">
        <v>353</v>
      </c>
      <c r="F457" s="96">
        <v>9</v>
      </c>
      <c r="G457" s="97">
        <v>494</v>
      </c>
      <c r="H457" s="98">
        <v>207201</v>
      </c>
      <c r="I457" s="98">
        <v>1134061</v>
      </c>
      <c r="J457" s="98">
        <v>2336517</v>
      </c>
      <c r="K457" s="98">
        <v>1245312</v>
      </c>
    </row>
  </sheetData>
  <mergeCells count="31">
    <mergeCell ref="B5:E6"/>
    <mergeCell ref="F5:F6"/>
    <mergeCell ref="B7:E7"/>
    <mergeCell ref="D23:E23"/>
    <mergeCell ref="D60:E60"/>
    <mergeCell ref="D70:E70"/>
    <mergeCell ref="D98:E98"/>
    <mergeCell ref="D113:E113"/>
    <mergeCell ref="D121:E121"/>
    <mergeCell ref="D158:E158"/>
    <mergeCell ref="D174:E174"/>
    <mergeCell ref="D178:E178"/>
    <mergeCell ref="D192:E192"/>
    <mergeCell ref="D201:E201"/>
    <mergeCell ref="D204:E204"/>
    <mergeCell ref="D242:E242"/>
    <mergeCell ref="D256:E256"/>
    <mergeCell ref="D258:E258"/>
    <mergeCell ref="D270:E270"/>
    <mergeCell ref="D275:E275"/>
    <mergeCell ref="D280:E280"/>
    <mergeCell ref="D299:E299"/>
    <mergeCell ref="D312:E312"/>
    <mergeCell ref="D319:E319"/>
    <mergeCell ref="D336:E336"/>
    <mergeCell ref="D430:E430"/>
    <mergeCell ref="D339:E339"/>
    <mergeCell ref="D351:E351"/>
    <mergeCell ref="D378:E378"/>
    <mergeCell ref="D381:E381"/>
    <mergeCell ref="D404:E404"/>
  </mergeCells>
  <phoneticPr fontId="2"/>
  <pageMargins left="0.78740157480314965" right="0.78740157480314965" top="0.78740157480314965" bottom="0.78740157480314965" header="0.39370078740157483" footer="0.59055118110236227"/>
  <pageSetup paperSize="9" scale="83" firstPageNumber="5" fitToHeight="0" orientation="portrait" r:id="rId1"/>
  <ignoredErrors>
    <ignoredError sqref="B8:B457 C9:C457 D10:E45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62</vt:i4>
      </vt:variant>
    </vt:vector>
  </HeadingPairs>
  <TitlesOfParts>
    <vt:vector size="122" baseType="lpstr">
      <vt:lpstr>目次</vt:lpstr>
      <vt:lpstr>利用上の注意</vt:lpstr>
      <vt:lpstr>用語の解説</vt:lpstr>
      <vt:lpstr>第1表-1（県計）</vt:lpstr>
      <vt:lpstr>第1表-1（県央）</vt:lpstr>
      <vt:lpstr>第1表-1（県南）</vt:lpstr>
      <vt:lpstr>第1表-1（沿岸）</vt:lpstr>
      <vt:lpstr>第1表-1（県北）</vt:lpstr>
      <vt:lpstr>第1表-2</vt:lpstr>
      <vt:lpstr>第１表-3</vt:lpstr>
      <vt:lpstr>第１表-４</vt:lpstr>
      <vt:lpstr>第2表</vt:lpstr>
      <vt:lpstr>第3表</vt:lpstr>
      <vt:lpstr>第4表</vt:lpstr>
      <vt:lpstr>第5表</vt:lpstr>
      <vt:lpstr>第6表</vt:lpstr>
      <vt:lpstr>第7表</vt:lpstr>
      <vt:lpstr>第8表</vt:lpstr>
      <vt:lpstr>第9表</vt:lpstr>
      <vt:lpstr>第10表</vt:lpstr>
      <vt:lpstr>第11表</vt:lpstr>
      <vt:lpstr>第12表（県計）</vt:lpstr>
      <vt:lpstr>第12表（県央）</vt:lpstr>
      <vt:lpstr>第12表（県南）</vt:lpstr>
      <vt:lpstr>第12表（沿岸）</vt:lpstr>
      <vt:lpstr>第12表（県北）</vt:lpstr>
      <vt:lpstr>第12表（盛岡市）</vt:lpstr>
      <vt:lpstr>第12表（宮古市）</vt:lpstr>
      <vt:lpstr>第12表（大船渡市）</vt:lpstr>
      <vt:lpstr>第12表（花巻市）</vt:lpstr>
      <vt:lpstr>第12表（北上市）</vt:lpstr>
      <vt:lpstr>第12表（久慈市）</vt:lpstr>
      <vt:lpstr>第12表（遠野市）</vt:lpstr>
      <vt:lpstr>第12表（一関市）</vt:lpstr>
      <vt:lpstr>第12表（陸前高田市）</vt:lpstr>
      <vt:lpstr>第12表（釜石市）</vt:lpstr>
      <vt:lpstr>第12表（二戸市）</vt:lpstr>
      <vt:lpstr>第12表（八幡平市）</vt:lpstr>
      <vt:lpstr>第12表（奥州市）</vt:lpstr>
      <vt:lpstr>第12表（滝沢市）</vt:lpstr>
      <vt:lpstr>第12表（雫石町）</vt:lpstr>
      <vt:lpstr>第12表（葛巻町）</vt:lpstr>
      <vt:lpstr>第12表（岩手町）</vt:lpstr>
      <vt:lpstr>第12表（紫波町）</vt:lpstr>
      <vt:lpstr>第12表（矢巾町）</vt:lpstr>
      <vt:lpstr>第12表（西和賀町）</vt:lpstr>
      <vt:lpstr>第12表（金ケ崎町）</vt:lpstr>
      <vt:lpstr>第12表（平泉町）</vt:lpstr>
      <vt:lpstr>第12表（住田町）</vt:lpstr>
      <vt:lpstr>第12表（大槌町）</vt:lpstr>
      <vt:lpstr>第12表（山田町）</vt:lpstr>
      <vt:lpstr>第12表（岩泉町）</vt:lpstr>
      <vt:lpstr>第12表（田野畑村）</vt:lpstr>
      <vt:lpstr>第12表（普代村）</vt:lpstr>
      <vt:lpstr>第12表（軽米町）</vt:lpstr>
      <vt:lpstr>第12表（野田村）</vt:lpstr>
      <vt:lpstr>第12表（九戸村）</vt:lpstr>
      <vt:lpstr>第12表（洋野町）</vt:lpstr>
      <vt:lpstr>第12表（一戸町）</vt:lpstr>
      <vt:lpstr>第13表（市町村別、敷地、水）</vt:lpstr>
      <vt:lpstr>第10表!Print_Area</vt:lpstr>
      <vt:lpstr>第11表!Print_Area</vt:lpstr>
      <vt:lpstr>'第12表（一関市）'!Print_Area</vt:lpstr>
      <vt:lpstr>'第12表（一戸町）'!Print_Area</vt:lpstr>
      <vt:lpstr>'第12表（沿岸）'!Print_Area</vt:lpstr>
      <vt:lpstr>'第12表（遠野市）'!Print_Area</vt:lpstr>
      <vt:lpstr>'第12表（奥州市）'!Print_Area</vt:lpstr>
      <vt:lpstr>'第12表（花巻市）'!Print_Area</vt:lpstr>
      <vt:lpstr>'第12表（葛巻町）'!Print_Area</vt:lpstr>
      <vt:lpstr>'第12表（釜石市）'!Print_Area</vt:lpstr>
      <vt:lpstr>'第12表（岩手町）'!Print_Area</vt:lpstr>
      <vt:lpstr>'第12表（岩泉町）'!Print_Area</vt:lpstr>
      <vt:lpstr>'第12表（久慈市）'!Print_Area</vt:lpstr>
      <vt:lpstr>'第12表（宮古市）'!Print_Area</vt:lpstr>
      <vt:lpstr>'第12表（金ケ崎町）'!Print_Area</vt:lpstr>
      <vt:lpstr>'第12表（九戸村）'!Print_Area</vt:lpstr>
      <vt:lpstr>'第12表（軽米町）'!Print_Area</vt:lpstr>
      <vt:lpstr>'第12表（県央）'!Print_Area</vt:lpstr>
      <vt:lpstr>'第12表（県計）'!Print_Area</vt:lpstr>
      <vt:lpstr>'第12表（県南）'!Print_Area</vt:lpstr>
      <vt:lpstr>'第12表（県北）'!Print_Area</vt:lpstr>
      <vt:lpstr>'第12表（山田町）'!Print_Area</vt:lpstr>
      <vt:lpstr>'第12表（紫波町）'!Print_Area</vt:lpstr>
      <vt:lpstr>'第12表（雫石町）'!Print_Area</vt:lpstr>
      <vt:lpstr>'第12表（住田町）'!Print_Area</vt:lpstr>
      <vt:lpstr>'第12表（盛岡市）'!Print_Area</vt:lpstr>
      <vt:lpstr>'第12表（西和賀町）'!Print_Area</vt:lpstr>
      <vt:lpstr>'第12表（大船渡市）'!Print_Area</vt:lpstr>
      <vt:lpstr>'第12表（大槌町）'!Print_Area</vt:lpstr>
      <vt:lpstr>'第12表（滝沢市）'!Print_Area</vt:lpstr>
      <vt:lpstr>'第12表（田野畑村）'!Print_Area</vt:lpstr>
      <vt:lpstr>'第12表（二戸市）'!Print_Area</vt:lpstr>
      <vt:lpstr>'第12表（八幡平市）'!Print_Area</vt:lpstr>
      <vt:lpstr>'第12表（普代村）'!Print_Area</vt:lpstr>
      <vt:lpstr>'第12表（平泉町）'!Print_Area</vt:lpstr>
      <vt:lpstr>'第12表（北上市）'!Print_Area</vt:lpstr>
      <vt:lpstr>'第12表（野田村）'!Print_Area</vt:lpstr>
      <vt:lpstr>'第12表（矢巾町）'!Print_Area</vt:lpstr>
      <vt:lpstr>'第12表（洋野町）'!Print_Area</vt:lpstr>
      <vt:lpstr>'第12表（陸前高田市）'!Print_Area</vt:lpstr>
      <vt:lpstr>'第13表（市町村別、敷地、水）'!Print_Area</vt:lpstr>
      <vt:lpstr>'第1表-1（沿岸）'!Print_Area</vt:lpstr>
      <vt:lpstr>'第1表-1（県央）'!Print_Area</vt:lpstr>
      <vt:lpstr>'第1表-1（県計）'!Print_Area</vt:lpstr>
      <vt:lpstr>'第1表-1（県南）'!Print_Area</vt:lpstr>
      <vt:lpstr>'第1表-1（県北）'!Print_Area</vt:lpstr>
      <vt:lpstr>'第1表-2'!Print_Area</vt:lpstr>
      <vt:lpstr>'第１表-3'!Print_Area</vt:lpstr>
      <vt:lpstr>'第１表-４'!Print_Area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目次!Print_Area</vt:lpstr>
      <vt:lpstr>用語の解説!Print_Area</vt:lpstr>
      <vt:lpstr>利用上の注意!Print_Area</vt:lpstr>
      <vt:lpstr>'第1表-2'!Print_Titles</vt:lpstr>
      <vt:lpstr>第2表!Print_Titles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2026-01-18T23:23:56Z</dcterms:created>
  <dcterms:modified xsi:type="dcterms:W3CDTF">2026-01-20T04:08:57Z</dcterms:modified>
</cp:coreProperties>
</file>