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3356"/>
  </bookViews>
  <sheets>
    <sheet name="目次" sheetId="5" r:id="rId1"/>
    <sheet name="留意事項" sheetId="6" r:id="rId2"/>
    <sheet name="第1表-1（県計）" sheetId="178" r:id="rId3"/>
    <sheet name="第1表-1（県央）" sheetId="179" r:id="rId4"/>
    <sheet name="第1表-1（県南）" sheetId="180" r:id="rId5"/>
    <sheet name="第1表-1（沿岸）" sheetId="181" r:id="rId6"/>
    <sheet name="第1表-1（県北）" sheetId="182" r:id="rId7"/>
    <sheet name="第1表-2" sheetId="75" r:id="rId8"/>
    <sheet name="第１表-３" sheetId="76" r:id="rId9"/>
    <sheet name="第１表-４" sheetId="77" r:id="rId10"/>
    <sheet name="第2表" sheetId="78" r:id="rId11"/>
    <sheet name="第3表" sheetId="79" r:id="rId12"/>
    <sheet name="第4表" sheetId="80" r:id="rId13"/>
    <sheet name="第5表" sheetId="132" r:id="rId14"/>
    <sheet name="第6表" sheetId="176" r:id="rId15"/>
    <sheet name="第7表" sheetId="83" r:id="rId16"/>
    <sheet name="第8表" sheetId="84" r:id="rId17"/>
    <sheet name="第9表" sheetId="85" r:id="rId18"/>
    <sheet name="第10表" sheetId="86" r:id="rId19"/>
    <sheet name="第11表" sheetId="87" r:id="rId20"/>
    <sheet name="第12表（県計）" sheetId="183" r:id="rId21"/>
    <sheet name="第12表（県央）" sheetId="184" r:id="rId22"/>
    <sheet name="第12表（県南）" sheetId="185" r:id="rId23"/>
    <sheet name="第12表（沿岸）" sheetId="186" r:id="rId24"/>
    <sheet name="第12表（県北）" sheetId="187" r:id="rId25"/>
    <sheet name="第12表（盛岡市）" sheetId="143" r:id="rId26"/>
    <sheet name="第12表（宮古市）" sheetId="144" r:id="rId27"/>
    <sheet name="第12表（大船渡市）" sheetId="145" r:id="rId28"/>
    <sheet name="第12表（花巻市）" sheetId="146" r:id="rId29"/>
    <sheet name="第12表（北上市）" sheetId="147" r:id="rId30"/>
    <sheet name="第12表（久慈市）" sheetId="148" r:id="rId31"/>
    <sheet name="第12表（遠野市）" sheetId="149" r:id="rId32"/>
    <sheet name="第12表（一関市）" sheetId="177" r:id="rId33"/>
    <sheet name="第12表（陸前高田市）" sheetId="151" r:id="rId34"/>
    <sheet name="第12表（釜石市）" sheetId="152" r:id="rId35"/>
    <sheet name="第12表（二戸市）" sheetId="153" r:id="rId36"/>
    <sheet name="第12表（八幡平市）" sheetId="154" r:id="rId37"/>
    <sheet name="第12表（奥州市）" sheetId="155" r:id="rId38"/>
    <sheet name="第12表（滝沢市）" sheetId="156" r:id="rId39"/>
    <sheet name="第12表（雫石町）" sheetId="157" r:id="rId40"/>
    <sheet name="第12表（葛巻町）" sheetId="158" r:id="rId41"/>
    <sheet name="第12表（岩手町）" sheetId="159" r:id="rId42"/>
    <sheet name="第12表（紫波町）" sheetId="160" r:id="rId43"/>
    <sheet name="第12表（矢巾町）" sheetId="161" r:id="rId44"/>
    <sheet name="第12表（西和賀町）" sheetId="162" r:id="rId45"/>
    <sheet name="第12表（金ケ崎町）" sheetId="163" r:id="rId46"/>
    <sheet name="第12表（平泉町）" sheetId="164" r:id="rId47"/>
    <sheet name="第12表（住田町）" sheetId="165" r:id="rId48"/>
    <sheet name="第12表（大槌町）" sheetId="166" r:id="rId49"/>
    <sheet name="第12表（山田町）" sheetId="167" r:id="rId50"/>
    <sheet name="第12表（岩泉町）" sheetId="168" r:id="rId51"/>
    <sheet name="第12表（田野畑村）" sheetId="169" r:id="rId52"/>
    <sheet name="第12表（普代村）" sheetId="170" r:id="rId53"/>
    <sheet name="第12表（軽米町）" sheetId="171" r:id="rId54"/>
    <sheet name="第12表（野田村）" sheetId="172" r:id="rId55"/>
    <sheet name="第12表（九戸村）" sheetId="189" r:id="rId56"/>
    <sheet name="第12表（洋野町）" sheetId="174" r:id="rId57"/>
    <sheet name="第12表（一戸町）" sheetId="190" r:id="rId58"/>
    <sheet name="第13表（市町村別、敷地、水）" sheetId="126" r:id="rId59"/>
  </sheets>
  <definedNames>
    <definedName name="_xlnm._FilterDatabase" localSheetId="7" hidden="1">'第1表-2'!$B$7:$N$7</definedName>
    <definedName name="_xlnm._FilterDatabase" localSheetId="8" hidden="1">'第１表-３'!$A$6:$J$6</definedName>
    <definedName name="_xlnm._FilterDatabase" localSheetId="9" hidden="1">'第１表-４'!#REF!</definedName>
    <definedName name="_xlnm._FilterDatabase" localSheetId="10" hidden="1">第2表!$A$6:$M$281</definedName>
    <definedName name="_xlnm.Print_Area" localSheetId="18">第10表!$B$1:$M$35</definedName>
    <definedName name="_xlnm.Print_Area" localSheetId="19">第11表!$B$1:$I$34</definedName>
    <definedName name="_xlnm.Print_Area" localSheetId="32">'第12表（一関市）'!$B$1:$K$42</definedName>
    <definedName name="_xlnm.Print_Area" localSheetId="57">'第12表（一戸町）'!$B$1:$K$42</definedName>
    <definedName name="_xlnm.Print_Area" localSheetId="23">'第12表（沿岸）'!$B$1:$K$42</definedName>
    <definedName name="_xlnm.Print_Area" localSheetId="31">'第12表（遠野市）'!$B$1:$K$42</definedName>
    <definedName name="_xlnm.Print_Area" localSheetId="37">'第12表（奥州市）'!$B$1:$K$42</definedName>
    <definedName name="_xlnm.Print_Area" localSheetId="28">'第12表（花巻市）'!$B$1:$K$42</definedName>
    <definedName name="_xlnm.Print_Area" localSheetId="40">'第12表（葛巻町）'!$B$1:$K$42</definedName>
    <definedName name="_xlnm.Print_Area" localSheetId="34">'第12表（釜石市）'!$B$1:$K$42</definedName>
    <definedName name="_xlnm.Print_Area" localSheetId="41">'第12表（岩手町）'!$B$1:$K$42</definedName>
    <definedName name="_xlnm.Print_Area" localSheetId="50">'第12表（岩泉町）'!$B$1:$K$42</definedName>
    <definedName name="_xlnm.Print_Area" localSheetId="30">'第12表（久慈市）'!$B$1:$K$42</definedName>
    <definedName name="_xlnm.Print_Area" localSheetId="26">'第12表（宮古市）'!$B$1:$K$42</definedName>
    <definedName name="_xlnm.Print_Area" localSheetId="45">'第12表（金ケ崎町）'!$B$1:$K$42</definedName>
    <definedName name="_xlnm.Print_Area" localSheetId="55">'第12表（九戸村）'!$B$1:$K$42</definedName>
    <definedName name="_xlnm.Print_Area" localSheetId="53">'第12表（軽米町）'!$B$1:$K$42</definedName>
    <definedName name="_xlnm.Print_Area" localSheetId="21">'第12表（県央）'!$B$1:$K$42</definedName>
    <definedName name="_xlnm.Print_Area" localSheetId="20">'第12表（県計）'!$B$1:$K$44</definedName>
    <definedName name="_xlnm.Print_Area" localSheetId="22">'第12表（県南）'!$B$1:$K$42</definedName>
    <definedName name="_xlnm.Print_Area" localSheetId="24">'第12表（県北）'!$B$1:$K$42</definedName>
    <definedName name="_xlnm.Print_Area" localSheetId="49">'第12表（山田町）'!$B$1:$K$42</definedName>
    <definedName name="_xlnm.Print_Area" localSheetId="42">'第12表（紫波町）'!$B$1:$K$42</definedName>
    <definedName name="_xlnm.Print_Area" localSheetId="39">'第12表（雫石町）'!$B$1:$K$42</definedName>
    <definedName name="_xlnm.Print_Area" localSheetId="47">'第12表（住田町）'!$B$1:$K$42</definedName>
    <definedName name="_xlnm.Print_Area" localSheetId="25">'第12表（盛岡市）'!$B$1:$K$42</definedName>
    <definedName name="_xlnm.Print_Area" localSheetId="44">'第12表（西和賀町）'!$B$1:$K$42</definedName>
    <definedName name="_xlnm.Print_Area" localSheetId="27">'第12表（大船渡市）'!$B$1:$K$42</definedName>
    <definedName name="_xlnm.Print_Area" localSheetId="48">'第12表（大槌町）'!$B$1:$K$42</definedName>
    <definedName name="_xlnm.Print_Area" localSheetId="38">'第12表（滝沢市）'!$B$1:$K$42</definedName>
    <definedName name="_xlnm.Print_Area" localSheetId="51">'第12表（田野畑村）'!$B$1:$K$42</definedName>
    <definedName name="_xlnm.Print_Area" localSheetId="35">'第12表（二戸市）'!$B$1:$K$42</definedName>
    <definedName name="_xlnm.Print_Area" localSheetId="36">'第12表（八幡平市）'!$B$1:$K$42</definedName>
    <definedName name="_xlnm.Print_Area" localSheetId="52">'第12表（普代村）'!$B$1:$K$42</definedName>
    <definedName name="_xlnm.Print_Area" localSheetId="46">'第12表（平泉町）'!$B$1:$K$42</definedName>
    <definedName name="_xlnm.Print_Area" localSheetId="29">'第12表（北上市）'!$B$1:$K$42</definedName>
    <definedName name="_xlnm.Print_Area" localSheetId="54">'第12表（野田村）'!$B$1:$K$42</definedName>
    <definedName name="_xlnm.Print_Area" localSheetId="43">'第12表（矢巾町）'!$B$1:$K$42</definedName>
    <definedName name="_xlnm.Print_Area" localSheetId="56">'第12表（洋野町）'!$B$1:$K$42</definedName>
    <definedName name="_xlnm.Print_Area" localSheetId="33">'第12表（陸前高田市）'!$B$1:$K$42</definedName>
    <definedName name="_xlnm.Print_Area" localSheetId="58">'第13表（市町村別、敷地、水）'!$B$1:$J$41</definedName>
    <definedName name="_xlnm.Print_Area" localSheetId="5">'第1表-1（沿岸）'!$B$1:$W$35</definedName>
    <definedName name="_xlnm.Print_Area" localSheetId="3">'第1表-1（県央）'!$B$1:$W$35</definedName>
    <definedName name="_xlnm.Print_Area" localSheetId="2">'第1表-1（県計）'!$B$1:$AA$35</definedName>
    <definedName name="_xlnm.Print_Area" localSheetId="4">'第1表-1（県南）'!$B$1:$W$35</definedName>
    <definedName name="_xlnm.Print_Area" localSheetId="6">'第1表-1（県北）'!$B$1:$W$35</definedName>
    <definedName name="_xlnm.Print_Area" localSheetId="7">'第1表-2'!$B$1:$K$457</definedName>
    <definedName name="_xlnm.Print_Area" localSheetId="8">'第１表-３'!$B$1:$F$645</definedName>
    <definedName name="_xlnm.Print_Area" localSheetId="9">'第１表-４'!$A$1:$F$260</definedName>
    <definedName name="_xlnm.Print_Area" localSheetId="10">第2表!$B$1:$J$281</definedName>
    <definedName name="_xlnm.Print_Area" localSheetId="11">第3表!$B$1:$S$35</definedName>
    <definedName name="_xlnm.Print_Area" localSheetId="12">第4表!$B$1:$N$35</definedName>
    <definedName name="_xlnm.Print_Area" localSheetId="13">第5表!$B$1:$R$35</definedName>
    <definedName name="_xlnm.Print_Area" localSheetId="14">第6表!$B$1:$Q$35</definedName>
    <definedName name="_xlnm.Print_Area" localSheetId="15">第7表!$B$1:$N$35</definedName>
    <definedName name="_xlnm.Print_Area" localSheetId="16">第8表!$B$1:$AA$35</definedName>
    <definedName name="_xlnm.Print_Area" localSheetId="17">第9表!$B$1:$K$35</definedName>
    <definedName name="_xlnm.Print_Area" localSheetId="0">目次!$A$2:$D$85</definedName>
    <definedName name="_xlnm.Print_Area" localSheetId="1">留意事項!$A$1:$B$9</definedName>
    <definedName name="_xlnm.Print_Titles" localSheetId="7">'第1表-2'!$5:$6</definedName>
    <definedName name="_xlnm.Print_Titles" localSheetId="10">第2表!$5:$6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5" i="5" l="1"/>
  <c r="C38" i="5" l="1"/>
  <c r="C35" i="5" l="1"/>
  <c r="C31" i="5"/>
  <c r="A10" i="5"/>
  <c r="D82" i="5" l="1"/>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8" i="5"/>
  <c r="D47" i="5"/>
  <c r="D46" i="5"/>
  <c r="D45" i="5"/>
  <c r="C43" i="5"/>
  <c r="C39" i="5"/>
  <c r="C34" i="5"/>
  <c r="C30" i="5"/>
  <c r="C29" i="5"/>
  <c r="C28" i="5"/>
  <c r="C27" i="5"/>
  <c r="C24" i="5"/>
  <c r="C23" i="5"/>
  <c r="C22" i="5"/>
  <c r="C21" i="5"/>
  <c r="D20" i="5"/>
  <c r="D18" i="5"/>
  <c r="D19" i="5"/>
  <c r="D17" i="5"/>
  <c r="C15" i="5"/>
</calcChain>
</file>

<file path=xl/sharedStrings.xml><?xml version="1.0" encoding="utf-8"?>
<sst xmlns="http://schemas.openxmlformats.org/spreadsheetml/2006/main" count="14298" uniqueCount="2781">
  <si>
    <t>食料品</t>
  </si>
  <si>
    <t>鉄鋼</t>
  </si>
  <si>
    <t>花巻市</t>
    <rPh sb="0" eb="3">
      <t>ハナマキシ</t>
    </rPh>
    <phoneticPr fontId="3"/>
  </si>
  <si>
    <t>遠野市</t>
    <rPh sb="0" eb="3">
      <t>トオノシ</t>
    </rPh>
    <phoneticPr fontId="3"/>
  </si>
  <si>
    <t>一関市</t>
    <rPh sb="0" eb="3">
      <t>イチノセキシ</t>
    </rPh>
    <phoneticPr fontId="3"/>
  </si>
  <si>
    <t>奥州市</t>
    <rPh sb="0" eb="3">
      <t>オウシュウシ</t>
    </rPh>
    <phoneticPr fontId="3"/>
  </si>
  <si>
    <t>宮古市</t>
    <rPh sb="0" eb="3">
      <t>ミヤコシ</t>
    </rPh>
    <phoneticPr fontId="3"/>
  </si>
  <si>
    <t>大船渡市</t>
    <rPh sb="0" eb="4">
      <t>オオフナトシ</t>
    </rPh>
    <phoneticPr fontId="3"/>
  </si>
  <si>
    <t>陸前高田市</t>
    <rPh sb="0" eb="5">
      <t>リクゼンタカタシ</t>
    </rPh>
    <phoneticPr fontId="3"/>
  </si>
  <si>
    <t>釜石市</t>
    <rPh sb="0" eb="3">
      <t>カマイシシ</t>
    </rPh>
    <phoneticPr fontId="3"/>
  </si>
  <si>
    <t>久慈市</t>
    <rPh sb="0" eb="3">
      <t>クジシ</t>
    </rPh>
    <phoneticPr fontId="3"/>
  </si>
  <si>
    <t>二戸市</t>
    <rPh sb="0" eb="3">
      <t>ニノヘシ</t>
    </rPh>
    <phoneticPr fontId="3"/>
  </si>
  <si>
    <t>洋野町</t>
    <rPh sb="0" eb="3">
      <t>ヒロノチョウ</t>
    </rPh>
    <phoneticPr fontId="3"/>
  </si>
  <si>
    <t>統計表</t>
    <rPh sb="0" eb="3">
      <t>トウケイヒョウ</t>
    </rPh>
    <phoneticPr fontId="2"/>
  </si>
  <si>
    <t>【留意事項】</t>
    <rPh sb="1" eb="5">
      <t>リュウイジコウ</t>
    </rPh>
    <phoneticPr fontId="2"/>
  </si>
  <si>
    <t>○</t>
    <phoneticPr fontId="2"/>
  </si>
  <si>
    <t>県　　計</t>
    <rPh sb="0" eb="1">
      <t>ケン</t>
    </rPh>
    <rPh sb="3" eb="4">
      <t>ケイ</t>
    </rPh>
    <phoneticPr fontId="2"/>
  </si>
  <si>
    <t>岩手県の工業</t>
    <rPh sb="0" eb="3">
      <t>イワテケン</t>
    </rPh>
    <rPh sb="4" eb="6">
      <t>コウギョウ</t>
    </rPh>
    <phoneticPr fontId="2"/>
  </si>
  <si>
    <t>区分</t>
    <rPh sb="0" eb="2">
      <t>クブン</t>
    </rPh>
    <phoneticPr fontId="3"/>
  </si>
  <si>
    <t>区分</t>
    <rPh sb="0" eb="2">
      <t>クブン</t>
    </rPh>
    <phoneticPr fontId="2"/>
  </si>
  <si>
    <t>事業
所数</t>
    <rPh sb="0" eb="2">
      <t>ジギョウ</t>
    </rPh>
    <rPh sb="3" eb="4">
      <t>ショ</t>
    </rPh>
    <rPh sb="4" eb="5">
      <t>スウ</t>
    </rPh>
    <phoneticPr fontId="2"/>
  </si>
  <si>
    <t>従 業 者
合　　計
（Ａ－Ｂ）</t>
    <rPh sb="0" eb="1">
      <t>ジュウ</t>
    </rPh>
    <rPh sb="2" eb="3">
      <t>ギョウ</t>
    </rPh>
    <rPh sb="4" eb="5">
      <t>シャ</t>
    </rPh>
    <rPh sb="5" eb="6">
      <t>ゴウ</t>
    </rPh>
    <rPh sb="8" eb="9">
      <t>ケイ</t>
    </rPh>
    <phoneticPr fontId="3"/>
  </si>
  <si>
    <t xml:space="preserve">常　　　用　　　労　　　働　　　者　　　（Ａ）　　 </t>
    <rPh sb="0" eb="1">
      <t>ツネ</t>
    </rPh>
    <rPh sb="4" eb="5">
      <t>ヨウ</t>
    </rPh>
    <rPh sb="8" eb="9">
      <t>ロウ</t>
    </rPh>
    <rPh sb="12" eb="13">
      <t>ドウ</t>
    </rPh>
    <rPh sb="16" eb="17">
      <t>モノ</t>
    </rPh>
    <phoneticPr fontId="3"/>
  </si>
  <si>
    <t>臨時雇用者（有期雇用者（１か月未満、日々雇用））</t>
    <rPh sb="0" eb="1">
      <t>リンジ</t>
    </rPh>
    <rPh sb="1" eb="4">
      <t>コヨウシャ</t>
    </rPh>
    <rPh sb="5" eb="7">
      <t>ユウキ</t>
    </rPh>
    <rPh sb="7" eb="10">
      <t>コヨウシャ</t>
    </rPh>
    <rPh sb="17" eb="19">
      <t>ヒビ</t>
    </rPh>
    <rPh sb="19" eb="21">
      <t>コヨウ</t>
    </rPh>
    <phoneticPr fontId="3"/>
  </si>
  <si>
    <t>別経営の事業所へ出向または派遣している人（送出者）（Ｂ）</t>
    <rPh sb="0" eb="1">
      <t>ケイエイ</t>
    </rPh>
    <rPh sb="2" eb="5">
      <t>ジギョウショ</t>
    </rPh>
    <rPh sb="6" eb="8">
      <t>シュッコウ</t>
    </rPh>
    <rPh sb="11" eb="13">
      <t>ハケン</t>
    </rPh>
    <rPh sb="17" eb="18">
      <t>ヒト</t>
    </rPh>
    <rPh sb="19" eb="21">
      <t>ソウシュツ</t>
    </rPh>
    <rPh sb="21" eb="22">
      <t>シャ</t>
    </rPh>
    <phoneticPr fontId="3"/>
  </si>
  <si>
    <t>事業に従事する者の人件費及び派遣受入者に係る人材派遣会社への支払額</t>
    <phoneticPr fontId="13"/>
  </si>
  <si>
    <t>製　造　品　出　荷　額　等</t>
    <rPh sb="0" eb="1">
      <t>セイ</t>
    </rPh>
    <rPh sb="2" eb="3">
      <t>ヅクリ</t>
    </rPh>
    <rPh sb="4" eb="5">
      <t>ヒン</t>
    </rPh>
    <rPh sb="6" eb="7">
      <t>デ</t>
    </rPh>
    <rPh sb="8" eb="9">
      <t>ニ</t>
    </rPh>
    <rPh sb="10" eb="11">
      <t>ガク</t>
    </rPh>
    <rPh sb="12" eb="13">
      <t>ナド</t>
    </rPh>
    <phoneticPr fontId="3"/>
  </si>
  <si>
    <t>付加価値額
（従業者29人以下は粗付加価値額）</t>
    <rPh sb="0" eb="2">
      <t>フカ</t>
    </rPh>
    <rPh sb="2" eb="4">
      <t>カチ</t>
    </rPh>
    <rPh sb="4" eb="5">
      <t>ガク</t>
    </rPh>
    <rPh sb="7" eb="9">
      <t>ジュウギョウ</t>
    </rPh>
    <rPh sb="9" eb="10">
      <t>シャ</t>
    </rPh>
    <rPh sb="12" eb="13">
      <t>ニン</t>
    </rPh>
    <rPh sb="13" eb="15">
      <t>イカ</t>
    </rPh>
    <rPh sb="16" eb="17">
      <t>ソ</t>
    </rPh>
    <rPh sb="17" eb="19">
      <t>フカ</t>
    </rPh>
    <rPh sb="19" eb="21">
      <t>カチ</t>
    </rPh>
    <rPh sb="21" eb="22">
      <t>ガク</t>
    </rPh>
    <phoneticPr fontId="2"/>
  </si>
  <si>
    <t>有給役員</t>
    <rPh sb="0" eb="2">
      <t>ユウキュウ</t>
    </rPh>
    <rPh sb="2" eb="4">
      <t>ヤクイン</t>
    </rPh>
    <phoneticPr fontId="3"/>
  </si>
  <si>
    <t>常　　用　　雇　　用　　者</t>
    <rPh sb="0" eb="1">
      <t>ツネ</t>
    </rPh>
    <rPh sb="3" eb="4">
      <t>ヨウ</t>
    </rPh>
    <rPh sb="6" eb="7">
      <t>ヤトイ</t>
    </rPh>
    <rPh sb="9" eb="10">
      <t>ヨウ</t>
    </rPh>
    <rPh sb="12" eb="13">
      <t>モノ</t>
    </rPh>
    <phoneticPr fontId="3"/>
  </si>
  <si>
    <t>合 計</t>
    <rPh sb="0" eb="1">
      <t>ゴウ</t>
    </rPh>
    <rPh sb="2" eb="3">
      <t>ケイ</t>
    </rPh>
    <phoneticPr fontId="3"/>
  </si>
  <si>
    <t>製造品
出荷額</t>
    <rPh sb="0" eb="3">
      <t>セイゾウヒン</t>
    </rPh>
    <rPh sb="4" eb="7">
      <t>シュッカガク</t>
    </rPh>
    <phoneticPr fontId="3"/>
  </si>
  <si>
    <t>加工賃
収入額</t>
    <rPh sb="0" eb="3">
      <t>カコウチン</t>
    </rPh>
    <rPh sb="4" eb="7">
      <t>シュウニュウガク</t>
    </rPh>
    <phoneticPr fontId="3"/>
  </si>
  <si>
    <t>くず廃物の
出  荷  額</t>
    <rPh sb="2" eb="3">
      <t>ハイ</t>
    </rPh>
    <rPh sb="3" eb="4">
      <t>ブツ</t>
    </rPh>
    <rPh sb="6" eb="7">
      <t>デ</t>
    </rPh>
    <rPh sb="9" eb="10">
      <t>ニ</t>
    </rPh>
    <rPh sb="12" eb="13">
      <t>ガク</t>
    </rPh>
    <phoneticPr fontId="3"/>
  </si>
  <si>
    <t>その他
収入額</t>
    <rPh sb="1" eb="2">
      <t>タ</t>
    </rPh>
    <rPh sb="3" eb="6">
      <t>シュウニュウガク</t>
    </rPh>
    <phoneticPr fontId="3"/>
  </si>
  <si>
    <t>無期雇用者</t>
    <rPh sb="0" eb="2">
      <t>ムキ</t>
    </rPh>
    <rPh sb="2" eb="5">
      <t>コヨウシャ</t>
    </rPh>
    <phoneticPr fontId="13"/>
  </si>
  <si>
    <t>計</t>
    <rPh sb="0" eb="1">
      <t>ケイ</t>
    </rPh>
    <phoneticPr fontId="3"/>
  </si>
  <si>
    <t>男</t>
    <rPh sb="0" eb="1">
      <t>オトコ</t>
    </rPh>
    <phoneticPr fontId="13"/>
  </si>
  <si>
    <t>女</t>
    <rPh sb="0" eb="1">
      <t>オンナ</t>
    </rPh>
    <phoneticPr fontId="13"/>
  </si>
  <si>
    <t>（人）</t>
  </si>
  <si>
    <t>（人）</t>
    <rPh sb="1" eb="2">
      <t>ニン</t>
    </rPh>
    <phoneticPr fontId="13"/>
  </si>
  <si>
    <t>（万円）</t>
  </si>
  <si>
    <t>（万円）</t>
    <phoneticPr fontId="13"/>
  </si>
  <si>
    <t>09</t>
    <phoneticPr fontId="2"/>
  </si>
  <si>
    <t>食料品</t>
    <rPh sb="0" eb="3">
      <t>ショクリョウヒン</t>
    </rPh>
    <phoneticPr fontId="2"/>
  </si>
  <si>
    <t>飲料・飼料</t>
    <rPh sb="0" eb="2">
      <t>インリョウ</t>
    </rPh>
    <rPh sb="3" eb="5">
      <t>シリョウ</t>
    </rPh>
    <phoneticPr fontId="2"/>
  </si>
  <si>
    <t>-</t>
  </si>
  <si>
    <t>繊維</t>
    <rPh sb="0" eb="2">
      <t>センイ</t>
    </rPh>
    <phoneticPr fontId="2"/>
  </si>
  <si>
    <t>木材</t>
    <rPh sb="0" eb="2">
      <t>モクザイ</t>
    </rPh>
    <phoneticPr fontId="2"/>
  </si>
  <si>
    <t>家具</t>
    <rPh sb="0" eb="2">
      <t>カグ</t>
    </rPh>
    <phoneticPr fontId="2"/>
  </si>
  <si>
    <t>パルプ・紙</t>
    <rPh sb="4" eb="5">
      <t>カミ</t>
    </rPh>
    <phoneticPr fontId="2"/>
  </si>
  <si>
    <t>印刷</t>
    <rPh sb="0" eb="2">
      <t>インサツ</t>
    </rPh>
    <phoneticPr fontId="2"/>
  </si>
  <si>
    <t>化学</t>
    <rPh sb="0" eb="2">
      <t>カガク</t>
    </rPh>
    <phoneticPr fontId="2"/>
  </si>
  <si>
    <t>石油</t>
    <rPh sb="0" eb="2">
      <t>セキユ</t>
    </rPh>
    <phoneticPr fontId="2"/>
  </si>
  <si>
    <t>プラスチック</t>
    <phoneticPr fontId="2"/>
  </si>
  <si>
    <t>ゴム</t>
    <phoneticPr fontId="2"/>
  </si>
  <si>
    <t>皮革</t>
    <rPh sb="0" eb="2">
      <t>ヒカク</t>
    </rPh>
    <phoneticPr fontId="2"/>
  </si>
  <si>
    <t>窯業</t>
    <rPh sb="0" eb="2">
      <t>ヨウギョウ</t>
    </rPh>
    <phoneticPr fontId="2"/>
  </si>
  <si>
    <t>鉄鋼</t>
    <rPh sb="0" eb="2">
      <t>テッコウ</t>
    </rPh>
    <phoneticPr fontId="2"/>
  </si>
  <si>
    <t>非鉄</t>
    <rPh sb="0" eb="2">
      <t>ヒテツ</t>
    </rPh>
    <phoneticPr fontId="2"/>
  </si>
  <si>
    <t>金属</t>
    <rPh sb="0" eb="2">
      <t>キンゾク</t>
    </rPh>
    <phoneticPr fontId="2"/>
  </si>
  <si>
    <t>はん用</t>
    <rPh sb="2" eb="3">
      <t>ヨウ</t>
    </rPh>
    <phoneticPr fontId="2"/>
  </si>
  <si>
    <t>生産用</t>
    <rPh sb="0" eb="3">
      <t>セイサンヨウ</t>
    </rPh>
    <phoneticPr fontId="2"/>
  </si>
  <si>
    <t>業務用</t>
    <rPh sb="0" eb="3">
      <t>ギョウムヨウ</t>
    </rPh>
    <phoneticPr fontId="2"/>
  </si>
  <si>
    <t>電子</t>
    <rPh sb="0" eb="2">
      <t>デンシ</t>
    </rPh>
    <phoneticPr fontId="2"/>
  </si>
  <si>
    <t>電気</t>
    <rPh sb="0" eb="2">
      <t>デンキ</t>
    </rPh>
    <phoneticPr fontId="2"/>
  </si>
  <si>
    <t>情報</t>
    <rPh sb="0" eb="2">
      <t>ジョウホウ</t>
    </rPh>
    <phoneticPr fontId="2"/>
  </si>
  <si>
    <t>輸送</t>
    <rPh sb="0" eb="2">
      <t>ユソウ</t>
    </rPh>
    <phoneticPr fontId="2"/>
  </si>
  <si>
    <t>その他</t>
    <rPh sb="2" eb="3">
      <t>タ</t>
    </rPh>
    <phoneticPr fontId="2"/>
  </si>
  <si>
    <t>県央</t>
    <rPh sb="0" eb="2">
      <t>ケンオウ</t>
    </rPh>
    <phoneticPr fontId="3"/>
  </si>
  <si>
    <t xml:space="preserve">常　　　用　　　労　　　働　　　者　　　（Ａ）　　 </t>
    <rPh sb="0" eb="1">
      <t>ツネ</t>
    </rPh>
    <rPh sb="4" eb="5">
      <t>ヨウ</t>
    </rPh>
    <rPh sb="8" eb="9">
      <t>ロウ</t>
    </rPh>
    <rPh sb="12" eb="13">
      <t>ドウ</t>
    </rPh>
    <rPh sb="16" eb="17">
      <t>シャ</t>
    </rPh>
    <phoneticPr fontId="3"/>
  </si>
  <si>
    <t>事業に従事する者の人件費及び派遣受入者に係る人材派遣会社への支払額</t>
    <phoneticPr fontId="2"/>
  </si>
  <si>
    <t>県南</t>
    <rPh sb="0" eb="2">
      <t>ケンナン</t>
    </rPh>
    <phoneticPr fontId="3"/>
  </si>
  <si>
    <t>沿岸</t>
    <rPh sb="0" eb="2">
      <t>エンガン</t>
    </rPh>
    <phoneticPr fontId="3"/>
  </si>
  <si>
    <t>県北</t>
    <rPh sb="0" eb="2">
      <t>ケンポク</t>
    </rPh>
    <phoneticPr fontId="3"/>
  </si>
  <si>
    <t>従業者数</t>
    <rPh sb="0" eb="3">
      <t>ジュウギョウシャ</t>
    </rPh>
    <rPh sb="3" eb="4">
      <t>スウ</t>
    </rPh>
    <phoneticPr fontId="2"/>
  </si>
  <si>
    <t xml:space="preserve">製造品
出荷額等
</t>
    <phoneticPr fontId="1"/>
  </si>
  <si>
    <t>（人）</t>
    <rPh sb="1" eb="2">
      <t>ニン</t>
    </rPh>
    <phoneticPr fontId="2"/>
  </si>
  <si>
    <t>（万円）</t>
    <rPh sb="1" eb="3">
      <t>マンエン</t>
    </rPh>
    <phoneticPr fontId="3"/>
  </si>
  <si>
    <t>（万円）</t>
    <rPh sb="1" eb="3">
      <t>マンエン</t>
    </rPh>
    <phoneticPr fontId="2"/>
  </si>
  <si>
    <t>091</t>
    <phoneticPr fontId="2"/>
  </si>
  <si>
    <t>畜産食料品</t>
    <rPh sb="0" eb="2">
      <t>チクサン</t>
    </rPh>
    <rPh sb="2" eb="5">
      <t>ショクリョウヒン</t>
    </rPh>
    <phoneticPr fontId="2"/>
  </si>
  <si>
    <t>部分肉・冷凍肉</t>
  </si>
  <si>
    <t>0912</t>
  </si>
  <si>
    <t>0913</t>
  </si>
  <si>
    <t>処理牛乳・乳飲料</t>
  </si>
  <si>
    <t>0914</t>
  </si>
  <si>
    <t>その他の畜産食料品</t>
  </si>
  <si>
    <t>092</t>
    <phoneticPr fontId="2"/>
  </si>
  <si>
    <t>水産食料品</t>
    <rPh sb="0" eb="2">
      <t>スイサン</t>
    </rPh>
    <rPh sb="2" eb="5">
      <t>ショクリョウヒン</t>
    </rPh>
    <phoneticPr fontId="2"/>
  </si>
  <si>
    <t>水産缶詰・瓶詰</t>
  </si>
  <si>
    <t>0924</t>
  </si>
  <si>
    <t>塩干・塩蔵品</t>
  </si>
  <si>
    <t>0925</t>
  </si>
  <si>
    <t>0926</t>
  </si>
  <si>
    <t>冷凍水産食品</t>
  </si>
  <si>
    <t>093</t>
    <phoneticPr fontId="2"/>
  </si>
  <si>
    <t>野菜缶詰・果実缶詰・農産保存食料品</t>
    <rPh sb="0" eb="2">
      <t>ヤサイ</t>
    </rPh>
    <rPh sb="2" eb="4">
      <t>カンヅメ</t>
    </rPh>
    <rPh sb="5" eb="7">
      <t>カジツ</t>
    </rPh>
    <rPh sb="7" eb="9">
      <t>カンヅメ</t>
    </rPh>
    <rPh sb="10" eb="12">
      <t>ノウサン</t>
    </rPh>
    <rPh sb="12" eb="14">
      <t>ホゾン</t>
    </rPh>
    <rPh sb="14" eb="17">
      <t>ショクリョウヒン</t>
    </rPh>
    <phoneticPr fontId="2"/>
  </si>
  <si>
    <t>094</t>
    <phoneticPr fontId="2"/>
  </si>
  <si>
    <t>調味料</t>
    <rPh sb="0" eb="3">
      <t>チョウミリョウ</t>
    </rPh>
    <phoneticPr fontId="2"/>
  </si>
  <si>
    <t>しょう油・食用アミノ酸</t>
  </si>
  <si>
    <t>0943</t>
  </si>
  <si>
    <t>ソース</t>
  </si>
  <si>
    <t>0944</t>
  </si>
  <si>
    <t>食酢</t>
  </si>
  <si>
    <t>その他の調味料</t>
  </si>
  <si>
    <t>096</t>
    <phoneticPr fontId="2"/>
  </si>
  <si>
    <t>精穀・製粉</t>
    <rPh sb="0" eb="1">
      <t>セイ</t>
    </rPh>
    <rPh sb="1" eb="2">
      <t>コク</t>
    </rPh>
    <rPh sb="3" eb="5">
      <t>セイフン</t>
    </rPh>
    <phoneticPr fontId="2"/>
  </si>
  <si>
    <t>097</t>
    <phoneticPr fontId="2"/>
  </si>
  <si>
    <t>パン・菓子</t>
    <rPh sb="3" eb="5">
      <t>カシ</t>
    </rPh>
    <phoneticPr fontId="2"/>
  </si>
  <si>
    <t>パン</t>
  </si>
  <si>
    <t>ビスケット類・干菓子</t>
  </si>
  <si>
    <t>その他のパン・菓子</t>
  </si>
  <si>
    <t>098</t>
    <phoneticPr fontId="2"/>
  </si>
  <si>
    <t>動植物油脂</t>
    <rPh sb="0" eb="3">
      <t>ドウショクブツ</t>
    </rPh>
    <rPh sb="3" eb="5">
      <t>ユシ</t>
    </rPh>
    <phoneticPr fontId="2"/>
  </si>
  <si>
    <t>099</t>
    <phoneticPr fontId="2"/>
  </si>
  <si>
    <t>その他の食料品</t>
    <rPh sb="2" eb="3">
      <t>タ</t>
    </rPh>
    <rPh sb="4" eb="7">
      <t>ショクリョウヒン</t>
    </rPh>
    <phoneticPr fontId="2"/>
  </si>
  <si>
    <t>めん類</t>
  </si>
  <si>
    <t>豆腐・油揚</t>
  </si>
  <si>
    <t>あん類</t>
  </si>
  <si>
    <t>冷凍調理食品</t>
  </si>
  <si>
    <t>そう（惣）菜</t>
  </si>
  <si>
    <t>すし・弁当・調理パン</t>
  </si>
  <si>
    <t>レトルト食品</t>
  </si>
  <si>
    <t>他に分類されない食料品</t>
  </si>
  <si>
    <t>清涼飲料</t>
    <rPh sb="0" eb="2">
      <t>セイリョウ</t>
    </rPh>
    <rPh sb="2" eb="4">
      <t>インリョウ</t>
    </rPh>
    <phoneticPr fontId="2"/>
  </si>
  <si>
    <t>清涼飲料</t>
  </si>
  <si>
    <t>酒類</t>
    <rPh sb="0" eb="2">
      <t>シュルイ</t>
    </rPh>
    <phoneticPr fontId="2"/>
  </si>
  <si>
    <t>果実酒</t>
  </si>
  <si>
    <t>清酒</t>
  </si>
  <si>
    <t>茶・コーヒー（清涼飲料を除く）</t>
    <rPh sb="0" eb="1">
      <t>チャ</t>
    </rPh>
    <rPh sb="7" eb="11">
      <t>セイリョウインリョウ</t>
    </rPh>
    <rPh sb="12" eb="13">
      <t>ノゾ</t>
    </rPh>
    <phoneticPr fontId="2"/>
  </si>
  <si>
    <t>製氷</t>
    <rPh sb="0" eb="2">
      <t>セイヒョウ</t>
    </rPh>
    <phoneticPr fontId="2"/>
  </si>
  <si>
    <t>飼料・有機質肥料</t>
    <rPh sb="0" eb="2">
      <t>シリョウ</t>
    </rPh>
    <rPh sb="3" eb="6">
      <t>ユウキシツ</t>
    </rPh>
    <rPh sb="6" eb="8">
      <t>ヒリョウ</t>
    </rPh>
    <phoneticPr fontId="2"/>
  </si>
  <si>
    <t>有機質肥料</t>
  </si>
  <si>
    <t>製糸、紡績、化学繊維・ねん糸等</t>
    <rPh sb="0" eb="2">
      <t>セイシ</t>
    </rPh>
    <rPh sb="3" eb="5">
      <t>ボウセキ</t>
    </rPh>
    <rPh sb="6" eb="8">
      <t>カガク</t>
    </rPh>
    <rPh sb="8" eb="10">
      <t>センイ</t>
    </rPh>
    <rPh sb="13" eb="14">
      <t>イト</t>
    </rPh>
    <rPh sb="14" eb="15">
      <t>トウ</t>
    </rPh>
    <phoneticPr fontId="2"/>
  </si>
  <si>
    <t>織物</t>
    <rPh sb="0" eb="2">
      <t>オリモノ</t>
    </rPh>
    <phoneticPr fontId="2"/>
  </si>
  <si>
    <t>染色整理</t>
    <rPh sb="0" eb="2">
      <t>センショク</t>
    </rPh>
    <rPh sb="2" eb="4">
      <t>セイリ</t>
    </rPh>
    <phoneticPr fontId="2"/>
  </si>
  <si>
    <t>綱・網・レース・繊維粗製品</t>
    <rPh sb="0" eb="1">
      <t>ツナ</t>
    </rPh>
    <rPh sb="2" eb="3">
      <t>アミ</t>
    </rPh>
    <rPh sb="8" eb="10">
      <t>センイ</t>
    </rPh>
    <rPh sb="10" eb="11">
      <t>ソ</t>
    </rPh>
    <rPh sb="11" eb="13">
      <t>セイヒン</t>
    </rPh>
    <phoneticPr fontId="2"/>
  </si>
  <si>
    <t>フェルト・不織布</t>
  </si>
  <si>
    <t>外衣・シャツ（和式を除く）</t>
    <rPh sb="0" eb="1">
      <t>ソト</t>
    </rPh>
    <rPh sb="1" eb="2">
      <t>コロモ</t>
    </rPh>
    <rPh sb="7" eb="9">
      <t>ワシキ</t>
    </rPh>
    <rPh sb="10" eb="11">
      <t>ノゾ</t>
    </rPh>
    <phoneticPr fontId="2"/>
  </si>
  <si>
    <t>織物製成人女子・少女服（不織布製及びレース製を含む）</t>
  </si>
  <si>
    <t>ニット製アウターシャツ類</t>
  </si>
  <si>
    <t>その他の外衣・シャツ</t>
  </si>
  <si>
    <t>下着類</t>
    <rPh sb="0" eb="2">
      <t>シタギ</t>
    </rPh>
    <rPh sb="2" eb="3">
      <t>ルイ</t>
    </rPh>
    <phoneticPr fontId="2"/>
  </si>
  <si>
    <t>織物製下着</t>
  </si>
  <si>
    <t>ニット製下着</t>
  </si>
  <si>
    <t>補整着</t>
  </si>
  <si>
    <t>和装製品・その他の衣服・繊維製身の回り品</t>
    <rPh sb="0" eb="2">
      <t>ワソウ</t>
    </rPh>
    <rPh sb="2" eb="4">
      <t>セイヒン</t>
    </rPh>
    <rPh sb="7" eb="8">
      <t>タ</t>
    </rPh>
    <rPh sb="9" eb="10">
      <t>イ</t>
    </rPh>
    <rPh sb="10" eb="11">
      <t>フク</t>
    </rPh>
    <rPh sb="12" eb="14">
      <t>センイ</t>
    </rPh>
    <rPh sb="14" eb="15">
      <t>セイ</t>
    </rPh>
    <rPh sb="15" eb="16">
      <t>ミ</t>
    </rPh>
    <rPh sb="17" eb="18">
      <t>マワ</t>
    </rPh>
    <rPh sb="19" eb="20">
      <t>ヒン</t>
    </rPh>
    <phoneticPr fontId="2"/>
  </si>
  <si>
    <t>和装製品（足袋を含む）</t>
  </si>
  <si>
    <t>その他の繊維製品</t>
    <rPh sb="2" eb="3">
      <t>タ</t>
    </rPh>
    <rPh sb="4" eb="6">
      <t>センイ</t>
    </rPh>
    <rPh sb="6" eb="8">
      <t>セイヒン</t>
    </rPh>
    <phoneticPr fontId="2"/>
  </si>
  <si>
    <t>寝具</t>
  </si>
  <si>
    <t>繊維製袋</t>
  </si>
  <si>
    <t>他に分類されない繊維製品</t>
  </si>
  <si>
    <t>木材</t>
    <rPh sb="0" eb="2">
      <t>モクザイ</t>
    </rPh>
    <phoneticPr fontId="1"/>
  </si>
  <si>
    <t>製材、木製品</t>
    <rPh sb="0" eb="2">
      <t>セイザイ</t>
    </rPh>
    <rPh sb="3" eb="6">
      <t>モクセイヒン</t>
    </rPh>
    <phoneticPr fontId="2"/>
  </si>
  <si>
    <t>木材チップ</t>
  </si>
  <si>
    <t>造作材・合板・建築用組立材料</t>
    <rPh sb="0" eb="2">
      <t>ゾウサク</t>
    </rPh>
    <rPh sb="2" eb="3">
      <t>ザイ</t>
    </rPh>
    <rPh sb="4" eb="5">
      <t>ゴウ</t>
    </rPh>
    <rPh sb="5" eb="6">
      <t>イタ</t>
    </rPh>
    <rPh sb="7" eb="10">
      <t>ケンチクヨウ</t>
    </rPh>
    <rPh sb="10" eb="12">
      <t>クミタテ</t>
    </rPh>
    <rPh sb="12" eb="14">
      <t>ザイリョウ</t>
    </rPh>
    <phoneticPr fontId="2"/>
  </si>
  <si>
    <t>造作材（建具を除く）</t>
  </si>
  <si>
    <t>合板</t>
  </si>
  <si>
    <t>集成材</t>
  </si>
  <si>
    <t>建築用木製組立材料</t>
  </si>
  <si>
    <t>木箱</t>
  </si>
  <si>
    <t>その他の木製品（竹、とうを含む）</t>
    <rPh sb="2" eb="3">
      <t>タ</t>
    </rPh>
    <rPh sb="4" eb="5">
      <t>キ</t>
    </rPh>
    <rPh sb="5" eb="7">
      <t>セイヒン</t>
    </rPh>
    <phoneticPr fontId="2"/>
  </si>
  <si>
    <t>家具</t>
    <rPh sb="0" eb="2">
      <t>カグ</t>
    </rPh>
    <phoneticPr fontId="1"/>
  </si>
  <si>
    <t>金属製家具</t>
  </si>
  <si>
    <t>建具</t>
    <rPh sb="0" eb="2">
      <t>タテグ</t>
    </rPh>
    <phoneticPr fontId="2"/>
  </si>
  <si>
    <t>建具</t>
  </si>
  <si>
    <t>その他の家具・装備品</t>
    <rPh sb="2" eb="3">
      <t>タ</t>
    </rPh>
    <rPh sb="4" eb="6">
      <t>カグ</t>
    </rPh>
    <rPh sb="7" eb="10">
      <t>ソウビヒン</t>
    </rPh>
    <phoneticPr fontId="2"/>
  </si>
  <si>
    <t>事務所用・店舗用装備品</t>
  </si>
  <si>
    <t>パルプ・紙</t>
    <rPh sb="4" eb="5">
      <t>カミ</t>
    </rPh>
    <phoneticPr fontId="1"/>
  </si>
  <si>
    <t>パルプ</t>
    <phoneticPr fontId="2"/>
  </si>
  <si>
    <t>紙</t>
    <rPh sb="0" eb="1">
      <t>カミ</t>
    </rPh>
    <phoneticPr fontId="1"/>
  </si>
  <si>
    <t>洋紙・機械すき和紙</t>
  </si>
  <si>
    <t>加工紙</t>
    <rPh sb="0" eb="2">
      <t>カコウ</t>
    </rPh>
    <rPh sb="2" eb="3">
      <t>カミ</t>
    </rPh>
    <phoneticPr fontId="1"/>
  </si>
  <si>
    <t>紙製品</t>
    <rPh sb="0" eb="1">
      <t>カミ</t>
    </rPh>
    <rPh sb="1" eb="3">
      <t>セイヒン</t>
    </rPh>
    <phoneticPr fontId="1"/>
  </si>
  <si>
    <t>その他の紙製品</t>
  </si>
  <si>
    <t>紙製容器</t>
    <rPh sb="0" eb="2">
      <t>カミセイ</t>
    </rPh>
    <rPh sb="2" eb="4">
      <t>ヨウキ</t>
    </rPh>
    <phoneticPr fontId="1"/>
  </si>
  <si>
    <t>重包装紙袋</t>
  </si>
  <si>
    <t>角底紙袋</t>
  </si>
  <si>
    <t>段ボール箱</t>
  </si>
  <si>
    <t>紙器</t>
  </si>
  <si>
    <t>製版</t>
    <rPh sb="0" eb="2">
      <t>セイハン</t>
    </rPh>
    <phoneticPr fontId="2"/>
  </si>
  <si>
    <t>化学肥料</t>
    <rPh sb="0" eb="2">
      <t>カガク</t>
    </rPh>
    <rPh sb="2" eb="4">
      <t>ヒリョウ</t>
    </rPh>
    <phoneticPr fontId="2"/>
  </si>
  <si>
    <t>その他の化学肥料</t>
  </si>
  <si>
    <t>無機化学工業製品</t>
    <rPh sb="0" eb="2">
      <t>ムキ</t>
    </rPh>
    <rPh sb="2" eb="4">
      <t>カガク</t>
    </rPh>
    <rPh sb="4" eb="6">
      <t>コウギョウ</t>
    </rPh>
    <rPh sb="6" eb="8">
      <t>セイヒン</t>
    </rPh>
    <phoneticPr fontId="2"/>
  </si>
  <si>
    <t>圧縮ガス・液化ガス</t>
  </si>
  <si>
    <t>有機化学工業製品</t>
    <rPh sb="0" eb="2">
      <t>ユウキ</t>
    </rPh>
    <rPh sb="2" eb="4">
      <t>カガク</t>
    </rPh>
    <rPh sb="4" eb="6">
      <t>コウギョウ</t>
    </rPh>
    <rPh sb="6" eb="8">
      <t>セイヒン</t>
    </rPh>
    <phoneticPr fontId="2"/>
  </si>
  <si>
    <t>プラスチック</t>
  </si>
  <si>
    <t>油脂加工製品・石けん・合成洗剤・界面活性剤・塗料</t>
    <rPh sb="0" eb="2">
      <t>ユシ</t>
    </rPh>
    <rPh sb="2" eb="4">
      <t>カコウ</t>
    </rPh>
    <rPh sb="4" eb="6">
      <t>セイヒン</t>
    </rPh>
    <rPh sb="7" eb="8">
      <t>セッ</t>
    </rPh>
    <rPh sb="11" eb="13">
      <t>ゴウセイ</t>
    </rPh>
    <rPh sb="13" eb="15">
      <t>センザイ</t>
    </rPh>
    <rPh sb="16" eb="18">
      <t>カイメン</t>
    </rPh>
    <rPh sb="18" eb="21">
      <t>カッセイザイ</t>
    </rPh>
    <rPh sb="22" eb="24">
      <t>トリョウ</t>
    </rPh>
    <phoneticPr fontId="2"/>
  </si>
  <si>
    <t>塗料</t>
  </si>
  <si>
    <t>医薬品</t>
    <rPh sb="0" eb="3">
      <t>イヤクヒン</t>
    </rPh>
    <phoneticPr fontId="2"/>
  </si>
  <si>
    <t>医薬品原薬</t>
  </si>
  <si>
    <t>医薬品製剤</t>
  </si>
  <si>
    <t>その他の化学工業</t>
    <rPh sb="2" eb="3">
      <t>タ</t>
    </rPh>
    <rPh sb="4" eb="6">
      <t>カガク</t>
    </rPh>
    <rPh sb="6" eb="8">
      <t>コウギョウ</t>
    </rPh>
    <phoneticPr fontId="2"/>
  </si>
  <si>
    <t>試薬</t>
  </si>
  <si>
    <t>他に分類されない化学工業製品</t>
  </si>
  <si>
    <t>舗装材料</t>
    <rPh sb="0" eb="2">
      <t>ホソウ</t>
    </rPh>
    <rPh sb="2" eb="4">
      <t>ザイリョウ</t>
    </rPh>
    <phoneticPr fontId="2"/>
  </si>
  <si>
    <t>舗装材料</t>
  </si>
  <si>
    <t>その他の石油製品・石炭製品</t>
    <rPh sb="2" eb="3">
      <t>タ</t>
    </rPh>
    <rPh sb="4" eb="6">
      <t>セキユ</t>
    </rPh>
    <rPh sb="6" eb="8">
      <t>セイヒン</t>
    </rPh>
    <rPh sb="9" eb="11">
      <t>セキタン</t>
    </rPh>
    <rPh sb="11" eb="13">
      <t>セイヒン</t>
    </rPh>
    <phoneticPr fontId="2"/>
  </si>
  <si>
    <t>その他の石油製品・石炭製品</t>
  </si>
  <si>
    <t>プラスチック</t>
    <phoneticPr fontId="1"/>
  </si>
  <si>
    <t>プラスチック板・棒・管・継手・異形押出製品</t>
    <rPh sb="10" eb="11">
      <t>カン</t>
    </rPh>
    <rPh sb="12" eb="13">
      <t>ツギ</t>
    </rPh>
    <rPh sb="13" eb="14">
      <t>テ</t>
    </rPh>
    <rPh sb="15" eb="17">
      <t>イケイ</t>
    </rPh>
    <rPh sb="17" eb="19">
      <t>オシダシ</t>
    </rPh>
    <rPh sb="19" eb="21">
      <t>セイヒン</t>
    </rPh>
    <phoneticPr fontId="2"/>
  </si>
  <si>
    <t>プラスチック異形押出製品</t>
  </si>
  <si>
    <t>プラスチックフィルム・シート・床材・合成皮革</t>
    <rPh sb="15" eb="17">
      <t>ユカザイ</t>
    </rPh>
    <rPh sb="18" eb="20">
      <t>ゴウセイ</t>
    </rPh>
    <rPh sb="20" eb="22">
      <t>ヒカク</t>
    </rPh>
    <phoneticPr fontId="2"/>
  </si>
  <si>
    <t>プラスチックフィルム</t>
  </si>
  <si>
    <t>工業用プラスチック製品</t>
    <rPh sb="0" eb="2">
      <t>コウギョウ</t>
    </rPh>
    <rPh sb="2" eb="3">
      <t>ヨウ</t>
    </rPh>
    <rPh sb="9" eb="11">
      <t>セイヒン</t>
    </rPh>
    <phoneticPr fontId="2"/>
  </si>
  <si>
    <t>発泡・強化プラスチック製品</t>
    <rPh sb="0" eb="2">
      <t>ハッポウ</t>
    </rPh>
    <rPh sb="3" eb="5">
      <t>キョウカ</t>
    </rPh>
    <rPh sb="11" eb="13">
      <t>セイヒン</t>
    </rPh>
    <phoneticPr fontId="2"/>
  </si>
  <si>
    <t>硬質プラスチック発泡製品</t>
  </si>
  <si>
    <t>強化プラスチック製板・棒・管・継手</t>
  </si>
  <si>
    <t>強化プラスチック製容器・浴槽等</t>
  </si>
  <si>
    <t>プラスチック成形材料（廃プラスチックを含む）</t>
    <rPh sb="11" eb="12">
      <t>ハイ</t>
    </rPh>
    <rPh sb="19" eb="20">
      <t>フク</t>
    </rPh>
    <phoneticPr fontId="1"/>
  </si>
  <si>
    <t>プラスチック成形材料</t>
  </si>
  <si>
    <t>その他のプラスチック製品</t>
    <rPh sb="2" eb="3">
      <t>タ</t>
    </rPh>
    <rPh sb="10" eb="12">
      <t>セイヒン</t>
    </rPh>
    <phoneticPr fontId="2"/>
  </si>
  <si>
    <t>プラスチック製容器</t>
  </si>
  <si>
    <t>他に分類されないプラスチック製品</t>
  </si>
  <si>
    <t>ゴム製・プラスチック製履物・同附属品</t>
    <rPh sb="2" eb="3">
      <t>セイ</t>
    </rPh>
    <rPh sb="10" eb="11">
      <t>セイ</t>
    </rPh>
    <rPh sb="11" eb="13">
      <t>ハキモノ</t>
    </rPh>
    <rPh sb="14" eb="15">
      <t>ドウ</t>
    </rPh>
    <rPh sb="15" eb="17">
      <t>フゾク</t>
    </rPh>
    <rPh sb="17" eb="18">
      <t>ヒン</t>
    </rPh>
    <phoneticPr fontId="2"/>
  </si>
  <si>
    <t>ゴムベルト・ゴムホース・工業用ゴム製品</t>
    <rPh sb="12" eb="15">
      <t>コウギョウヨウ</t>
    </rPh>
    <rPh sb="17" eb="19">
      <t>セイヒン</t>
    </rPh>
    <phoneticPr fontId="2"/>
  </si>
  <si>
    <t>ゴムベルト</t>
  </si>
  <si>
    <t>工業用ゴム製品</t>
  </si>
  <si>
    <t>革製履物用材料・同附属品</t>
  </si>
  <si>
    <t>革製履物</t>
    <phoneticPr fontId="2"/>
  </si>
  <si>
    <t>革製履物</t>
  </si>
  <si>
    <t>ガラス・同製品</t>
    <rPh sb="4" eb="5">
      <t>ドウ</t>
    </rPh>
    <rPh sb="5" eb="7">
      <t>セイヒン</t>
    </rPh>
    <phoneticPr fontId="2"/>
  </si>
  <si>
    <t>ガラス繊維・同製品</t>
  </si>
  <si>
    <t>その他のガラス・同製品</t>
  </si>
  <si>
    <t>セメント・同製品</t>
    <rPh sb="5" eb="6">
      <t>ドウ</t>
    </rPh>
    <rPh sb="6" eb="8">
      <t>セイヒン</t>
    </rPh>
    <phoneticPr fontId="2"/>
  </si>
  <si>
    <t>生コンクリート</t>
  </si>
  <si>
    <t>コンクリート製品</t>
  </si>
  <si>
    <t>陶磁器・同関連製品</t>
    <rPh sb="0" eb="3">
      <t>トウジキ</t>
    </rPh>
    <rPh sb="4" eb="5">
      <t>ドウ</t>
    </rPh>
    <rPh sb="5" eb="7">
      <t>カンレン</t>
    </rPh>
    <rPh sb="7" eb="9">
      <t>セイヒン</t>
    </rPh>
    <phoneticPr fontId="2"/>
  </si>
  <si>
    <t>電気用陶磁器</t>
  </si>
  <si>
    <t>理化学用・工業用陶磁器</t>
  </si>
  <si>
    <t>耐火物</t>
    <rPh sb="0" eb="3">
      <t>タイカブツ</t>
    </rPh>
    <phoneticPr fontId="2"/>
  </si>
  <si>
    <t>その他の耐火物</t>
  </si>
  <si>
    <t>骨材・石工品等</t>
    <rPh sb="0" eb="2">
      <t>コツザイ</t>
    </rPh>
    <rPh sb="3" eb="4">
      <t>イシ</t>
    </rPh>
    <rPh sb="5" eb="6">
      <t>ヒン</t>
    </rPh>
    <rPh sb="6" eb="7">
      <t>トウ</t>
    </rPh>
    <phoneticPr fontId="2"/>
  </si>
  <si>
    <t>砕石</t>
  </si>
  <si>
    <t>石工品</t>
  </si>
  <si>
    <t>その他の窯業・土石製品</t>
    <rPh sb="2" eb="3">
      <t>タ</t>
    </rPh>
    <rPh sb="4" eb="6">
      <t>ヨウギョウ</t>
    </rPh>
    <rPh sb="7" eb="9">
      <t>ドセキ</t>
    </rPh>
    <rPh sb="9" eb="11">
      <t>セイヒン</t>
    </rPh>
    <phoneticPr fontId="2"/>
  </si>
  <si>
    <t>石こう（膏）製品</t>
  </si>
  <si>
    <t>鋳型（中子を含む）</t>
  </si>
  <si>
    <t>他に分類されない窯業・土石製品</t>
  </si>
  <si>
    <t>鉄鋼</t>
    <rPh sb="0" eb="2">
      <t>テッコウ</t>
    </rPh>
    <phoneticPr fontId="1"/>
  </si>
  <si>
    <t>製鋼を行わない鋼材（表面処理鋼材を除く）</t>
    <rPh sb="0" eb="2">
      <t>セイコウ</t>
    </rPh>
    <rPh sb="3" eb="4">
      <t>オコナ</t>
    </rPh>
    <rPh sb="7" eb="9">
      <t>コウザイ</t>
    </rPh>
    <rPh sb="10" eb="12">
      <t>ヒョウメン</t>
    </rPh>
    <rPh sb="12" eb="14">
      <t>ショリ</t>
    </rPh>
    <rPh sb="14" eb="15">
      <t>ハガネ</t>
    </rPh>
    <rPh sb="15" eb="16">
      <t>ザイ</t>
    </rPh>
    <rPh sb="17" eb="18">
      <t>ノゾ</t>
    </rPh>
    <phoneticPr fontId="2"/>
  </si>
  <si>
    <t>表面処理鋼材</t>
    <rPh sb="0" eb="2">
      <t>ヒョウメン</t>
    </rPh>
    <rPh sb="2" eb="4">
      <t>ショリ</t>
    </rPh>
    <rPh sb="4" eb="6">
      <t>コウザイ</t>
    </rPh>
    <phoneticPr fontId="2"/>
  </si>
  <si>
    <t>鉄素形材</t>
    <rPh sb="0" eb="1">
      <t>テツ</t>
    </rPh>
    <rPh sb="1" eb="2">
      <t>モト</t>
    </rPh>
    <rPh sb="2" eb="3">
      <t>カタチ</t>
    </rPh>
    <rPh sb="3" eb="4">
      <t>ザイ</t>
    </rPh>
    <phoneticPr fontId="2"/>
  </si>
  <si>
    <t>鍛工品</t>
  </si>
  <si>
    <t>その他の鉄鋼</t>
    <rPh sb="2" eb="3">
      <t>タ</t>
    </rPh>
    <rPh sb="4" eb="6">
      <t>テッコウ</t>
    </rPh>
    <phoneticPr fontId="2"/>
  </si>
  <si>
    <t>非鉄金属第２次製錬・精製（非鉄金属合金を含む）</t>
    <rPh sb="0" eb="2">
      <t>ヒテツ</t>
    </rPh>
    <rPh sb="2" eb="4">
      <t>キンゾク</t>
    </rPh>
    <rPh sb="4" eb="5">
      <t>ダイ</t>
    </rPh>
    <rPh sb="6" eb="7">
      <t>ジ</t>
    </rPh>
    <rPh sb="7" eb="9">
      <t>セイレン</t>
    </rPh>
    <rPh sb="10" eb="12">
      <t>セイセイ</t>
    </rPh>
    <phoneticPr fontId="2"/>
  </si>
  <si>
    <t>非鉄金属・同合金圧延（抽伸、押出しを含む）</t>
    <rPh sb="0" eb="2">
      <t>ヒテツ</t>
    </rPh>
    <rPh sb="2" eb="4">
      <t>キンゾク</t>
    </rPh>
    <rPh sb="5" eb="6">
      <t>ドウ</t>
    </rPh>
    <rPh sb="6" eb="8">
      <t>ゴウキン</t>
    </rPh>
    <rPh sb="8" eb="10">
      <t>アツエン</t>
    </rPh>
    <phoneticPr fontId="2"/>
  </si>
  <si>
    <t>電線・ケーブル</t>
    <rPh sb="0" eb="2">
      <t>デンセン</t>
    </rPh>
    <phoneticPr fontId="2"/>
  </si>
  <si>
    <t>非鉄金属素形材</t>
    <rPh sb="0" eb="2">
      <t>ヒテツ</t>
    </rPh>
    <rPh sb="2" eb="4">
      <t>キンゾク</t>
    </rPh>
    <rPh sb="4" eb="5">
      <t>モト</t>
    </rPh>
    <rPh sb="5" eb="6">
      <t>カタチ</t>
    </rPh>
    <rPh sb="6" eb="7">
      <t>ザイ</t>
    </rPh>
    <phoneticPr fontId="2"/>
  </si>
  <si>
    <t>アルミニウム・同合金ダイカスト</t>
  </si>
  <si>
    <t>その他の非鉄金属</t>
    <rPh sb="2" eb="3">
      <t>タ</t>
    </rPh>
    <rPh sb="4" eb="6">
      <t>ヒテツ</t>
    </rPh>
    <rPh sb="6" eb="8">
      <t>キンゾク</t>
    </rPh>
    <phoneticPr fontId="2"/>
  </si>
  <si>
    <t>他に分類されない非鉄金属</t>
  </si>
  <si>
    <t>洋食器・刃物・手道具・金物類</t>
    <rPh sb="0" eb="3">
      <t>ヨウショッキ</t>
    </rPh>
    <rPh sb="4" eb="6">
      <t>ハモノ</t>
    </rPh>
    <rPh sb="7" eb="8">
      <t>テ</t>
    </rPh>
    <rPh sb="8" eb="10">
      <t>ドウグ</t>
    </rPh>
    <rPh sb="11" eb="13">
      <t>カナモノ</t>
    </rPh>
    <rPh sb="13" eb="14">
      <t>ルイ</t>
    </rPh>
    <phoneticPr fontId="2"/>
  </si>
  <si>
    <t>機械刃物</t>
  </si>
  <si>
    <t>その他の金物類</t>
  </si>
  <si>
    <t>暖房・調理等装置、配管工事用附属品</t>
    <rPh sb="0" eb="2">
      <t>ダンボウ</t>
    </rPh>
    <rPh sb="3" eb="5">
      <t>チョウリ</t>
    </rPh>
    <rPh sb="5" eb="6">
      <t>トウ</t>
    </rPh>
    <rPh sb="6" eb="8">
      <t>ソウチ</t>
    </rPh>
    <rPh sb="9" eb="11">
      <t>ハイカン</t>
    </rPh>
    <rPh sb="11" eb="14">
      <t>コウジヨウ</t>
    </rPh>
    <rPh sb="14" eb="16">
      <t>フゾク</t>
    </rPh>
    <rPh sb="16" eb="17">
      <t>ヒン</t>
    </rPh>
    <phoneticPr fontId="2"/>
  </si>
  <si>
    <t>ガス機器・石油機器</t>
  </si>
  <si>
    <t>建設用・建築用金属製品（製缶板金を除く）</t>
    <rPh sb="0" eb="3">
      <t>ケンセツヨウ</t>
    </rPh>
    <rPh sb="4" eb="7">
      <t>ケンチクヨウ</t>
    </rPh>
    <rPh sb="7" eb="9">
      <t>キンゾク</t>
    </rPh>
    <rPh sb="9" eb="11">
      <t>セイヒン</t>
    </rPh>
    <rPh sb="12" eb="14">
      <t>セイカン</t>
    </rPh>
    <rPh sb="14" eb="16">
      <t>バンキン</t>
    </rPh>
    <rPh sb="17" eb="18">
      <t>ノゾ</t>
    </rPh>
    <phoneticPr fontId="2"/>
  </si>
  <si>
    <t>鉄骨</t>
  </si>
  <si>
    <t>金属製サッシ・ドア</t>
  </si>
  <si>
    <t>鉄骨系プレハブ住宅</t>
  </si>
  <si>
    <t>金属素形材製品</t>
    <rPh sb="0" eb="2">
      <t>キンゾク</t>
    </rPh>
    <rPh sb="2" eb="3">
      <t>モト</t>
    </rPh>
    <rPh sb="3" eb="4">
      <t>カタチ</t>
    </rPh>
    <rPh sb="4" eb="5">
      <t>ザイ</t>
    </rPh>
    <rPh sb="5" eb="7">
      <t>セイヒン</t>
    </rPh>
    <phoneticPr fontId="2"/>
  </si>
  <si>
    <t>アルミニウム・同合金プレス製品</t>
  </si>
  <si>
    <t>粉末や金製品</t>
  </si>
  <si>
    <t>金属被膜・彫刻、熱処理</t>
    <rPh sb="0" eb="2">
      <t>キンゾク</t>
    </rPh>
    <rPh sb="2" eb="4">
      <t>ヒマク</t>
    </rPh>
    <rPh sb="5" eb="7">
      <t>チョウコク</t>
    </rPh>
    <rPh sb="8" eb="9">
      <t>ネツ</t>
    </rPh>
    <rPh sb="9" eb="11">
      <t>ショリ</t>
    </rPh>
    <phoneticPr fontId="2"/>
  </si>
  <si>
    <t>その他の金属表面処理</t>
  </si>
  <si>
    <t>金属線製品（ねじ類を除く）</t>
    <rPh sb="0" eb="2">
      <t>キンゾク</t>
    </rPh>
    <rPh sb="2" eb="3">
      <t>セン</t>
    </rPh>
    <rPh sb="3" eb="5">
      <t>セイヒン</t>
    </rPh>
    <rPh sb="8" eb="9">
      <t>ルイ</t>
    </rPh>
    <rPh sb="10" eb="11">
      <t>ノゾ</t>
    </rPh>
    <phoneticPr fontId="2"/>
  </si>
  <si>
    <t>その他の金属線製品</t>
  </si>
  <si>
    <t>ボルト・ナット・リベット・小ねじ・木ねじ等</t>
    <phoneticPr fontId="2"/>
  </si>
  <si>
    <t>その他の金属製品</t>
    <rPh sb="2" eb="3">
      <t>タ</t>
    </rPh>
    <rPh sb="4" eb="6">
      <t>キンゾク</t>
    </rPh>
    <rPh sb="6" eb="8">
      <t>セイヒン</t>
    </rPh>
    <phoneticPr fontId="2"/>
  </si>
  <si>
    <t>金属製スプリング</t>
  </si>
  <si>
    <t>他に分類されない金属製品</t>
  </si>
  <si>
    <t>ボイラ・原動機</t>
    <rPh sb="4" eb="7">
      <t>ゲンドウキ</t>
    </rPh>
    <phoneticPr fontId="2"/>
  </si>
  <si>
    <t>はん用内燃機関</t>
  </si>
  <si>
    <t>ポンプ・圧縮機器</t>
    <rPh sb="4" eb="6">
      <t>アッシュク</t>
    </rPh>
    <rPh sb="6" eb="8">
      <t>キキ</t>
    </rPh>
    <phoneticPr fontId="2"/>
  </si>
  <si>
    <t>油圧・空圧機器</t>
  </si>
  <si>
    <t>一般産業用機械・装置</t>
    <rPh sb="0" eb="2">
      <t>イッパン</t>
    </rPh>
    <rPh sb="2" eb="5">
      <t>サンギョウヨウ</t>
    </rPh>
    <rPh sb="5" eb="7">
      <t>キカイ</t>
    </rPh>
    <rPh sb="8" eb="10">
      <t>ソウチ</t>
    </rPh>
    <phoneticPr fontId="2"/>
  </si>
  <si>
    <t>冷凍機・温湿調整装置</t>
  </si>
  <si>
    <t>その他のはん用機械・同部分品</t>
    <rPh sb="2" eb="3">
      <t>タ</t>
    </rPh>
    <rPh sb="6" eb="7">
      <t>ヨウ</t>
    </rPh>
    <rPh sb="7" eb="9">
      <t>キカイ</t>
    </rPh>
    <rPh sb="10" eb="11">
      <t>ドウ</t>
    </rPh>
    <rPh sb="11" eb="14">
      <t>ブブンヒン</t>
    </rPh>
    <phoneticPr fontId="2"/>
  </si>
  <si>
    <t>消火器具・消火装置</t>
  </si>
  <si>
    <t>弁・同附属品</t>
  </si>
  <si>
    <t>他に分類されないはん用機械・装置</t>
  </si>
  <si>
    <t>農業用機械（農業用器具を除く）</t>
    <rPh sb="6" eb="9">
      <t>ノウギョウヨウ</t>
    </rPh>
    <rPh sb="9" eb="11">
      <t>キグ</t>
    </rPh>
    <rPh sb="12" eb="13">
      <t>ノゾ</t>
    </rPh>
    <phoneticPr fontId="1"/>
  </si>
  <si>
    <t>建設機械・鉱山機械</t>
    <rPh sb="0" eb="2">
      <t>ケンセツ</t>
    </rPh>
    <rPh sb="2" eb="4">
      <t>キカイ</t>
    </rPh>
    <rPh sb="5" eb="7">
      <t>コウザン</t>
    </rPh>
    <rPh sb="7" eb="9">
      <t>キカイ</t>
    </rPh>
    <phoneticPr fontId="1"/>
  </si>
  <si>
    <t>建設機械・鉱山機械</t>
  </si>
  <si>
    <t>生活関連産業用機械</t>
    <rPh sb="0" eb="2">
      <t>セイカツ</t>
    </rPh>
    <rPh sb="2" eb="4">
      <t>カンレン</t>
    </rPh>
    <rPh sb="4" eb="7">
      <t>サンギョウヨウ</t>
    </rPh>
    <rPh sb="7" eb="9">
      <t>キカイ</t>
    </rPh>
    <phoneticPr fontId="1"/>
  </si>
  <si>
    <t>印刷・製本・紙工機械</t>
  </si>
  <si>
    <t>包装・荷造機械</t>
  </si>
  <si>
    <t>基礎素材産業用機械</t>
    <rPh sb="0" eb="2">
      <t>キソ</t>
    </rPh>
    <rPh sb="2" eb="4">
      <t>ソザイ</t>
    </rPh>
    <rPh sb="4" eb="7">
      <t>サンギョウヨウ</t>
    </rPh>
    <rPh sb="7" eb="9">
      <t>キカイ</t>
    </rPh>
    <phoneticPr fontId="1"/>
  </si>
  <si>
    <t>化学機械・同装置</t>
  </si>
  <si>
    <t>金属加工機械</t>
    <rPh sb="0" eb="2">
      <t>キンゾク</t>
    </rPh>
    <rPh sb="2" eb="4">
      <t>カコウ</t>
    </rPh>
    <rPh sb="4" eb="6">
      <t>キカイ</t>
    </rPh>
    <phoneticPr fontId="1"/>
  </si>
  <si>
    <t>金属工作機械</t>
  </si>
  <si>
    <t>半導体・フラットパネルディスプレイ製造装置</t>
    <rPh sb="0" eb="3">
      <t>ハンドウタイ</t>
    </rPh>
    <rPh sb="17" eb="19">
      <t>セイゾウ</t>
    </rPh>
    <rPh sb="19" eb="21">
      <t>ソウチ</t>
    </rPh>
    <phoneticPr fontId="1"/>
  </si>
  <si>
    <t>半導体製造装置</t>
  </si>
  <si>
    <t>フラットパネルディスプレイ製造装置</t>
  </si>
  <si>
    <t>その他の生産用機械・同部分品</t>
    <rPh sb="2" eb="3">
      <t>タ</t>
    </rPh>
    <rPh sb="4" eb="7">
      <t>セイサンヨウ</t>
    </rPh>
    <rPh sb="7" eb="9">
      <t>キカイ</t>
    </rPh>
    <rPh sb="10" eb="11">
      <t>ドウ</t>
    </rPh>
    <rPh sb="11" eb="14">
      <t>ブブンヒン</t>
    </rPh>
    <phoneticPr fontId="1"/>
  </si>
  <si>
    <t>金属用金型・同部分品・附属品</t>
  </si>
  <si>
    <t>非金属用金型・同部分品・附属品</t>
  </si>
  <si>
    <t>真空装置・真空機器</t>
  </si>
  <si>
    <t>ロボット</t>
  </si>
  <si>
    <t>他に分類されない生産用機械・同部分品</t>
  </si>
  <si>
    <t>事務用機械器具</t>
    <rPh sb="0" eb="3">
      <t>ジムヨウ</t>
    </rPh>
    <rPh sb="3" eb="5">
      <t>キカイ</t>
    </rPh>
    <rPh sb="5" eb="7">
      <t>キグ</t>
    </rPh>
    <phoneticPr fontId="2"/>
  </si>
  <si>
    <t>サービス用・娯楽用機械器具</t>
    <rPh sb="4" eb="5">
      <t>ヨウ</t>
    </rPh>
    <rPh sb="6" eb="9">
      <t>ゴラクヨウ</t>
    </rPh>
    <rPh sb="9" eb="11">
      <t>キカイ</t>
    </rPh>
    <rPh sb="11" eb="13">
      <t>キグ</t>
    </rPh>
    <phoneticPr fontId="2"/>
  </si>
  <si>
    <t>自動販売機</t>
  </si>
  <si>
    <t>計量器・測定器・分析機器・試験機・測量機械器具・理化学機械器具</t>
    <rPh sb="0" eb="2">
      <t>ケイリョウ</t>
    </rPh>
    <rPh sb="2" eb="3">
      <t>キ</t>
    </rPh>
    <rPh sb="4" eb="6">
      <t>ソクテイ</t>
    </rPh>
    <rPh sb="6" eb="7">
      <t>キ</t>
    </rPh>
    <rPh sb="8" eb="10">
      <t>ブンセキ</t>
    </rPh>
    <rPh sb="10" eb="12">
      <t>キキ</t>
    </rPh>
    <rPh sb="13" eb="16">
      <t>シケンキ</t>
    </rPh>
    <rPh sb="17" eb="19">
      <t>ソクリョウ</t>
    </rPh>
    <rPh sb="19" eb="21">
      <t>キカイ</t>
    </rPh>
    <rPh sb="21" eb="23">
      <t>キグ</t>
    </rPh>
    <rPh sb="24" eb="27">
      <t>リカガク</t>
    </rPh>
    <rPh sb="27" eb="29">
      <t>キカイ</t>
    </rPh>
    <rPh sb="29" eb="31">
      <t>キグ</t>
    </rPh>
    <phoneticPr fontId="2"/>
  </si>
  <si>
    <t>はかり</t>
  </si>
  <si>
    <t>圧力計・流量計・液面計等</t>
  </si>
  <si>
    <t>精密測定器</t>
  </si>
  <si>
    <t>理化学機械器具</t>
  </si>
  <si>
    <t>その他の計量器・測定器・分析機器・試験機・測量機械器具・理化学機械器具</t>
  </si>
  <si>
    <t>医療用機械器具・医療用品</t>
    <rPh sb="0" eb="3">
      <t>イリョウヨウ</t>
    </rPh>
    <rPh sb="3" eb="5">
      <t>キカイ</t>
    </rPh>
    <rPh sb="5" eb="7">
      <t>キグ</t>
    </rPh>
    <rPh sb="8" eb="10">
      <t>イリョウ</t>
    </rPh>
    <rPh sb="10" eb="12">
      <t>ヨウヒン</t>
    </rPh>
    <phoneticPr fontId="2"/>
  </si>
  <si>
    <t>医療用機械器具</t>
  </si>
  <si>
    <t>光学機械器具・レンズ</t>
    <rPh sb="0" eb="2">
      <t>コウガク</t>
    </rPh>
    <rPh sb="2" eb="4">
      <t>キカイ</t>
    </rPh>
    <rPh sb="4" eb="6">
      <t>キグ</t>
    </rPh>
    <phoneticPr fontId="2"/>
  </si>
  <si>
    <t>顕微鏡・望遠鏡等</t>
  </si>
  <si>
    <t>写真機・映画用機械・同附属品</t>
  </si>
  <si>
    <t>光学機械用レンズ・プリズム</t>
  </si>
  <si>
    <t>電子デバイス</t>
    <rPh sb="0" eb="2">
      <t>デンシ</t>
    </rPh>
    <phoneticPr fontId="2"/>
  </si>
  <si>
    <t>集積回路</t>
  </si>
  <si>
    <t>電子部品</t>
    <rPh sb="0" eb="2">
      <t>デンシ</t>
    </rPh>
    <rPh sb="2" eb="4">
      <t>ブヒン</t>
    </rPh>
    <phoneticPr fontId="2"/>
  </si>
  <si>
    <t>抵抗器・コンデンサ・変成器・複合部品</t>
  </si>
  <si>
    <t>コネクタ・スイッチ・リレー</t>
  </si>
  <si>
    <t>記録メディア</t>
    <rPh sb="0" eb="2">
      <t>キロク</t>
    </rPh>
    <phoneticPr fontId="2"/>
  </si>
  <si>
    <t>電子回路</t>
    <rPh sb="0" eb="2">
      <t>デンシ</t>
    </rPh>
    <rPh sb="2" eb="4">
      <t>カイロ</t>
    </rPh>
    <phoneticPr fontId="2"/>
  </si>
  <si>
    <t>電子回路基板</t>
  </si>
  <si>
    <t>電子回路実装基板</t>
  </si>
  <si>
    <t>ユニット部品</t>
    <rPh sb="4" eb="6">
      <t>ブヒン</t>
    </rPh>
    <phoneticPr fontId="2"/>
  </si>
  <si>
    <t>その他の電子部品・デバイス・電子回路</t>
    <rPh sb="2" eb="3">
      <t>タ</t>
    </rPh>
    <rPh sb="4" eb="6">
      <t>デンシ</t>
    </rPh>
    <rPh sb="6" eb="8">
      <t>ブヒン</t>
    </rPh>
    <rPh sb="14" eb="16">
      <t>デンシ</t>
    </rPh>
    <rPh sb="16" eb="18">
      <t>カイロ</t>
    </rPh>
    <phoneticPr fontId="2"/>
  </si>
  <si>
    <t>その他の電子部品・デバイス・電子回路</t>
  </si>
  <si>
    <t>発電用・送電用・配電用電気機械器具</t>
    <rPh sb="0" eb="3">
      <t>ハツデンヨウ</t>
    </rPh>
    <rPh sb="4" eb="7">
      <t>ソウデンヨウ</t>
    </rPh>
    <rPh sb="8" eb="10">
      <t>ハイデン</t>
    </rPh>
    <rPh sb="10" eb="11">
      <t>ヨウ</t>
    </rPh>
    <rPh sb="11" eb="13">
      <t>デンキ</t>
    </rPh>
    <rPh sb="13" eb="15">
      <t>キカイ</t>
    </rPh>
    <rPh sb="15" eb="17">
      <t>キグ</t>
    </rPh>
    <phoneticPr fontId="1"/>
  </si>
  <si>
    <t>発電機・電動機・その他の回転電気機械</t>
  </si>
  <si>
    <t>電力開閉装置</t>
  </si>
  <si>
    <t>配電盤・電力制御装置</t>
  </si>
  <si>
    <t>配線器具・配線附属品</t>
  </si>
  <si>
    <t>産業用電気機械器具</t>
    <rPh sb="0" eb="3">
      <t>サンギョウヨウ</t>
    </rPh>
    <rPh sb="3" eb="5">
      <t>デンキ</t>
    </rPh>
    <rPh sb="5" eb="7">
      <t>キカイ</t>
    </rPh>
    <rPh sb="7" eb="9">
      <t>キグ</t>
    </rPh>
    <phoneticPr fontId="1"/>
  </si>
  <si>
    <t>その他の産業用電気機械器具（車両用、船舶用を含む）</t>
  </si>
  <si>
    <t>民生用電気機械器具</t>
    <rPh sb="0" eb="3">
      <t>ミンセイヨウ</t>
    </rPh>
    <rPh sb="3" eb="5">
      <t>デンキ</t>
    </rPh>
    <rPh sb="5" eb="7">
      <t>キカイ</t>
    </rPh>
    <rPh sb="7" eb="9">
      <t>キグ</t>
    </rPh>
    <phoneticPr fontId="1"/>
  </si>
  <si>
    <t>ちゅう房機器</t>
  </si>
  <si>
    <t>その他の民生用電気機械器具</t>
  </si>
  <si>
    <t>電子応用装置</t>
    <rPh sb="0" eb="2">
      <t>デンシ</t>
    </rPh>
    <rPh sb="2" eb="4">
      <t>オウヨウ</t>
    </rPh>
    <rPh sb="4" eb="6">
      <t>ソウチ</t>
    </rPh>
    <phoneticPr fontId="1"/>
  </si>
  <si>
    <t>その他の電子応用装置</t>
  </si>
  <si>
    <t>電気計測器</t>
    <rPh sb="0" eb="2">
      <t>デンキ</t>
    </rPh>
    <rPh sb="2" eb="5">
      <t>ケイソクキ</t>
    </rPh>
    <phoneticPr fontId="1"/>
  </si>
  <si>
    <t>医療用計測器</t>
  </si>
  <si>
    <t>その他の電気機械器具</t>
    <rPh sb="2" eb="3">
      <t>タ</t>
    </rPh>
    <rPh sb="4" eb="6">
      <t>デンキ</t>
    </rPh>
    <rPh sb="6" eb="8">
      <t>キカイ</t>
    </rPh>
    <rPh sb="8" eb="10">
      <t>キグ</t>
    </rPh>
    <phoneticPr fontId="1"/>
  </si>
  <si>
    <t>その他の電気機械器具</t>
  </si>
  <si>
    <t>情報</t>
    <rPh sb="0" eb="2">
      <t>ジョウホウ</t>
    </rPh>
    <phoneticPr fontId="1"/>
  </si>
  <si>
    <t>通信機械器具・同関連機械器具</t>
    <rPh sb="0" eb="2">
      <t>ツウシン</t>
    </rPh>
    <rPh sb="2" eb="4">
      <t>キカイ</t>
    </rPh>
    <rPh sb="4" eb="6">
      <t>キグ</t>
    </rPh>
    <rPh sb="7" eb="8">
      <t>ドウ</t>
    </rPh>
    <rPh sb="8" eb="10">
      <t>カンレン</t>
    </rPh>
    <rPh sb="10" eb="12">
      <t>キカイ</t>
    </rPh>
    <rPh sb="12" eb="14">
      <t>キグ</t>
    </rPh>
    <phoneticPr fontId="1"/>
  </si>
  <si>
    <t>有線通信機械器具</t>
  </si>
  <si>
    <t>交通信号保安装置</t>
  </si>
  <si>
    <t>その他の通信機械器具・同関連機械器具</t>
  </si>
  <si>
    <t>映像・音響機械器具</t>
    <rPh sb="0" eb="2">
      <t>エイゾウ</t>
    </rPh>
    <rPh sb="3" eb="5">
      <t>オンキョウ</t>
    </rPh>
    <rPh sb="5" eb="7">
      <t>キカイ</t>
    </rPh>
    <rPh sb="7" eb="9">
      <t>キグ</t>
    </rPh>
    <phoneticPr fontId="1"/>
  </si>
  <si>
    <t>電気音響機械器具</t>
  </si>
  <si>
    <t>電子計算機・同附属装置</t>
    <rPh sb="0" eb="2">
      <t>デンシ</t>
    </rPh>
    <rPh sb="2" eb="5">
      <t>ケイサンキ</t>
    </rPh>
    <rPh sb="6" eb="7">
      <t>ドウ</t>
    </rPh>
    <rPh sb="7" eb="9">
      <t>フゾク</t>
    </rPh>
    <rPh sb="9" eb="11">
      <t>ソウチ</t>
    </rPh>
    <phoneticPr fontId="1"/>
  </si>
  <si>
    <t>パーソナルコンピュータ</t>
  </si>
  <si>
    <t>輸送</t>
    <rPh sb="0" eb="2">
      <t>ユソウ</t>
    </rPh>
    <phoneticPr fontId="1"/>
  </si>
  <si>
    <t>自動車・同附属品</t>
    <rPh sb="0" eb="3">
      <t>ジドウシャ</t>
    </rPh>
    <rPh sb="4" eb="5">
      <t>ドウ</t>
    </rPh>
    <rPh sb="5" eb="7">
      <t>フゾク</t>
    </rPh>
    <rPh sb="7" eb="8">
      <t>ヒン</t>
    </rPh>
    <phoneticPr fontId="1"/>
  </si>
  <si>
    <t>自動車部分品・附属品</t>
  </si>
  <si>
    <t>鉄道車両・同部分品</t>
    <rPh sb="0" eb="2">
      <t>テツドウ</t>
    </rPh>
    <rPh sb="2" eb="4">
      <t>シャリョウ</t>
    </rPh>
    <rPh sb="5" eb="6">
      <t>ドウ</t>
    </rPh>
    <rPh sb="6" eb="8">
      <t>ブブン</t>
    </rPh>
    <rPh sb="8" eb="9">
      <t>ヒン</t>
    </rPh>
    <phoneticPr fontId="1"/>
  </si>
  <si>
    <t>鉄道車両用部分品</t>
  </si>
  <si>
    <t>船舶製造・修理、舶用機関</t>
    <rPh sb="0" eb="2">
      <t>センパク</t>
    </rPh>
    <rPh sb="2" eb="4">
      <t>セイゾウ</t>
    </rPh>
    <rPh sb="5" eb="7">
      <t>シュウリ</t>
    </rPh>
    <rPh sb="8" eb="10">
      <t>ハクヨウ</t>
    </rPh>
    <rPh sb="10" eb="12">
      <t>キカン</t>
    </rPh>
    <phoneticPr fontId="1"/>
  </si>
  <si>
    <t>船体ブロック</t>
  </si>
  <si>
    <t>舶用機関</t>
  </si>
  <si>
    <t>その他の航空機部分品・補助装置</t>
  </si>
  <si>
    <t>産業用運搬車両・同部分品・附属品</t>
    <rPh sb="0" eb="3">
      <t>サンギョウヨウ</t>
    </rPh>
    <rPh sb="3" eb="5">
      <t>ウンパン</t>
    </rPh>
    <rPh sb="5" eb="7">
      <t>シャリョウ</t>
    </rPh>
    <rPh sb="8" eb="9">
      <t>ドウ</t>
    </rPh>
    <rPh sb="9" eb="12">
      <t>ブブンヒン</t>
    </rPh>
    <rPh sb="13" eb="15">
      <t>フゾク</t>
    </rPh>
    <rPh sb="15" eb="16">
      <t>ヒン</t>
    </rPh>
    <phoneticPr fontId="1"/>
  </si>
  <si>
    <t>その他</t>
    <rPh sb="2" eb="3">
      <t>タ</t>
    </rPh>
    <phoneticPr fontId="1"/>
  </si>
  <si>
    <t>貴金属・宝石製品</t>
    <rPh sb="0" eb="3">
      <t>キキンゾク</t>
    </rPh>
    <rPh sb="4" eb="6">
      <t>ホウセキ</t>
    </rPh>
    <rPh sb="6" eb="8">
      <t>セイヒン</t>
    </rPh>
    <phoneticPr fontId="1"/>
  </si>
  <si>
    <t>貴金属・宝石製装身具（ジュエリー）製品</t>
  </si>
  <si>
    <t>時計・同部分品</t>
    <rPh sb="0" eb="2">
      <t>トケイ</t>
    </rPh>
    <rPh sb="3" eb="4">
      <t>ドウ</t>
    </rPh>
    <rPh sb="4" eb="7">
      <t>ブブンヒン</t>
    </rPh>
    <phoneticPr fontId="1"/>
  </si>
  <si>
    <t>がん具・運動用具</t>
    <rPh sb="2" eb="3">
      <t>グ</t>
    </rPh>
    <rPh sb="4" eb="6">
      <t>ウンドウ</t>
    </rPh>
    <rPh sb="6" eb="8">
      <t>ヨウグ</t>
    </rPh>
    <phoneticPr fontId="1"/>
  </si>
  <si>
    <t>娯楽用具・がん具（人形を除く）</t>
  </si>
  <si>
    <t>運動用具</t>
  </si>
  <si>
    <t>漆器</t>
    <rPh sb="0" eb="2">
      <t>シッキ</t>
    </rPh>
    <phoneticPr fontId="1"/>
  </si>
  <si>
    <t>漆器</t>
  </si>
  <si>
    <t>畳等生活雑貨製品</t>
    <rPh sb="0" eb="1">
      <t>タタ</t>
    </rPh>
    <rPh sb="1" eb="2">
      <t>トウ</t>
    </rPh>
    <rPh sb="2" eb="4">
      <t>セイカツ</t>
    </rPh>
    <rPh sb="4" eb="6">
      <t>ザッカ</t>
    </rPh>
    <rPh sb="6" eb="8">
      <t>セイヒン</t>
    </rPh>
    <phoneticPr fontId="1"/>
  </si>
  <si>
    <t>麦わら・パナマ類帽子・わら工品</t>
  </si>
  <si>
    <t>畳</t>
  </si>
  <si>
    <t>ほうき・ブラシ</t>
  </si>
  <si>
    <t>他に分類されない</t>
    <rPh sb="0" eb="1">
      <t>ホカ</t>
    </rPh>
    <rPh sb="2" eb="4">
      <t>ブンルイ</t>
    </rPh>
    <phoneticPr fontId="1"/>
  </si>
  <si>
    <t>看板・標識機</t>
  </si>
  <si>
    <t>工業用模型</t>
  </si>
  <si>
    <t>他に分類されないその他の製品</t>
  </si>
  <si>
    <t>従業
者数</t>
    <rPh sb="0" eb="1">
      <t>ジュウ</t>
    </rPh>
    <rPh sb="3" eb="4">
      <t>シャ</t>
    </rPh>
    <rPh sb="4" eb="5">
      <t>スウ</t>
    </rPh>
    <phoneticPr fontId="2"/>
  </si>
  <si>
    <t>製造品
出荷額等</t>
    <rPh sb="0" eb="3">
      <t>セイゾウヒン</t>
    </rPh>
    <rPh sb="4" eb="6">
      <t>シュッカ</t>
    </rPh>
    <rPh sb="6" eb="7">
      <t>ガク</t>
    </rPh>
    <rPh sb="7" eb="8">
      <t>トウ</t>
    </rPh>
    <phoneticPr fontId="2"/>
  </si>
  <si>
    <t>付加価値額（従業者29人以下は粗付加価値額）</t>
    <rPh sb="0" eb="2">
      <t>フカ</t>
    </rPh>
    <rPh sb="2" eb="4">
      <t>カチ</t>
    </rPh>
    <rPh sb="4" eb="5">
      <t>ガク</t>
    </rPh>
    <rPh sb="6" eb="9">
      <t>ジュウギョウシャ</t>
    </rPh>
    <rPh sb="11" eb="12">
      <t>ニン</t>
    </rPh>
    <rPh sb="12" eb="14">
      <t>イカ</t>
    </rPh>
    <rPh sb="15" eb="16">
      <t>ソ</t>
    </rPh>
    <rPh sb="16" eb="18">
      <t>フカ</t>
    </rPh>
    <rPh sb="18" eb="20">
      <t>カチ</t>
    </rPh>
    <rPh sb="20" eb="21">
      <t>ガク</t>
    </rPh>
    <phoneticPr fontId="2"/>
  </si>
  <si>
    <t>　１０～　１９人</t>
    <rPh sb="7" eb="8">
      <t>ニン</t>
    </rPh>
    <phoneticPr fontId="2"/>
  </si>
  <si>
    <t>　２０～　２９人</t>
    <rPh sb="7" eb="8">
      <t>ニン</t>
    </rPh>
    <phoneticPr fontId="2"/>
  </si>
  <si>
    <t>　３０～　４９人</t>
    <rPh sb="7" eb="8">
      <t>ニン</t>
    </rPh>
    <phoneticPr fontId="2"/>
  </si>
  <si>
    <t>　５０～　９９人</t>
    <rPh sb="7" eb="8">
      <t>ニン</t>
    </rPh>
    <phoneticPr fontId="2"/>
  </si>
  <si>
    <t>１００～１９９人</t>
    <rPh sb="7" eb="8">
      <t>ニン</t>
    </rPh>
    <phoneticPr fontId="2"/>
  </si>
  <si>
    <t>２００～２９９人</t>
    <rPh sb="7" eb="8">
      <t>ニン</t>
    </rPh>
    <phoneticPr fontId="2"/>
  </si>
  <si>
    <t>３００～４９９人</t>
    <rPh sb="7" eb="8">
      <t>ニン</t>
    </rPh>
    <phoneticPr fontId="2"/>
  </si>
  <si>
    <t>５００～９９９人</t>
    <rPh sb="7" eb="8">
      <t>ニン</t>
    </rPh>
    <phoneticPr fontId="2"/>
  </si>
  <si>
    <t>１，０００人以上</t>
    <rPh sb="5" eb="6">
      <t>ニン</t>
    </rPh>
    <rPh sb="6" eb="8">
      <t>イジョウ</t>
    </rPh>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</si>
  <si>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</si>
  <si>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</si>
  <si>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</si>
  <si>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</si>
  <si>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</si>
  <si>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</si>
  <si>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</si>
  <si>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</si>
  <si>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</si>
  <si>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</si>
  <si>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</si>
  <si>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</si>
  <si>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</si>
  <si>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</si>
  <si>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</si>
  <si>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</si>
  <si>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</si>
  <si>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</si>
  <si>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</si>
  <si>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</si>
  <si>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</si>
  <si>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</si>
  <si>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</si>
  <si>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２　従業者30人以上の事業所に関する統計表</t>
    <rPh sb="2" eb="5">
      <t>ジュウギョウシャ</t>
    </rPh>
    <rPh sb="7" eb="8">
      <t>ニン</t>
    </rPh>
    <rPh sb="8" eb="10">
      <t>イジョウ</t>
    </rPh>
    <rPh sb="11" eb="14">
      <t>ジギョウショ</t>
    </rPh>
    <rPh sb="15" eb="16">
      <t>カン</t>
    </rPh>
    <rPh sb="18" eb="21">
      <t>トウケイヒョウ</t>
    </rPh>
    <phoneticPr fontId="2"/>
  </si>
  <si>
    <t>第３表　産業中分類別事業所数、従業者数</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phoneticPr fontId="2"/>
  </si>
  <si>
    <t>合計</t>
    <rPh sb="0" eb="2">
      <t>ゴウケイ</t>
    </rPh>
    <phoneticPr fontId="2"/>
  </si>
  <si>
    <t>常用雇用者及び有給役員に対する基本給、諸手当と特別に支払われた給与（期末賞与等）の額</t>
    <phoneticPr fontId="2"/>
  </si>
  <si>
    <t>原材料
使用額</t>
    <rPh sb="0" eb="3">
      <t>ゲンザイリョウ</t>
    </rPh>
    <rPh sb="4" eb="6">
      <t>シヨウ</t>
    </rPh>
    <rPh sb="6" eb="7">
      <t>ガク</t>
    </rPh>
    <phoneticPr fontId="2"/>
  </si>
  <si>
    <t>燃料
使用額</t>
    <rPh sb="0" eb="2">
      <t>ネンリョウ</t>
    </rPh>
    <rPh sb="3" eb="5">
      <t>シヨウ</t>
    </rPh>
    <rPh sb="5" eb="6">
      <t>ガク</t>
    </rPh>
    <phoneticPr fontId="2"/>
  </si>
  <si>
    <t>電力
使用額</t>
    <rPh sb="0" eb="2">
      <t>デンリョク</t>
    </rPh>
    <rPh sb="3" eb="5">
      <t>シヨウ</t>
    </rPh>
    <rPh sb="5" eb="6">
      <t>ガク</t>
    </rPh>
    <phoneticPr fontId="2"/>
  </si>
  <si>
    <t>製造等に関連する外注費</t>
    <rPh sb="0" eb="3">
      <t>セイゾウトウ</t>
    </rPh>
    <rPh sb="4" eb="6">
      <t>カンレン</t>
    </rPh>
    <rPh sb="8" eb="10">
      <t>ガイチュウ</t>
    </rPh>
    <rPh sb="10" eb="11">
      <t>ヒ</t>
    </rPh>
    <phoneticPr fontId="2"/>
  </si>
  <si>
    <t>転売した
商品の
仕入額</t>
    <rPh sb="0" eb="2">
      <t>テンバイ</t>
    </rPh>
    <rPh sb="5" eb="7">
      <t>ショウヒン</t>
    </rPh>
    <rPh sb="9" eb="11">
      <t>シイレ</t>
    </rPh>
    <rPh sb="11" eb="12">
      <t>ガク</t>
    </rPh>
    <phoneticPr fontId="2"/>
  </si>
  <si>
    <t>第５表　産業中分類別事業所数、製造品出荷額等、生産額、付加価値額、粗付加価値額、在庫額</t>
    <rPh sb="0" eb="1">
      <t>ダイ</t>
    </rPh>
    <rPh sb="2" eb="3">
      <t>ヒョウ</t>
    </rPh>
    <rPh sb="4" eb="6">
      <t>サンギョウ</t>
    </rPh>
    <rPh sb="6" eb="7">
      <t>チュウ</t>
    </rPh>
    <rPh sb="7" eb="9">
      <t>ブンルイ</t>
    </rPh>
    <rPh sb="9" eb="10">
      <t>ベツ</t>
    </rPh>
    <rPh sb="10" eb="13">
      <t>ジギョウショ</t>
    </rPh>
    <rPh sb="13" eb="14">
      <t>スウ</t>
    </rPh>
    <rPh sb="15" eb="18">
      <t>セイゾウヒン</t>
    </rPh>
    <rPh sb="18" eb="20">
      <t>シュッカ</t>
    </rPh>
    <rPh sb="20" eb="21">
      <t>ガク</t>
    </rPh>
    <rPh sb="21" eb="22">
      <t>トウ</t>
    </rPh>
    <rPh sb="23" eb="26">
      <t>セイサンガク</t>
    </rPh>
    <rPh sb="27" eb="29">
      <t>フカ</t>
    </rPh>
    <rPh sb="29" eb="31">
      <t>カチ</t>
    </rPh>
    <rPh sb="31" eb="32">
      <t>ガク</t>
    </rPh>
    <rPh sb="33" eb="34">
      <t>ソ</t>
    </rPh>
    <rPh sb="34" eb="36">
      <t>フカ</t>
    </rPh>
    <rPh sb="36" eb="38">
      <t>カチ</t>
    </rPh>
    <rPh sb="38" eb="39">
      <t>ガク</t>
    </rPh>
    <rPh sb="40" eb="42">
      <t>ザイコ</t>
    </rPh>
    <rPh sb="42" eb="43">
      <t>ガク</t>
    </rPh>
    <phoneticPr fontId="2"/>
  </si>
  <si>
    <t>製　造　品　出　荷　額　等</t>
    <phoneticPr fontId="2"/>
  </si>
  <si>
    <t>生　産　額</t>
    <rPh sb="0" eb="1">
      <t>セイ</t>
    </rPh>
    <rPh sb="2" eb="3">
      <t>サン</t>
    </rPh>
    <rPh sb="4" eb="5">
      <t>ガク</t>
    </rPh>
    <phoneticPr fontId="2"/>
  </si>
  <si>
    <t>付加価値額</t>
    <rPh sb="0" eb="2">
      <t>フカ</t>
    </rPh>
    <rPh sb="2" eb="4">
      <t>カチ</t>
    </rPh>
    <rPh sb="4" eb="5">
      <t>ガク</t>
    </rPh>
    <phoneticPr fontId="2"/>
  </si>
  <si>
    <t>粗付加価値額</t>
    <rPh sb="0" eb="1">
      <t>ソ</t>
    </rPh>
    <rPh sb="1" eb="3">
      <t>フカ</t>
    </rPh>
    <rPh sb="3" eb="5">
      <t>カチ</t>
    </rPh>
    <rPh sb="5" eb="6">
      <t>ガク</t>
    </rPh>
    <phoneticPr fontId="2"/>
  </si>
  <si>
    <t>在　　庫　　額</t>
    <rPh sb="0" eb="1">
      <t>ザイ</t>
    </rPh>
    <rPh sb="3" eb="4">
      <t>コ</t>
    </rPh>
    <rPh sb="6" eb="7">
      <t>ガク</t>
    </rPh>
    <phoneticPr fontId="2"/>
  </si>
  <si>
    <t>製造品</t>
    <rPh sb="0" eb="3">
      <t>セイゾウヒン</t>
    </rPh>
    <phoneticPr fontId="2"/>
  </si>
  <si>
    <t>半製品及び仕掛品</t>
    <rPh sb="0" eb="3">
      <t>ハンセイヒン</t>
    </rPh>
    <rPh sb="3" eb="4">
      <t>オヨ</t>
    </rPh>
    <rPh sb="5" eb="7">
      <t>シカケ</t>
    </rPh>
    <rPh sb="7" eb="8">
      <t>ヒン</t>
    </rPh>
    <phoneticPr fontId="2"/>
  </si>
  <si>
    <t>原材料及び燃料</t>
    <rPh sb="0" eb="3">
      <t>ゲンザイリョウ</t>
    </rPh>
    <rPh sb="3" eb="4">
      <t>オヨ</t>
    </rPh>
    <rPh sb="5" eb="7">
      <t>ネンリョウ</t>
    </rPh>
    <phoneticPr fontId="2"/>
  </si>
  <si>
    <t>製造品
出荷額</t>
    <rPh sb="0" eb="3">
      <t>セイゾウヒン</t>
    </rPh>
    <rPh sb="4" eb="6">
      <t>シュッカ</t>
    </rPh>
    <rPh sb="6" eb="7">
      <t>ガク</t>
    </rPh>
    <phoneticPr fontId="2"/>
  </si>
  <si>
    <t>加工賃
収入額</t>
    <rPh sb="0" eb="3">
      <t>カコウチン</t>
    </rPh>
    <rPh sb="4" eb="6">
      <t>シュウニュウ</t>
    </rPh>
    <rPh sb="6" eb="7">
      <t>ガク</t>
    </rPh>
    <phoneticPr fontId="2"/>
  </si>
  <si>
    <t>くず廃物の出荷額</t>
    <phoneticPr fontId="2"/>
  </si>
  <si>
    <t>その他
収入額</t>
    <rPh sb="2" eb="3">
      <t>タ</t>
    </rPh>
    <rPh sb="4" eb="6">
      <t>シュウニュウ</t>
    </rPh>
    <rPh sb="6" eb="7">
      <t>ガク</t>
    </rPh>
    <phoneticPr fontId="2"/>
  </si>
  <si>
    <t>年初
在庫額</t>
    <rPh sb="0" eb="2">
      <t>ネンショ</t>
    </rPh>
    <rPh sb="3" eb="5">
      <t>ザイコ</t>
    </rPh>
    <rPh sb="5" eb="6">
      <t>ガク</t>
    </rPh>
    <phoneticPr fontId="2"/>
  </si>
  <si>
    <t>年末
在庫額</t>
    <rPh sb="0" eb="2">
      <t>ネンマツ</t>
    </rPh>
    <rPh sb="3" eb="5">
      <t>ザイコ</t>
    </rPh>
    <rPh sb="5" eb="6">
      <t>ガク</t>
    </rPh>
    <phoneticPr fontId="2"/>
  </si>
  <si>
    <t>第６表　産業中分類別事業所数、有形固定資産額</t>
    <rPh sb="0" eb="1">
      <t>ダイ</t>
    </rPh>
    <rPh sb="2" eb="3">
      <t>ヒョウ</t>
    </rPh>
    <rPh sb="4" eb="6">
      <t>サンギョウ</t>
    </rPh>
    <rPh sb="6" eb="7">
      <t>チュウ</t>
    </rPh>
    <rPh sb="7" eb="9">
      <t>ブンルイ</t>
    </rPh>
    <rPh sb="9" eb="10">
      <t>ベツ</t>
    </rPh>
    <rPh sb="10" eb="13">
      <t>ジギョウショ</t>
    </rPh>
    <rPh sb="13" eb="14">
      <t>スウ</t>
    </rPh>
    <rPh sb="15" eb="17">
      <t>ユウケイ</t>
    </rPh>
    <rPh sb="17" eb="19">
      <t>コテイ</t>
    </rPh>
    <rPh sb="19" eb="21">
      <t>シサン</t>
    </rPh>
    <rPh sb="21" eb="22">
      <t>ガク</t>
    </rPh>
    <phoneticPr fontId="2"/>
  </si>
  <si>
    <t>有　形　固　定　資　産　額</t>
    <rPh sb="0" eb="1">
      <t>アリ</t>
    </rPh>
    <rPh sb="2" eb="3">
      <t>ケイ</t>
    </rPh>
    <rPh sb="4" eb="5">
      <t>カタ</t>
    </rPh>
    <rPh sb="6" eb="7">
      <t>テイ</t>
    </rPh>
    <rPh sb="8" eb="9">
      <t>シ</t>
    </rPh>
    <rPh sb="10" eb="11">
      <t>サン</t>
    </rPh>
    <rPh sb="12" eb="13">
      <t>ガク</t>
    </rPh>
    <phoneticPr fontId="2"/>
  </si>
  <si>
    <t>Ｂ　取得額</t>
    <rPh sb="2" eb="4">
      <t>シュトク</t>
    </rPh>
    <rPh sb="4" eb="5">
      <t>ガク</t>
    </rPh>
    <phoneticPr fontId="2"/>
  </si>
  <si>
    <t>建設仮勘定</t>
    <rPh sb="0" eb="2">
      <t>ケンセツ</t>
    </rPh>
    <rPh sb="2" eb="3">
      <t>カリ</t>
    </rPh>
    <rPh sb="3" eb="5">
      <t>カンジョウ</t>
    </rPh>
    <phoneticPr fontId="2"/>
  </si>
  <si>
    <t>（Ｂ＋Ｃ－Ｄ）
投資総額</t>
    <rPh sb="8" eb="10">
      <t>トウシ</t>
    </rPh>
    <rPh sb="10" eb="12">
      <t>ソウガク</t>
    </rPh>
    <phoneticPr fontId="2"/>
  </si>
  <si>
    <t>Ｅ　除却・売却
による減少額</t>
    <rPh sb="2" eb="4">
      <t>ジョキャク</t>
    </rPh>
    <rPh sb="5" eb="7">
      <t>バイキャク</t>
    </rPh>
    <rPh sb="11" eb="13">
      <t>ゲンショウ</t>
    </rPh>
    <rPh sb="13" eb="14">
      <t>ガク</t>
    </rPh>
    <phoneticPr fontId="2"/>
  </si>
  <si>
    <t>Ａ　年初現在高</t>
    <rPh sb="2" eb="4">
      <t>ネンショ</t>
    </rPh>
    <rPh sb="4" eb="6">
      <t>ゲンザイ</t>
    </rPh>
    <rPh sb="6" eb="7">
      <t>ダカ</t>
    </rPh>
    <phoneticPr fontId="2"/>
  </si>
  <si>
    <t>（Ａ＋Ｂ－Ｅ－Ｆ）
年末現在高</t>
    <rPh sb="10" eb="12">
      <t>ネンマツ</t>
    </rPh>
    <rPh sb="12" eb="14">
      <t>ゲンザイ</t>
    </rPh>
    <rPh sb="14" eb="15">
      <t>ダカ</t>
    </rPh>
    <phoneticPr fontId="2"/>
  </si>
  <si>
    <t>土地</t>
    <rPh sb="0" eb="2">
      <t>トチ</t>
    </rPh>
    <phoneticPr fontId="2"/>
  </si>
  <si>
    <t>土地以外のもの</t>
    <rPh sb="0" eb="1">
      <t>ツチ</t>
    </rPh>
    <rPh sb="1" eb="2">
      <t>チ</t>
    </rPh>
    <rPh sb="2" eb="3">
      <t>イ</t>
    </rPh>
    <rPh sb="3" eb="4">
      <t>ソト</t>
    </rPh>
    <phoneticPr fontId="13"/>
  </si>
  <si>
    <t>建物及び構築物</t>
    <rPh sb="0" eb="2">
      <t>タテモノ</t>
    </rPh>
    <rPh sb="2" eb="3">
      <t>オヨ</t>
    </rPh>
    <rPh sb="4" eb="5">
      <t>カマエ</t>
    </rPh>
    <rPh sb="5" eb="6">
      <t>チク</t>
    </rPh>
    <rPh sb="6" eb="7">
      <t>モノ</t>
    </rPh>
    <phoneticPr fontId="3"/>
  </si>
  <si>
    <t>機械及び装置</t>
    <rPh sb="0" eb="2">
      <t>キカイ</t>
    </rPh>
    <rPh sb="2" eb="3">
      <t>オヨ</t>
    </rPh>
    <rPh sb="4" eb="5">
      <t>ソウ</t>
    </rPh>
    <rPh sb="5" eb="6">
      <t>オ</t>
    </rPh>
    <phoneticPr fontId="3"/>
  </si>
  <si>
    <t>その他</t>
    <rPh sb="2" eb="3">
      <t>ホカ</t>
    </rPh>
    <phoneticPr fontId="3"/>
  </si>
  <si>
    <t>Ｃ　増加額</t>
    <rPh sb="2" eb="4">
      <t>ゾウカ</t>
    </rPh>
    <rPh sb="4" eb="5">
      <t>ガク</t>
    </rPh>
    <phoneticPr fontId="2"/>
  </si>
  <si>
    <t>Ｄ　減少額</t>
    <rPh sb="2" eb="4">
      <t>ゲンショウ</t>
    </rPh>
    <rPh sb="4" eb="5">
      <t>ガク</t>
    </rPh>
    <phoneticPr fontId="2"/>
  </si>
  <si>
    <t>土地以外のもの</t>
    <rPh sb="0" eb="2">
      <t>トチ</t>
    </rPh>
    <rPh sb="2" eb="4">
      <t>イガイ</t>
    </rPh>
    <phoneticPr fontId="2"/>
  </si>
  <si>
    <t>１事業所当たり</t>
    <rPh sb="1" eb="4">
      <t>ジギョウショ</t>
    </rPh>
    <rPh sb="4" eb="5">
      <t>アタ</t>
    </rPh>
    <phoneticPr fontId="2"/>
  </si>
  <si>
    <t>従業者１人当たり</t>
    <rPh sb="0" eb="3">
      <t>ジュウギョウシャ</t>
    </rPh>
    <rPh sb="4" eb="5">
      <t>ニン</t>
    </rPh>
    <rPh sb="5" eb="6">
      <t>アタ</t>
    </rPh>
    <phoneticPr fontId="2"/>
  </si>
  <si>
    <t>生産額</t>
    <rPh sb="0" eb="3">
      <t>セイサンガク</t>
    </rPh>
    <phoneticPr fontId="2"/>
  </si>
  <si>
    <t>有形固定資産
投資総額</t>
    <rPh sb="0" eb="2">
      <t>ユウケイ</t>
    </rPh>
    <rPh sb="2" eb="4">
      <t>コテイ</t>
    </rPh>
    <rPh sb="4" eb="6">
      <t>シサン</t>
    </rPh>
    <rPh sb="7" eb="9">
      <t>トウシ</t>
    </rPh>
    <rPh sb="9" eb="11">
      <t>ソウガク</t>
    </rPh>
    <phoneticPr fontId="2"/>
  </si>
  <si>
    <t>製造品出荷額等</t>
    <phoneticPr fontId="2"/>
  </si>
  <si>
    <t>事業に従事する者の人件費及び派遣受入者に係る人材派遣会社への支払額</t>
    <phoneticPr fontId="12"/>
  </si>
  <si>
    <t>４　工業用地・工業用水に関する統計表（従業者30人以上の事業所）</t>
    <rPh sb="2" eb="4">
      <t>コウギョウ</t>
    </rPh>
    <rPh sb="4" eb="6">
      <t>ヨウチ</t>
    </rPh>
    <rPh sb="7" eb="9">
      <t>コウギョウ</t>
    </rPh>
    <rPh sb="9" eb="11">
      <t>ヨウスイ</t>
    </rPh>
    <rPh sb="12" eb="13">
      <t>カン</t>
    </rPh>
    <rPh sb="15" eb="18">
      <t>トウケイヒョウ</t>
    </rPh>
    <rPh sb="19" eb="22">
      <t>ジュウギョウシャ</t>
    </rPh>
    <rPh sb="24" eb="25">
      <t>ニン</t>
    </rPh>
    <rPh sb="25" eb="27">
      <t>イジョウ</t>
    </rPh>
    <rPh sb="28" eb="31">
      <t>ジギョウショ</t>
    </rPh>
    <phoneticPr fontId="2"/>
  </si>
  <si>
    <t>敷　地　規　模　別　事　業　所　数</t>
    <rPh sb="0" eb="1">
      <t>シ</t>
    </rPh>
    <rPh sb="2" eb="3">
      <t>チ</t>
    </rPh>
    <rPh sb="4" eb="5">
      <t>キ</t>
    </rPh>
    <rPh sb="6" eb="7">
      <t>モ</t>
    </rPh>
    <rPh sb="8" eb="9">
      <t>ベツ</t>
    </rPh>
    <rPh sb="10" eb="11">
      <t>コト</t>
    </rPh>
    <rPh sb="12" eb="13">
      <t>ギョウ</t>
    </rPh>
    <rPh sb="14" eb="15">
      <t>ショ</t>
    </rPh>
    <rPh sb="16" eb="17">
      <t>スウ</t>
    </rPh>
    <phoneticPr fontId="2"/>
  </si>
  <si>
    <t>500㎡</t>
    <phoneticPr fontId="2"/>
  </si>
  <si>
    <t>1,000㎡</t>
    <phoneticPr fontId="2"/>
  </si>
  <si>
    <t>3,000㎡</t>
    <phoneticPr fontId="2"/>
  </si>
  <si>
    <t>5,000㎡</t>
    <phoneticPr fontId="2"/>
  </si>
  <si>
    <t>10,000㎡</t>
    <phoneticPr fontId="2"/>
  </si>
  <si>
    <t>30,000㎡</t>
    <phoneticPr fontId="2"/>
  </si>
  <si>
    <t>以上</t>
    <rPh sb="0" eb="2">
      <t>イジョウ</t>
    </rPh>
    <phoneticPr fontId="2"/>
  </si>
  <si>
    <t>100,000㎡</t>
    <phoneticPr fontId="2"/>
  </si>
  <si>
    <t>未満</t>
    <rPh sb="0" eb="2">
      <t>ミマン</t>
    </rPh>
    <phoneticPr fontId="2"/>
  </si>
  <si>
    <t>（㎡）</t>
    <phoneticPr fontId="2"/>
  </si>
  <si>
    <t>第11表　産業中分類別事業所数、１日当たり水源別用水量</t>
    <rPh sb="0" eb="1">
      <t>ダイ</t>
    </rPh>
    <rPh sb="3" eb="4">
      <t>ヒョウ</t>
    </rPh>
    <rPh sb="5" eb="7">
      <t>サンギョウ</t>
    </rPh>
    <rPh sb="7" eb="8">
      <t>チュウ</t>
    </rPh>
    <rPh sb="8" eb="10">
      <t>ブンルイ</t>
    </rPh>
    <rPh sb="10" eb="11">
      <t>ベツ</t>
    </rPh>
    <rPh sb="11" eb="15">
      <t>ジ</t>
    </rPh>
    <rPh sb="17" eb="18">
      <t>ニチ</t>
    </rPh>
    <rPh sb="18" eb="19">
      <t>ア</t>
    </rPh>
    <rPh sb="21" eb="23">
      <t>スイゲン</t>
    </rPh>
    <rPh sb="23" eb="24">
      <t>ベツ</t>
    </rPh>
    <rPh sb="24" eb="25">
      <t>ヨウ</t>
    </rPh>
    <rPh sb="25" eb="27">
      <t>スイリョウ</t>
    </rPh>
    <phoneticPr fontId="2"/>
  </si>
  <si>
    <t>水源別</t>
    <rPh sb="0" eb="3">
      <t>スイゲンベツ</t>
    </rPh>
    <phoneticPr fontId="2"/>
  </si>
  <si>
    <t>公共水道</t>
    <rPh sb="0" eb="2">
      <t>コウキョウ</t>
    </rPh>
    <rPh sb="2" eb="4">
      <t>スイドウ</t>
    </rPh>
    <phoneticPr fontId="2"/>
  </si>
  <si>
    <t>井戸水</t>
    <rPh sb="0" eb="3">
      <t>イドミズ</t>
    </rPh>
    <phoneticPr fontId="2"/>
  </si>
  <si>
    <t>その他
の淡水</t>
    <rPh sb="2" eb="3">
      <t>タ</t>
    </rPh>
    <rPh sb="5" eb="7">
      <t>タンスイ</t>
    </rPh>
    <phoneticPr fontId="2"/>
  </si>
  <si>
    <t>工業用水道</t>
    <rPh sb="0" eb="2">
      <t>コウギョウ</t>
    </rPh>
    <rPh sb="2" eb="3">
      <t>ヨウ</t>
    </rPh>
    <rPh sb="3" eb="5">
      <t>スイドウ</t>
    </rPh>
    <phoneticPr fontId="2"/>
  </si>
  <si>
    <t>上水道</t>
    <rPh sb="0" eb="3">
      <t>ジョウスイドウ</t>
    </rPh>
    <phoneticPr fontId="2"/>
  </si>
  <si>
    <t>（㎥/日）</t>
    <rPh sb="3" eb="4">
      <t>ニチ</t>
    </rPh>
    <phoneticPr fontId="2"/>
  </si>
  <si>
    <t>従業
者数</t>
    <rPh sb="0" eb="2">
      <t>ジュウギョウ</t>
    </rPh>
    <rPh sb="3" eb="4">
      <t>シャ</t>
    </rPh>
    <rPh sb="4" eb="5">
      <t>スウ</t>
    </rPh>
    <phoneticPr fontId="2"/>
  </si>
  <si>
    <t>製造品
出荷額等</t>
    <rPh sb="0" eb="3">
      <t>セイゾウヒン</t>
    </rPh>
    <rPh sb="4" eb="6">
      <t>シュッカ</t>
    </rPh>
    <rPh sb="6" eb="8">
      <t>ガクトウ</t>
    </rPh>
    <phoneticPr fontId="2"/>
  </si>
  <si>
    <t>付加価値額
（従業者29人以下は粗付加価値額）</t>
    <rPh sb="0" eb="2">
      <t>フカ</t>
    </rPh>
    <rPh sb="2" eb="4">
      <t>カチ</t>
    </rPh>
    <rPh sb="4" eb="5">
      <t>ガク</t>
    </rPh>
    <rPh sb="7" eb="10">
      <t>ジュウギョウシャ</t>
    </rPh>
    <rPh sb="12" eb="13">
      <t>ニン</t>
    </rPh>
    <rPh sb="13" eb="15">
      <t>イカ</t>
    </rPh>
    <rPh sb="16" eb="17">
      <t>ソ</t>
    </rPh>
    <rPh sb="17" eb="19">
      <t>フカ</t>
    </rPh>
    <rPh sb="19" eb="21">
      <t>カチ</t>
    </rPh>
    <rPh sb="21" eb="22">
      <t>ガク</t>
    </rPh>
    <phoneticPr fontId="2"/>
  </si>
  <si>
    <t>（人）</t>
    <rPh sb="1" eb="2">
      <t>ヒト</t>
    </rPh>
    <phoneticPr fontId="2"/>
  </si>
  <si>
    <t>第12表（続き）</t>
  </si>
  <si>
    <t>県央</t>
    <rPh sb="0" eb="1">
      <t>ケン</t>
    </rPh>
    <rPh sb="1" eb="2">
      <t>オウ</t>
    </rPh>
    <phoneticPr fontId="2"/>
  </si>
  <si>
    <t>県南</t>
    <rPh sb="0" eb="1">
      <t>ケン</t>
    </rPh>
    <rPh sb="1" eb="2">
      <t>ミナミ</t>
    </rPh>
    <phoneticPr fontId="2"/>
  </si>
  <si>
    <t>沿岸</t>
    <rPh sb="0" eb="2">
      <t>エンガン</t>
    </rPh>
    <phoneticPr fontId="2"/>
  </si>
  <si>
    <t>県北</t>
    <rPh sb="0" eb="1">
      <t>ケン</t>
    </rPh>
    <rPh sb="1" eb="2">
      <t>キタ</t>
    </rPh>
    <phoneticPr fontId="2"/>
  </si>
  <si>
    <t>盛岡市</t>
    <rPh sb="0" eb="3">
      <t>モリオカシ</t>
    </rPh>
    <phoneticPr fontId="3"/>
  </si>
  <si>
    <t>盛岡市</t>
    <rPh sb="0" eb="3">
      <t>モリオカシ</t>
    </rPh>
    <phoneticPr fontId="2"/>
  </si>
  <si>
    <t>宮古市</t>
    <rPh sb="0" eb="3">
      <t>ミヤコシ</t>
    </rPh>
    <phoneticPr fontId="2"/>
  </si>
  <si>
    <t>大船渡市</t>
    <rPh sb="0" eb="4">
      <t>オオフナトシ</t>
    </rPh>
    <phoneticPr fontId="2"/>
  </si>
  <si>
    <t>花巻市</t>
    <rPh sb="0" eb="3">
      <t>ハナマキシ</t>
    </rPh>
    <phoneticPr fontId="2"/>
  </si>
  <si>
    <t>北上市</t>
    <rPh sb="0" eb="3">
      <t>キタカミシ</t>
    </rPh>
    <phoneticPr fontId="3"/>
  </si>
  <si>
    <t>北上市</t>
    <rPh sb="0" eb="3">
      <t>キタカミシ</t>
    </rPh>
    <phoneticPr fontId="2"/>
  </si>
  <si>
    <t>久慈市</t>
    <rPh sb="0" eb="3">
      <t>クジシ</t>
    </rPh>
    <phoneticPr fontId="2"/>
  </si>
  <si>
    <t>遠野市</t>
    <rPh sb="0" eb="3">
      <t>トオノシ</t>
    </rPh>
    <phoneticPr fontId="2"/>
  </si>
  <si>
    <t>一関市</t>
    <rPh sb="0" eb="3">
      <t>イチノセキシ</t>
    </rPh>
    <phoneticPr fontId="2"/>
  </si>
  <si>
    <t>陸前高田市</t>
    <rPh sb="0" eb="5">
      <t>リクゼンタカタシ</t>
    </rPh>
    <phoneticPr fontId="2"/>
  </si>
  <si>
    <t>釜石市</t>
    <rPh sb="0" eb="3">
      <t>カマイシシ</t>
    </rPh>
    <phoneticPr fontId="2"/>
  </si>
  <si>
    <t>二戸市</t>
    <rPh sb="0" eb="3">
      <t>ニノヘシ</t>
    </rPh>
    <phoneticPr fontId="2"/>
  </si>
  <si>
    <t>八幡平市</t>
    <rPh sb="0" eb="4">
      <t>ハチマンタイシ</t>
    </rPh>
    <phoneticPr fontId="3"/>
  </si>
  <si>
    <t>八幡平市</t>
    <rPh sb="0" eb="4">
      <t>ハチマンタイシ</t>
    </rPh>
    <phoneticPr fontId="2"/>
  </si>
  <si>
    <t>奥州市</t>
    <rPh sb="0" eb="3">
      <t>オウシュウシ</t>
    </rPh>
    <phoneticPr fontId="2"/>
  </si>
  <si>
    <t>滝沢市</t>
    <rPh sb="0" eb="3">
      <t>タキザワシ</t>
    </rPh>
    <phoneticPr fontId="3"/>
  </si>
  <si>
    <t>滝沢市</t>
    <rPh sb="0" eb="3">
      <t>タキザワシ</t>
    </rPh>
    <phoneticPr fontId="2"/>
  </si>
  <si>
    <t>雫石町</t>
    <rPh sb="0" eb="3">
      <t>シズクイシチョウ</t>
    </rPh>
    <phoneticPr fontId="3"/>
  </si>
  <si>
    <t>雫石町</t>
    <rPh sb="0" eb="3">
      <t>シズクイシチョウ</t>
    </rPh>
    <phoneticPr fontId="2"/>
  </si>
  <si>
    <t>葛巻町</t>
    <rPh sb="0" eb="3">
      <t>クズマキマチ</t>
    </rPh>
    <phoneticPr fontId="3"/>
  </si>
  <si>
    <t>葛巻町</t>
    <rPh sb="0" eb="3">
      <t>クズマキマチ</t>
    </rPh>
    <phoneticPr fontId="2"/>
  </si>
  <si>
    <t>岩手町</t>
    <rPh sb="0" eb="3">
      <t>イワテマチ</t>
    </rPh>
    <phoneticPr fontId="3"/>
  </si>
  <si>
    <t>岩手町</t>
    <rPh sb="0" eb="3">
      <t>イワテマチ</t>
    </rPh>
    <phoneticPr fontId="2"/>
  </si>
  <si>
    <t>紫波町</t>
    <rPh sb="0" eb="3">
      <t>シワチョウ</t>
    </rPh>
    <phoneticPr fontId="3"/>
  </si>
  <si>
    <t>紫波町</t>
    <rPh sb="0" eb="3">
      <t>シワチョウ</t>
    </rPh>
    <phoneticPr fontId="2"/>
  </si>
  <si>
    <t>矢巾町</t>
    <rPh sb="0" eb="3">
      <t>ヤハバチョウ</t>
    </rPh>
    <phoneticPr fontId="3"/>
  </si>
  <si>
    <t>矢巾町</t>
    <rPh sb="0" eb="3">
      <t>ヤハバチョウ</t>
    </rPh>
    <phoneticPr fontId="2"/>
  </si>
  <si>
    <t>西和賀町</t>
    <rPh sb="0" eb="4">
      <t>ニシワガマチ</t>
    </rPh>
    <phoneticPr fontId="3"/>
  </si>
  <si>
    <t>西和賀町</t>
    <rPh sb="0" eb="4">
      <t>ニシワガマチ</t>
    </rPh>
    <phoneticPr fontId="2"/>
  </si>
  <si>
    <t>金ケ崎町</t>
    <rPh sb="0" eb="4">
      <t>カネガサキチョウ</t>
    </rPh>
    <phoneticPr fontId="3"/>
  </si>
  <si>
    <t>金ケ崎町</t>
    <rPh sb="0" eb="4">
      <t>カネガサキチョウ</t>
    </rPh>
    <phoneticPr fontId="2"/>
  </si>
  <si>
    <t>平泉町</t>
    <rPh sb="0" eb="3">
      <t>ヒライズミチョウ</t>
    </rPh>
    <phoneticPr fontId="3"/>
  </si>
  <si>
    <t>平泉町</t>
    <rPh sb="0" eb="3">
      <t>ヒライズミチョウ</t>
    </rPh>
    <phoneticPr fontId="2"/>
  </si>
  <si>
    <t>住田町</t>
    <rPh sb="0" eb="3">
      <t>スミタチョウ</t>
    </rPh>
    <phoneticPr fontId="3"/>
  </si>
  <si>
    <t>住田町</t>
    <rPh sb="0" eb="3">
      <t>スミタチョウ</t>
    </rPh>
    <phoneticPr fontId="2"/>
  </si>
  <si>
    <t>大槌町</t>
    <rPh sb="0" eb="3">
      <t>オオツチチョウ</t>
    </rPh>
    <phoneticPr fontId="3"/>
  </si>
  <si>
    <t>大槌町</t>
    <rPh sb="0" eb="3">
      <t>オオツチチョウ</t>
    </rPh>
    <phoneticPr fontId="2"/>
  </si>
  <si>
    <t>山田町</t>
    <rPh sb="0" eb="3">
      <t>ヤマダチョウ</t>
    </rPh>
    <phoneticPr fontId="3"/>
  </si>
  <si>
    <t>山田町</t>
    <rPh sb="0" eb="3">
      <t>ヤマダチョウ</t>
    </rPh>
    <phoneticPr fontId="2"/>
  </si>
  <si>
    <t>岩泉町</t>
    <rPh sb="0" eb="3">
      <t>イワイズミチョウ</t>
    </rPh>
    <phoneticPr fontId="3"/>
  </si>
  <si>
    <t>岩泉町</t>
    <rPh sb="0" eb="3">
      <t>イワイズミチョウ</t>
    </rPh>
    <phoneticPr fontId="2"/>
  </si>
  <si>
    <t>田野畑村</t>
    <rPh sb="0" eb="4">
      <t>タノハタムラ</t>
    </rPh>
    <phoneticPr fontId="3"/>
  </si>
  <si>
    <t>田野畑村</t>
    <rPh sb="0" eb="4">
      <t>タノハタムラ</t>
    </rPh>
    <phoneticPr fontId="2"/>
  </si>
  <si>
    <t>普代村</t>
    <rPh sb="0" eb="3">
      <t>フダイムラ</t>
    </rPh>
    <phoneticPr fontId="3"/>
  </si>
  <si>
    <t>普代村</t>
    <rPh sb="0" eb="3">
      <t>フダイムラ</t>
    </rPh>
    <phoneticPr fontId="2"/>
  </si>
  <si>
    <t>軽米町</t>
    <rPh sb="0" eb="3">
      <t>カルマイマチ</t>
    </rPh>
    <phoneticPr fontId="3"/>
  </si>
  <si>
    <t>軽米町</t>
    <rPh sb="0" eb="3">
      <t>カルマイマチ</t>
    </rPh>
    <phoneticPr fontId="2"/>
  </si>
  <si>
    <t>野田村</t>
    <rPh sb="0" eb="3">
      <t>ノダムラ</t>
    </rPh>
    <phoneticPr fontId="3"/>
  </si>
  <si>
    <t>野田村</t>
    <rPh sb="0" eb="3">
      <t>ノダムラ</t>
    </rPh>
    <phoneticPr fontId="2"/>
  </si>
  <si>
    <t>九戸村</t>
    <rPh sb="0" eb="3">
      <t>クノヘムラ</t>
    </rPh>
    <phoneticPr fontId="3"/>
  </si>
  <si>
    <t>九戸村</t>
    <rPh sb="0" eb="3">
      <t>クノヘムラ</t>
    </rPh>
    <phoneticPr fontId="2"/>
  </si>
  <si>
    <t>洋野町</t>
    <rPh sb="0" eb="3">
      <t>ヒロノチョウ</t>
    </rPh>
    <phoneticPr fontId="2"/>
  </si>
  <si>
    <t>一戸町</t>
    <rPh sb="0" eb="3">
      <t>イチノヘマチ</t>
    </rPh>
    <phoneticPr fontId="3"/>
  </si>
  <si>
    <t>一戸町</t>
    <rPh sb="0" eb="3">
      <t>イチノヘマチ</t>
    </rPh>
    <phoneticPr fontId="2"/>
  </si>
  <si>
    <t>滝沢市</t>
    <rPh sb="0" eb="2">
      <t>タキザワ</t>
    </rPh>
    <rPh sb="2" eb="3">
      <t>シ</t>
    </rPh>
    <phoneticPr fontId="2"/>
  </si>
  <si>
    <t>雫石町</t>
    <rPh sb="0" eb="2">
      <t>シズクイシ</t>
    </rPh>
    <rPh sb="2" eb="3">
      <t>チョウ</t>
    </rPh>
    <phoneticPr fontId="2"/>
  </si>
  <si>
    <t>葛巻町</t>
    <rPh sb="0" eb="2">
      <t>クズマキ</t>
    </rPh>
    <rPh sb="2" eb="3">
      <t>マチ</t>
    </rPh>
    <phoneticPr fontId="2"/>
  </si>
  <si>
    <t>岩手町</t>
    <rPh sb="0" eb="2">
      <t>イワテ</t>
    </rPh>
    <rPh sb="2" eb="3">
      <t>マチ</t>
    </rPh>
    <phoneticPr fontId="2"/>
  </si>
  <si>
    <t>紫波町</t>
    <rPh sb="0" eb="2">
      <t>シワ</t>
    </rPh>
    <rPh sb="2" eb="3">
      <t>チョウ</t>
    </rPh>
    <phoneticPr fontId="2"/>
  </si>
  <si>
    <t>矢巾町</t>
    <rPh sb="0" eb="2">
      <t>ヤハバ</t>
    </rPh>
    <rPh sb="2" eb="3">
      <t>チョウ</t>
    </rPh>
    <phoneticPr fontId="2"/>
  </si>
  <si>
    <t>西和賀町</t>
    <rPh sb="0" eb="1">
      <t>ニシ</t>
    </rPh>
    <rPh sb="1" eb="3">
      <t>ワガ</t>
    </rPh>
    <rPh sb="3" eb="4">
      <t>マチ</t>
    </rPh>
    <phoneticPr fontId="2"/>
  </si>
  <si>
    <t>金ケ崎町</t>
    <rPh sb="0" eb="3">
      <t>カネガサキ</t>
    </rPh>
    <rPh sb="3" eb="4">
      <t>マチ</t>
    </rPh>
    <phoneticPr fontId="2"/>
  </si>
  <si>
    <t>平泉町</t>
    <rPh sb="0" eb="2">
      <t>ヒライズミ</t>
    </rPh>
    <rPh sb="2" eb="3">
      <t>チョウ</t>
    </rPh>
    <phoneticPr fontId="2"/>
  </si>
  <si>
    <t>住田町</t>
    <rPh sb="0" eb="2">
      <t>スミタ</t>
    </rPh>
    <rPh sb="2" eb="3">
      <t>チョウ</t>
    </rPh>
    <phoneticPr fontId="2"/>
  </si>
  <si>
    <t>大槌町</t>
    <rPh sb="0" eb="2">
      <t>オオツチ</t>
    </rPh>
    <rPh sb="2" eb="3">
      <t>チョウ</t>
    </rPh>
    <phoneticPr fontId="2"/>
  </si>
  <si>
    <t>山田町</t>
    <rPh sb="0" eb="2">
      <t>ヤマダ</t>
    </rPh>
    <rPh sb="2" eb="3">
      <t>マチ</t>
    </rPh>
    <phoneticPr fontId="2"/>
  </si>
  <si>
    <t>岩泉町</t>
    <rPh sb="0" eb="2">
      <t>イワイズミ</t>
    </rPh>
    <rPh sb="2" eb="3">
      <t>チョウ</t>
    </rPh>
    <phoneticPr fontId="2"/>
  </si>
  <si>
    <t>田野畑村</t>
    <rPh sb="0" eb="3">
      <t>タノハタ</t>
    </rPh>
    <rPh sb="3" eb="4">
      <t>ムラ</t>
    </rPh>
    <phoneticPr fontId="2"/>
  </si>
  <si>
    <t>普代村</t>
    <rPh sb="0" eb="2">
      <t>フダイ</t>
    </rPh>
    <rPh sb="2" eb="3">
      <t>ムラ</t>
    </rPh>
    <phoneticPr fontId="2"/>
  </si>
  <si>
    <t>軽米町</t>
    <rPh sb="0" eb="2">
      <t>カルマイ</t>
    </rPh>
    <rPh sb="2" eb="3">
      <t>マチ</t>
    </rPh>
    <phoneticPr fontId="2"/>
  </si>
  <si>
    <t>野田村</t>
    <rPh sb="0" eb="2">
      <t>ノダ</t>
    </rPh>
    <rPh sb="2" eb="3">
      <t>ムラ</t>
    </rPh>
    <phoneticPr fontId="2"/>
  </si>
  <si>
    <t>九戸村</t>
    <rPh sb="0" eb="2">
      <t>クノヘ</t>
    </rPh>
    <rPh sb="2" eb="3">
      <t>ムラ</t>
    </rPh>
    <phoneticPr fontId="2"/>
  </si>
  <si>
    <t>洋野町</t>
    <rPh sb="0" eb="1">
      <t>ヨウ</t>
    </rPh>
    <rPh sb="1" eb="2">
      <t>ノ</t>
    </rPh>
    <rPh sb="2" eb="3">
      <t>マチ</t>
    </rPh>
    <phoneticPr fontId="2"/>
  </si>
  <si>
    <t>一戸町</t>
    <rPh sb="0" eb="2">
      <t>イチノヘ</t>
    </rPh>
    <rPh sb="2" eb="3">
      <t>マチ</t>
    </rPh>
    <phoneticPr fontId="2"/>
  </si>
  <si>
    <t>製造品出荷額</t>
    <rPh sb="0" eb="3">
      <t>セイゾウヒン</t>
    </rPh>
    <rPh sb="3" eb="5">
      <t>シュッカ</t>
    </rPh>
    <rPh sb="5" eb="6">
      <t>ガク</t>
    </rPh>
    <phoneticPr fontId="3"/>
  </si>
  <si>
    <t>091111</t>
  </si>
  <si>
    <t>部分肉、冷凍肉（ブロイラーを除く）</t>
  </si>
  <si>
    <t>091211</t>
  </si>
  <si>
    <t>肉缶詰・瓶詰・つぼ詰</t>
  </si>
  <si>
    <t>091212</t>
  </si>
  <si>
    <t>肉製品</t>
  </si>
  <si>
    <t>091311</t>
  </si>
  <si>
    <t>処理牛乳</t>
  </si>
  <si>
    <t>091312</t>
  </si>
  <si>
    <t>乳飲料、乳酸菌飲料</t>
  </si>
  <si>
    <t>091313</t>
  </si>
  <si>
    <t>練乳、粉乳、脱脂粉乳</t>
  </si>
  <si>
    <t>091411</t>
  </si>
  <si>
    <t>バター</t>
  </si>
  <si>
    <t>091412</t>
  </si>
  <si>
    <t>チーズ</t>
  </si>
  <si>
    <t>091413</t>
  </si>
  <si>
    <t>クリーム</t>
  </si>
  <si>
    <t>091414</t>
  </si>
  <si>
    <t>アイスクリーム</t>
  </si>
  <si>
    <t>091419</t>
  </si>
  <si>
    <t>その他の乳製品</t>
  </si>
  <si>
    <t>091911</t>
  </si>
  <si>
    <t>ブロイラー加工品（解体品を含む）</t>
  </si>
  <si>
    <t>091919</t>
  </si>
  <si>
    <t>他に分類されない畜産食料品</t>
  </si>
  <si>
    <t>092112</t>
  </si>
  <si>
    <t>さば缶詰</t>
  </si>
  <si>
    <t>092119</t>
  </si>
  <si>
    <t>その他の水産缶詰・瓶詰</t>
  </si>
  <si>
    <t>092212</t>
  </si>
  <si>
    <t>海藻加工品</t>
  </si>
  <si>
    <t>092312</t>
  </si>
  <si>
    <t>その他の水産練製品</t>
  </si>
  <si>
    <t>092411</t>
  </si>
  <si>
    <t>092511</t>
  </si>
  <si>
    <t>冷凍水産物</t>
  </si>
  <si>
    <t>092611</t>
  </si>
  <si>
    <t>092911</t>
  </si>
  <si>
    <t>素干・煮干</t>
  </si>
  <si>
    <t>092919</t>
  </si>
  <si>
    <t>他に分類されない水産食料品</t>
  </si>
  <si>
    <t>092921</t>
  </si>
  <si>
    <t>水産食料品副産物</t>
  </si>
  <si>
    <t>093111</t>
  </si>
  <si>
    <t>野菜缶詰（瓶詰・つぼ詰を含む）</t>
  </si>
  <si>
    <t>093112</t>
  </si>
  <si>
    <t>果実缶詰（瓶詰・つぼ詰を含む）</t>
  </si>
  <si>
    <t>093119</t>
  </si>
  <si>
    <t>その他の缶詰（瓶詰・つぼ詰を含む）</t>
  </si>
  <si>
    <t>093129</t>
  </si>
  <si>
    <t>その他の農産保存食料品</t>
  </si>
  <si>
    <t>093211</t>
  </si>
  <si>
    <t>野菜漬物（果実漬物を含む）</t>
  </si>
  <si>
    <t>094111</t>
  </si>
  <si>
    <t>味そ（粉味そを含む）</t>
  </si>
  <si>
    <t>094211</t>
  </si>
  <si>
    <t>しょう油、食用アミノ酸（粉しょう油、固形しょう油を含む）</t>
  </si>
  <si>
    <t>094311</t>
  </si>
  <si>
    <t>ウスター・中濃・濃厚ソース</t>
  </si>
  <si>
    <t>094319</t>
  </si>
  <si>
    <t>その他のソース類</t>
  </si>
  <si>
    <t>094411</t>
  </si>
  <si>
    <t>094911</t>
  </si>
  <si>
    <t>香辛料（練製のものを含む）</t>
  </si>
  <si>
    <t>094919</t>
  </si>
  <si>
    <t>他に分類されない調味料</t>
  </si>
  <si>
    <t>096111</t>
  </si>
  <si>
    <t>精米（砕精米を含む）</t>
  </si>
  <si>
    <t>096113</t>
  </si>
  <si>
    <t>精米・精麦かす</t>
  </si>
  <si>
    <t>096211</t>
  </si>
  <si>
    <t>小麦粉</t>
  </si>
  <si>
    <t>096212</t>
  </si>
  <si>
    <t>小麦製粉かす</t>
  </si>
  <si>
    <t>096919</t>
  </si>
  <si>
    <t>他に分類されない精穀・製粉品</t>
  </si>
  <si>
    <t>097111</t>
  </si>
  <si>
    <t>食パン</t>
  </si>
  <si>
    <t>097112</t>
  </si>
  <si>
    <t>菓子パン（イーストドーナッツを含む）</t>
  </si>
  <si>
    <t>097211</t>
  </si>
  <si>
    <t>洋生菓子</t>
  </si>
  <si>
    <t>097212</t>
  </si>
  <si>
    <t>和生菓子</t>
  </si>
  <si>
    <t>097311</t>
  </si>
  <si>
    <t>ビスケット類、干菓子</t>
  </si>
  <si>
    <t>097411</t>
  </si>
  <si>
    <t>米菓</t>
  </si>
  <si>
    <t>097911</t>
  </si>
  <si>
    <t>あめ菓子</t>
  </si>
  <si>
    <t>097912</t>
  </si>
  <si>
    <t>チョコレート類</t>
  </si>
  <si>
    <t>097919</t>
  </si>
  <si>
    <t>他に分類されない菓子</t>
  </si>
  <si>
    <t>098121</t>
  </si>
  <si>
    <t>牛脂</t>
  </si>
  <si>
    <t>098122</t>
  </si>
  <si>
    <t>豚脂</t>
  </si>
  <si>
    <t>098129</t>
  </si>
  <si>
    <t>その他の動植物油脂</t>
  </si>
  <si>
    <t>099212</t>
  </si>
  <si>
    <t>和風めん</t>
  </si>
  <si>
    <t>099213</t>
  </si>
  <si>
    <t>洋風めん</t>
  </si>
  <si>
    <t>099214</t>
  </si>
  <si>
    <t>中華めん</t>
  </si>
  <si>
    <t>099311</t>
  </si>
  <si>
    <t>豆腐、しみ豆腐、油揚げ類</t>
  </si>
  <si>
    <t>099411</t>
  </si>
  <si>
    <t>099511</t>
  </si>
  <si>
    <t>099611</t>
  </si>
  <si>
    <t>099711</t>
  </si>
  <si>
    <t>すし、弁当、おにぎり</t>
  </si>
  <si>
    <t>099712</t>
  </si>
  <si>
    <t>調理パン、サンドイッチ</t>
  </si>
  <si>
    <t>099811</t>
  </si>
  <si>
    <t>099919</t>
  </si>
  <si>
    <t>その他の酵母剤</t>
  </si>
  <si>
    <t>099921</t>
  </si>
  <si>
    <t>こうじ、種こうじ、麦芽</t>
  </si>
  <si>
    <t>099931</t>
  </si>
  <si>
    <t>ふ、焼ふ</t>
  </si>
  <si>
    <t>099933</t>
  </si>
  <si>
    <t>切餅、包装餅（和生菓子を除く）</t>
  </si>
  <si>
    <t>099934</t>
  </si>
  <si>
    <t>栄養補助食品（錠剤、カプセル等の形状のもの）</t>
  </si>
  <si>
    <t>099939</t>
  </si>
  <si>
    <t>その他の製造食料品</t>
  </si>
  <si>
    <t>飲料・たばこ・飼料</t>
  </si>
  <si>
    <t>101111</t>
  </si>
  <si>
    <t>炭酸飲料</t>
  </si>
  <si>
    <t>101112</t>
  </si>
  <si>
    <t>ジュース</t>
  </si>
  <si>
    <t>101113</t>
  </si>
  <si>
    <t>コーヒー飲料（ミルク入りを含む）</t>
  </si>
  <si>
    <t>101114</t>
  </si>
  <si>
    <t>茶系飲料</t>
  </si>
  <si>
    <t>101115</t>
  </si>
  <si>
    <t>ミネラルウォーター</t>
  </si>
  <si>
    <t>101119</t>
  </si>
  <si>
    <t>その他の清涼飲料</t>
  </si>
  <si>
    <t>102111</t>
  </si>
  <si>
    <t>102211</t>
  </si>
  <si>
    <t>ビール</t>
  </si>
  <si>
    <t>102212</t>
  </si>
  <si>
    <t>発泡酒</t>
  </si>
  <si>
    <t>102311</t>
  </si>
  <si>
    <t>清酒（濁酒を含む）</t>
  </si>
  <si>
    <t>102312</t>
  </si>
  <si>
    <t>清酒かす</t>
  </si>
  <si>
    <t>102412</t>
  </si>
  <si>
    <t>焼ちゅう</t>
  </si>
  <si>
    <t>102419</t>
  </si>
  <si>
    <t>その他の蒸留酒・混成酒</t>
  </si>
  <si>
    <t>103111</t>
  </si>
  <si>
    <t>荒茶</t>
  </si>
  <si>
    <t>103112</t>
  </si>
  <si>
    <t>緑茶（仕上茶）</t>
  </si>
  <si>
    <t>104111</t>
  </si>
  <si>
    <t>人造氷</t>
  </si>
  <si>
    <t>106111</t>
  </si>
  <si>
    <t>配合飼料</t>
  </si>
  <si>
    <t>106112</t>
  </si>
  <si>
    <t>ペット用飼料</t>
  </si>
  <si>
    <t>106211</t>
  </si>
  <si>
    <t>単体飼料</t>
  </si>
  <si>
    <t>106311</t>
  </si>
  <si>
    <t>繊維工業品</t>
  </si>
  <si>
    <t>111229</t>
  </si>
  <si>
    <t>その他の化学繊維</t>
  </si>
  <si>
    <t>111611</t>
  </si>
  <si>
    <t>純そ毛糸</t>
  </si>
  <si>
    <t>112339</t>
  </si>
  <si>
    <t>その他の毛織物(紡毛を含む）</t>
  </si>
  <si>
    <t>112919</t>
  </si>
  <si>
    <t>他に分類されない織物</t>
  </si>
  <si>
    <t>114511</t>
  </si>
  <si>
    <t>綿織物手加工染色・整理</t>
  </si>
  <si>
    <t>114512</t>
  </si>
  <si>
    <t>絹織物手加工染色・整理</t>
  </si>
  <si>
    <t>114611</t>
  </si>
  <si>
    <t>綿状繊維染色・整理、綿糸染</t>
  </si>
  <si>
    <t>115111</t>
  </si>
  <si>
    <t>合成繊維ロープ・コード・トワイン</t>
  </si>
  <si>
    <t>115311</t>
  </si>
  <si>
    <t>漁網以外の網地</t>
  </si>
  <si>
    <t>115711</t>
  </si>
  <si>
    <t>プレスフェルト生地（ニードルを含む)､不織布（乾式）</t>
  </si>
  <si>
    <t>115912</t>
  </si>
  <si>
    <t>ふとん綿（中入綿を含む）</t>
  </si>
  <si>
    <t>116111</t>
  </si>
  <si>
    <t>織物製成人男子・少年用背広服上衣（ブレザー､ジャンパー等を含む）</t>
  </si>
  <si>
    <t>116114</t>
  </si>
  <si>
    <t>織物製成人男子・少年用制服上衣・オーバーコート類</t>
  </si>
  <si>
    <t>116211</t>
  </si>
  <si>
    <t>織物製成人女子・少女用ワンピース･スーツ上衣（ブレザー､ジャンパー等を含む）</t>
  </si>
  <si>
    <t>116212</t>
  </si>
  <si>
    <t>織物製成人女子・少女用スカート・ズボン</t>
  </si>
  <si>
    <t>116213</t>
  </si>
  <si>
    <t>織物製成人女子・少女用ブラウス</t>
  </si>
  <si>
    <t>116214</t>
  </si>
  <si>
    <t>織物製成人女子・少女用オーバー・レインコート</t>
  </si>
  <si>
    <t>116411</t>
  </si>
  <si>
    <t>織物製ワイシャツ</t>
  </si>
  <si>
    <t>116511</t>
  </si>
  <si>
    <t>織物製事務用・作業用・衛生用衣服</t>
  </si>
  <si>
    <t>116512</t>
  </si>
  <si>
    <t>織物製スポーツ用衣服</t>
  </si>
  <si>
    <t>116711</t>
  </si>
  <si>
    <t>116911</t>
  </si>
  <si>
    <t>ニット製スポーツ上衣</t>
  </si>
  <si>
    <t>116912</t>
  </si>
  <si>
    <t>ニット製スポーツ用ズボン・スカート</t>
  </si>
  <si>
    <t>118111</t>
  </si>
  <si>
    <t>既製和服・帯（縫製加工されたもの）</t>
  </si>
  <si>
    <t>118311</t>
  </si>
  <si>
    <t>スカーフ・マフラー（ニット製を含む）</t>
  </si>
  <si>
    <t>118611</t>
  </si>
  <si>
    <t>織物製帽子</t>
  </si>
  <si>
    <t>118911</t>
  </si>
  <si>
    <t>毛皮製衣服・身の回り品</t>
  </si>
  <si>
    <t>119111</t>
  </si>
  <si>
    <t>ふとん（羊毛ふとんを含む）</t>
  </si>
  <si>
    <t>119411</t>
  </si>
  <si>
    <t>綿帆布製品</t>
  </si>
  <si>
    <t>119412</t>
  </si>
  <si>
    <t>合成繊維帆布製品</t>
  </si>
  <si>
    <t>119419</t>
  </si>
  <si>
    <t>その他の繊維製帆布製品</t>
  </si>
  <si>
    <t>119511</t>
  </si>
  <si>
    <t>119711</t>
  </si>
  <si>
    <t>タオル（ハンカチーフを除く）</t>
  </si>
  <si>
    <t>119919</t>
  </si>
  <si>
    <t>他に分類されない繊維製品（ニット製を含む）</t>
  </si>
  <si>
    <t>木材・木製品</t>
  </si>
  <si>
    <t>121111</t>
  </si>
  <si>
    <t>板類</t>
  </si>
  <si>
    <t>121112</t>
  </si>
  <si>
    <t>ひき割類</t>
  </si>
  <si>
    <t>121113</t>
  </si>
  <si>
    <t>ひき角類</t>
  </si>
  <si>
    <t>121114</t>
  </si>
  <si>
    <t>箱材、荷造用仕組材</t>
  </si>
  <si>
    <t>121119</t>
  </si>
  <si>
    <t>その他の製材製品</t>
  </si>
  <si>
    <t>121121</t>
  </si>
  <si>
    <t>木材の素材（製材工場からのもの）</t>
  </si>
  <si>
    <t>121122</t>
  </si>
  <si>
    <t>製材くず</t>
  </si>
  <si>
    <t>121211</t>
  </si>
  <si>
    <t>単板（ベニヤ）</t>
  </si>
  <si>
    <t>121311</t>
  </si>
  <si>
    <t>121911</t>
  </si>
  <si>
    <t>経木、同製品</t>
  </si>
  <si>
    <t>122111</t>
  </si>
  <si>
    <t>122211</t>
  </si>
  <si>
    <t>普通合板</t>
  </si>
  <si>
    <t>122212</t>
  </si>
  <si>
    <t>特殊合板（集成材を除く）</t>
  </si>
  <si>
    <t>122311</t>
  </si>
  <si>
    <t>122411</t>
  </si>
  <si>
    <t>住宅建築用木製組立材料</t>
  </si>
  <si>
    <t>122412</t>
  </si>
  <si>
    <t>その他の建築用木製組立材料</t>
  </si>
  <si>
    <t>122711</t>
  </si>
  <si>
    <t>銘板、銘木、床柱</t>
  </si>
  <si>
    <t>122811</t>
  </si>
  <si>
    <t>床板</t>
  </si>
  <si>
    <t>123211</t>
  </si>
  <si>
    <t>129111</t>
  </si>
  <si>
    <t>薬品処理木材</t>
  </si>
  <si>
    <t>129912</t>
  </si>
  <si>
    <t>木製台所用品</t>
  </si>
  <si>
    <t>129913</t>
  </si>
  <si>
    <t>はし（木・竹製）</t>
  </si>
  <si>
    <t>129919</t>
  </si>
  <si>
    <t>その他の木製品</t>
  </si>
  <si>
    <t>家具・装備品</t>
  </si>
  <si>
    <t>131111</t>
  </si>
  <si>
    <t>木製机・テーブル・いす</t>
  </si>
  <si>
    <t>131112</t>
  </si>
  <si>
    <t>木製流し台・調理台・ガス台（キャビネットが木製のもの）</t>
  </si>
  <si>
    <t>131113</t>
  </si>
  <si>
    <t>たんす</t>
  </si>
  <si>
    <t>131114</t>
  </si>
  <si>
    <t>木製棚・戸棚</t>
  </si>
  <si>
    <t>131116</t>
  </si>
  <si>
    <t>木製ベッド</t>
  </si>
  <si>
    <t>131119</t>
  </si>
  <si>
    <t>その他の木製家具（漆塗りを除く）</t>
  </si>
  <si>
    <t>131211</t>
  </si>
  <si>
    <t>金属製机・テーブル・いす</t>
  </si>
  <si>
    <t>131215</t>
  </si>
  <si>
    <t>金属製棚・戸棚</t>
  </si>
  <si>
    <t>131219</t>
  </si>
  <si>
    <t>その他の金属製家具</t>
  </si>
  <si>
    <t>133111</t>
  </si>
  <si>
    <t>建具（金属製を除く）</t>
  </si>
  <si>
    <t>139111</t>
  </si>
  <si>
    <t>パルプ・紙・紙加工品</t>
  </si>
  <si>
    <t>141112</t>
  </si>
  <si>
    <t>製紙クラフトパルプ</t>
  </si>
  <si>
    <t>141119</t>
  </si>
  <si>
    <t>その他のパルプ</t>
  </si>
  <si>
    <t>142115</t>
  </si>
  <si>
    <t>情報用紙</t>
  </si>
  <si>
    <t>142121</t>
  </si>
  <si>
    <t>衛生用紙</t>
  </si>
  <si>
    <t>143119</t>
  </si>
  <si>
    <t>その他の塗工紙</t>
  </si>
  <si>
    <t>143211</t>
  </si>
  <si>
    <t>段ボール（シート）</t>
  </si>
  <si>
    <t>144112</t>
  </si>
  <si>
    <t>事務用書式類</t>
  </si>
  <si>
    <t>144919</t>
  </si>
  <si>
    <t>145111</t>
  </si>
  <si>
    <t>145211</t>
  </si>
  <si>
    <t>145311</t>
  </si>
  <si>
    <t>145411</t>
  </si>
  <si>
    <t>印刷箱</t>
  </si>
  <si>
    <t>145412</t>
  </si>
  <si>
    <t>簡易箱</t>
  </si>
  <si>
    <t>145413</t>
  </si>
  <si>
    <t>貼箱</t>
  </si>
  <si>
    <t>149959</t>
  </si>
  <si>
    <t>他に分類されないパルプ・紙・紙加工品</t>
  </si>
  <si>
    <t>印刷・同関連品</t>
  </si>
  <si>
    <t>151111</t>
  </si>
  <si>
    <t>オフセット印刷物（紙に対するもの)</t>
  </si>
  <si>
    <t>151211</t>
  </si>
  <si>
    <t>とっ版印刷物（紙に対するもの）</t>
  </si>
  <si>
    <t>151311</t>
  </si>
  <si>
    <t>紙以外のものに対する印刷物</t>
  </si>
  <si>
    <t>152111</t>
  </si>
  <si>
    <t>写真製版（写真植字を含む）</t>
  </si>
  <si>
    <t>152112</t>
  </si>
  <si>
    <t>フォトマスク</t>
  </si>
  <si>
    <t>化学工業製品</t>
  </si>
  <si>
    <t>161122</t>
  </si>
  <si>
    <t>過りん酸石灰</t>
  </si>
  <si>
    <t>161129</t>
  </si>
  <si>
    <t>その他のりん酸質肥料</t>
  </si>
  <si>
    <t>161211</t>
  </si>
  <si>
    <t>化成肥料</t>
  </si>
  <si>
    <t>161212</t>
  </si>
  <si>
    <t>配合肥料</t>
  </si>
  <si>
    <t>161919</t>
  </si>
  <si>
    <t>162311</t>
  </si>
  <si>
    <t>酸素ガス（液化酸素を含む）</t>
  </si>
  <si>
    <t>162313</t>
  </si>
  <si>
    <t>溶解アセチレン</t>
  </si>
  <si>
    <t>162315</t>
  </si>
  <si>
    <t>窒素</t>
  </si>
  <si>
    <t>162319</t>
  </si>
  <si>
    <t>その他の圧縮ガス・液化ガス</t>
  </si>
  <si>
    <t>162413</t>
  </si>
  <si>
    <t>かん水、にがり</t>
  </si>
  <si>
    <t>163511</t>
  </si>
  <si>
    <t>フェノール樹脂</t>
  </si>
  <si>
    <t>163525</t>
  </si>
  <si>
    <t>ふっ素樹脂</t>
  </si>
  <si>
    <t>163911</t>
  </si>
  <si>
    <t>ホルマリン</t>
  </si>
  <si>
    <t>164411</t>
  </si>
  <si>
    <t>油性塗料</t>
  </si>
  <si>
    <t>164414</t>
  </si>
  <si>
    <t>溶剤系合成樹脂塗料</t>
  </si>
  <si>
    <t>165111</t>
  </si>
  <si>
    <t>医薬品原末、原液</t>
  </si>
  <si>
    <t>165211</t>
  </si>
  <si>
    <t>医薬品製剤（医薬部外品製剤を含む）</t>
  </si>
  <si>
    <t>165411</t>
  </si>
  <si>
    <t>生薬・漢方</t>
  </si>
  <si>
    <t>166119</t>
  </si>
  <si>
    <t>その他の仕上用・皮膚用化粧品</t>
  </si>
  <si>
    <t>169612</t>
  </si>
  <si>
    <t>木材化学製品</t>
  </si>
  <si>
    <t>169711</t>
  </si>
  <si>
    <t>試薬（診断用試薬を除く）</t>
  </si>
  <si>
    <t>169919</t>
  </si>
  <si>
    <t>その他の化学工業製品</t>
  </si>
  <si>
    <t>石油製品・石炭製品</t>
  </si>
  <si>
    <t>174111</t>
  </si>
  <si>
    <t>アスファルト舗装混合材、タール舗装混合材（アスファルトブロック、タールブロックを含む）</t>
  </si>
  <si>
    <t>プラスチック製品</t>
  </si>
  <si>
    <t>181311</t>
  </si>
  <si>
    <t>プラスチック継手（バルブ、コックを含む）</t>
  </si>
  <si>
    <t>181419</t>
  </si>
  <si>
    <t>その他のプラスチック異形押出製品</t>
  </si>
  <si>
    <t>181511</t>
  </si>
  <si>
    <t>プラスチック板・棒・管・継手・異形押出製品の加工品（切断、接合、塗装、蒸着めっき、バフ加工等）</t>
  </si>
  <si>
    <t>182111</t>
  </si>
  <si>
    <t>包装用軟質プラスチックフィルム（厚さ０．２ｍｍ未満で軟質のもの）</t>
  </si>
  <si>
    <t>182113</t>
  </si>
  <si>
    <t>硬質プラスチックフィルム（厚さ０．５ｍｍ未満で硬質のもの）</t>
  </si>
  <si>
    <t>182511</t>
  </si>
  <si>
    <t>プラスチックフィルム・シート・床材・合成皮革加工品（切断、接合、塗装、蒸着めっき、バフ加工等）</t>
  </si>
  <si>
    <t>183111</t>
  </si>
  <si>
    <t>電気機械器具用プラスチック製品</t>
  </si>
  <si>
    <t>183211</t>
  </si>
  <si>
    <t>自動車用プラスチック製品</t>
  </si>
  <si>
    <t>183319</t>
  </si>
  <si>
    <t>その他の工業用プラスチック製品</t>
  </si>
  <si>
    <t>183411</t>
  </si>
  <si>
    <t>工業用プラスチック製品の加工品（切断、接合、塗装、蒸着めっき、バフ加工等）</t>
  </si>
  <si>
    <t>184111</t>
  </si>
  <si>
    <t>軟質プラスチック発泡製品（半硬質性を含む）</t>
  </si>
  <si>
    <t>184211</t>
  </si>
  <si>
    <t>184219</t>
  </si>
  <si>
    <t>その他の硬質プラスチック発泡製品</t>
  </si>
  <si>
    <t>184311</t>
  </si>
  <si>
    <t>184411</t>
  </si>
  <si>
    <t>強化プラスチック製容器・浴槽・浄化槽</t>
  </si>
  <si>
    <t>184412</t>
  </si>
  <si>
    <t>工業用強化プラスチック製品</t>
  </si>
  <si>
    <t>184419</t>
  </si>
  <si>
    <t>その他の強化プラスチック製品</t>
  </si>
  <si>
    <t>184511</t>
  </si>
  <si>
    <t>発泡・強化プラスチック製品の加工品（切断、接合、塗装、蒸着めっき、バフ加工等）</t>
  </si>
  <si>
    <t>185111</t>
  </si>
  <si>
    <t>185112</t>
  </si>
  <si>
    <t>再生プラスチック成形材料</t>
  </si>
  <si>
    <t>185211</t>
  </si>
  <si>
    <t>廃プラスチック製品</t>
  </si>
  <si>
    <t>189111</t>
  </si>
  <si>
    <t>日用雑貨・台所用品・食卓用品・浴室用品</t>
  </si>
  <si>
    <t>189211</t>
  </si>
  <si>
    <t>プラスチック製中空成形容器</t>
  </si>
  <si>
    <t>189212</t>
  </si>
  <si>
    <t>飲料用プラスチックボトル</t>
  </si>
  <si>
    <t>189219</t>
  </si>
  <si>
    <t>その他のプラスチック製容器</t>
  </si>
  <si>
    <t>189711</t>
  </si>
  <si>
    <t>医療・衛生用プラスチック製品</t>
  </si>
  <si>
    <t>189719</t>
  </si>
  <si>
    <t>その他のプラスチック製品</t>
  </si>
  <si>
    <t>189819</t>
  </si>
  <si>
    <t>他に分類されないプラスチック製品の加工品（切断、接合、塗装、蒸着めっき、バフ加工等）</t>
  </si>
  <si>
    <t>ゴム製品</t>
  </si>
  <si>
    <t>192115</t>
  </si>
  <si>
    <t>ゴム製履物用品</t>
  </si>
  <si>
    <t>193111</t>
  </si>
  <si>
    <t>コンベヤゴムベルト</t>
  </si>
  <si>
    <t>193211</t>
  </si>
  <si>
    <t>ゴムホース</t>
  </si>
  <si>
    <t>193311</t>
  </si>
  <si>
    <t>防振ゴム</t>
  </si>
  <si>
    <t>193313</t>
  </si>
  <si>
    <t>ゴム製パッキン類</t>
  </si>
  <si>
    <t>193318</t>
  </si>
  <si>
    <t>工業用スポンジ製品</t>
  </si>
  <si>
    <t>193319</t>
  </si>
  <si>
    <t>その他の工業用ゴム製品</t>
  </si>
  <si>
    <t>199319</t>
  </si>
  <si>
    <t>その他の練生地</t>
  </si>
  <si>
    <t>199919</t>
  </si>
  <si>
    <t>その他のゴム製品</t>
  </si>
  <si>
    <t>なめし革・同製品・毛皮</t>
  </si>
  <si>
    <t>203111</t>
  </si>
  <si>
    <t>革製履物用材料、同附属品</t>
  </si>
  <si>
    <t>204111</t>
  </si>
  <si>
    <t>紳士用革靴（２３ｃｍ以上）</t>
  </si>
  <si>
    <t>204112</t>
  </si>
  <si>
    <t>婦人用・子供用革靴</t>
  </si>
  <si>
    <t>204114</t>
  </si>
  <si>
    <t>作業用革靴</t>
  </si>
  <si>
    <t>206119</t>
  </si>
  <si>
    <t>その他のなめし革製かばん類</t>
  </si>
  <si>
    <t>窯業・土石製品</t>
  </si>
  <si>
    <t>211211</t>
  </si>
  <si>
    <t>合わせガラス</t>
  </si>
  <si>
    <t>211219</t>
  </si>
  <si>
    <t>その他の板ガラス</t>
  </si>
  <si>
    <t>211712</t>
  </si>
  <si>
    <t>ガラス長繊維、同製品</t>
  </si>
  <si>
    <t>211919</t>
  </si>
  <si>
    <t>他に分類されないガラス、同製品</t>
  </si>
  <si>
    <t>212111</t>
  </si>
  <si>
    <t>ポルトランドセメント</t>
  </si>
  <si>
    <t>212119</t>
  </si>
  <si>
    <t>その他の水硬性セメント</t>
  </si>
  <si>
    <t>212211</t>
  </si>
  <si>
    <t>212311</t>
  </si>
  <si>
    <t>遠心力鉄筋コンクリート管（ヒューム管）</t>
  </si>
  <si>
    <t>212312</t>
  </si>
  <si>
    <t>遠心力鉄筋コンクリート柱（ポール）</t>
  </si>
  <si>
    <t>212313</t>
  </si>
  <si>
    <t>遠心力鉄筋コンクリートくい（パイル）</t>
  </si>
  <si>
    <t>212314</t>
  </si>
  <si>
    <t>コンクリート管（遠心力鉄筋コンクリート管を除く）</t>
  </si>
  <si>
    <t>212315</t>
  </si>
  <si>
    <t>空洞コンクリートブロック</t>
  </si>
  <si>
    <t>212316</t>
  </si>
  <si>
    <t>土木用コンクリートブロック</t>
  </si>
  <si>
    <t>212317</t>
  </si>
  <si>
    <t>道路用コンクリート製品</t>
  </si>
  <si>
    <t>212318</t>
  </si>
  <si>
    <t>プレストレストコンクリート製品</t>
  </si>
  <si>
    <t>212319</t>
  </si>
  <si>
    <t>その他のコンクリート製品</t>
  </si>
  <si>
    <t>212919</t>
  </si>
  <si>
    <t>他に分類されないセメント製品</t>
  </si>
  <si>
    <t>214419</t>
  </si>
  <si>
    <t>その他の電気用陶磁器</t>
  </si>
  <si>
    <t>214512</t>
  </si>
  <si>
    <t>理化学用・工業用ファインセラミックス</t>
  </si>
  <si>
    <t>215219</t>
  </si>
  <si>
    <t>その他の不定形耐火物</t>
  </si>
  <si>
    <t>215919</t>
  </si>
  <si>
    <t>他に分類されない耐火物（粘土質るつぼを含む）</t>
  </si>
  <si>
    <t>217919</t>
  </si>
  <si>
    <t>その他の研磨材、同製品</t>
  </si>
  <si>
    <t>218111</t>
  </si>
  <si>
    <t>218211</t>
  </si>
  <si>
    <t>再生骨材</t>
  </si>
  <si>
    <t>218311</t>
  </si>
  <si>
    <t>人工骨材</t>
  </si>
  <si>
    <t>218411</t>
  </si>
  <si>
    <t>218611</t>
  </si>
  <si>
    <t>鉱物・土石粉砕、その他の処理品</t>
  </si>
  <si>
    <t>219219</t>
  </si>
  <si>
    <t>その他の石こう製品</t>
  </si>
  <si>
    <t>219311</t>
  </si>
  <si>
    <t>生石灰</t>
  </si>
  <si>
    <t>219312</t>
  </si>
  <si>
    <t>消石灰</t>
  </si>
  <si>
    <t>219319</t>
  </si>
  <si>
    <t>その他の石灰製品</t>
  </si>
  <si>
    <t>219411</t>
  </si>
  <si>
    <t>219929</t>
  </si>
  <si>
    <t>その他の窯業・土石製品</t>
  </si>
  <si>
    <t>221122</t>
  </si>
  <si>
    <t>線材、バーインコイル</t>
  </si>
  <si>
    <t>221134</t>
  </si>
  <si>
    <t>普通鋼鋼線</t>
  </si>
  <si>
    <t>221143</t>
  </si>
  <si>
    <t>構造用鋼</t>
  </si>
  <si>
    <t>221144</t>
  </si>
  <si>
    <t>特殊用途鋼</t>
  </si>
  <si>
    <t>221151</t>
  </si>
  <si>
    <t>特殊鋼鋼線</t>
  </si>
  <si>
    <t>221168</t>
  </si>
  <si>
    <t>鉄くず</t>
  </si>
  <si>
    <t>224913</t>
  </si>
  <si>
    <t>針金</t>
  </si>
  <si>
    <t>その他の表面処理鋼材</t>
  </si>
  <si>
    <t>225111</t>
  </si>
  <si>
    <t>機械用銑鉄鋳物</t>
  </si>
  <si>
    <t>225119</t>
  </si>
  <si>
    <t>その他の銑鉄鋳物</t>
  </si>
  <si>
    <t>225312</t>
  </si>
  <si>
    <t>特殊鋼鋳鋼（鋳放しのもの）（鋳鋼管を含む）</t>
  </si>
  <si>
    <t>225411</t>
  </si>
  <si>
    <t>229111</t>
  </si>
  <si>
    <t>鉄鋼切断品（溶断を含む）</t>
  </si>
  <si>
    <t>229211</t>
  </si>
  <si>
    <t>鉄スクラップ加工処理品</t>
  </si>
  <si>
    <t>229919</t>
  </si>
  <si>
    <t>その他の鉄鋼品</t>
  </si>
  <si>
    <t>非鉄金属</t>
  </si>
  <si>
    <t>232911</t>
  </si>
  <si>
    <t>金再生地金、金合金</t>
  </si>
  <si>
    <t>232912</t>
  </si>
  <si>
    <t>銀再生地金、銀合金</t>
  </si>
  <si>
    <t>232919</t>
  </si>
  <si>
    <t>その他の非鉄金属再生地金、同合金</t>
  </si>
  <si>
    <t>233919</t>
  </si>
  <si>
    <t>その他の非鉄金属・同合金展伸材</t>
  </si>
  <si>
    <t>234113</t>
  </si>
  <si>
    <t>銅被覆線</t>
  </si>
  <si>
    <t>234114</t>
  </si>
  <si>
    <t>巻線</t>
  </si>
  <si>
    <t>235111</t>
  </si>
  <si>
    <t>銅・同合金鋳物</t>
  </si>
  <si>
    <t>235211</t>
  </si>
  <si>
    <t>アルミニウム・同合金鋳物</t>
  </si>
  <si>
    <t>235311</t>
  </si>
  <si>
    <t>235419</t>
  </si>
  <si>
    <t>その他の非鉄金属ダイカスト</t>
  </si>
  <si>
    <t>239919</t>
  </si>
  <si>
    <t>その他の非鉄金属・同合金粉</t>
  </si>
  <si>
    <t>239921</t>
  </si>
  <si>
    <t>銅、鉛、亜鉛、ニッケル、すず等粗製品</t>
  </si>
  <si>
    <t>239929</t>
  </si>
  <si>
    <t>その他の非鉄金属製品</t>
  </si>
  <si>
    <t>239931</t>
  </si>
  <si>
    <t>非鉄金属くず</t>
  </si>
  <si>
    <t>金属製品</t>
  </si>
  <si>
    <t>242212</t>
  </si>
  <si>
    <t>合板・木材加工機械用刃物</t>
  </si>
  <si>
    <t>242219</t>
  </si>
  <si>
    <t>その他の機械刃物</t>
  </si>
  <si>
    <t>242311</t>
  </si>
  <si>
    <t>理髪用刃物</t>
  </si>
  <si>
    <t>242319</t>
  </si>
  <si>
    <t>その他の利器工匠具、手道具</t>
  </si>
  <si>
    <t>242611</t>
  </si>
  <si>
    <t>農業用器具</t>
  </si>
  <si>
    <t>242612</t>
  </si>
  <si>
    <t>農業用器具部分品</t>
  </si>
  <si>
    <t>242911</t>
  </si>
  <si>
    <t>錠、かぎ</t>
  </si>
  <si>
    <t>242912</t>
  </si>
  <si>
    <t>建築用金物</t>
  </si>
  <si>
    <t>242919</t>
  </si>
  <si>
    <t>他に分類されない金物類</t>
  </si>
  <si>
    <t>243111</t>
  </si>
  <si>
    <t>金属製管継手</t>
  </si>
  <si>
    <t>243219</t>
  </si>
  <si>
    <t>その他のガス機器（温風暖房機を除く）</t>
  </si>
  <si>
    <t>243221</t>
  </si>
  <si>
    <t>石油ストーブ</t>
  </si>
  <si>
    <t>243231</t>
  </si>
  <si>
    <t>ガス機器・石油機器の部分品・附属品</t>
  </si>
  <si>
    <t>243312</t>
  </si>
  <si>
    <t>温水ボイラ</t>
  </si>
  <si>
    <t>243911</t>
  </si>
  <si>
    <t>暖房用・調理用器具</t>
  </si>
  <si>
    <t>244111</t>
  </si>
  <si>
    <t>244112</t>
  </si>
  <si>
    <t>軽量鉄骨</t>
  </si>
  <si>
    <t>244211</t>
  </si>
  <si>
    <t>橋りょう</t>
  </si>
  <si>
    <t>244213</t>
  </si>
  <si>
    <t>水門</t>
  </si>
  <si>
    <t>244219</t>
  </si>
  <si>
    <t>その他の建設用金属製品</t>
  </si>
  <si>
    <t>244311</t>
  </si>
  <si>
    <t>住宅用アルミニウム製サッシ</t>
  </si>
  <si>
    <t>244312</t>
  </si>
  <si>
    <t>ビル用アルミニウム製サッシ</t>
  </si>
  <si>
    <t>244322</t>
  </si>
  <si>
    <t>244411</t>
  </si>
  <si>
    <t>244412</t>
  </si>
  <si>
    <t>ユニットハウス</t>
  </si>
  <si>
    <t>244519</t>
  </si>
  <si>
    <t>その他の建築用金属製品</t>
  </si>
  <si>
    <t>244611</t>
  </si>
  <si>
    <t>板金製タンク</t>
  </si>
  <si>
    <t>244614</t>
  </si>
  <si>
    <t>コンテナ</t>
  </si>
  <si>
    <t>244619</t>
  </si>
  <si>
    <t>その他の製缶板金製品</t>
  </si>
  <si>
    <t>245111</t>
  </si>
  <si>
    <t>アルミニウム製機械部分品（機械仕上げをしないもの）</t>
  </si>
  <si>
    <t>245119</t>
  </si>
  <si>
    <t>その他の打抜・プレス加工アルミニウム、同合金製品</t>
  </si>
  <si>
    <t>245211</t>
  </si>
  <si>
    <t>打抜・プレス機械部分品（機械仕上げをしないもの）</t>
  </si>
  <si>
    <t>245219</t>
  </si>
  <si>
    <t>その他の打抜・プレス金属製品</t>
  </si>
  <si>
    <t>245311</t>
  </si>
  <si>
    <t>246919</t>
  </si>
  <si>
    <t>247911</t>
  </si>
  <si>
    <t>鉄製金網（溶接金網、じゃかごを含む）</t>
  </si>
  <si>
    <t>247913</t>
  </si>
  <si>
    <t>ワイヤロープ（鋼より線を含む）</t>
  </si>
  <si>
    <t>247919</t>
  </si>
  <si>
    <t>他に分類されない線材製品</t>
  </si>
  <si>
    <t>248114</t>
  </si>
  <si>
    <t>木ねじ、小ねじ、押しねじ</t>
  </si>
  <si>
    <t>249112</t>
  </si>
  <si>
    <t>金庫の部分品・取付具・附属品</t>
  </si>
  <si>
    <t>249212</t>
  </si>
  <si>
    <t>つるまきばね</t>
  </si>
  <si>
    <t>249213</t>
  </si>
  <si>
    <t>線ばね</t>
  </si>
  <si>
    <t>249915</t>
  </si>
  <si>
    <t>金属はく（打ちはく）</t>
  </si>
  <si>
    <t>249919</t>
  </si>
  <si>
    <t>その他の金属製品</t>
  </si>
  <si>
    <t>はん用機械器具</t>
  </si>
  <si>
    <t>251112</t>
  </si>
  <si>
    <t>水管ボイラ</t>
  </si>
  <si>
    <t>251121</t>
  </si>
  <si>
    <t>ボイラの部分品・取付具・附属品</t>
  </si>
  <si>
    <t>252121</t>
  </si>
  <si>
    <t>ポンプ、同装置の部分品・取付具・附属品</t>
  </si>
  <si>
    <t>252314</t>
  </si>
  <si>
    <t>油圧バルブ</t>
  </si>
  <si>
    <t>252331</t>
  </si>
  <si>
    <t>空気圧機器（空気圧ユニット機器を含む）</t>
  </si>
  <si>
    <t>252332</t>
  </si>
  <si>
    <t>空気圧機器の部分品・取付具・附属品</t>
  </si>
  <si>
    <t>253112</t>
  </si>
  <si>
    <t>歯車（プラスチック製を含む）</t>
  </si>
  <si>
    <t>253321</t>
  </si>
  <si>
    <t>巻上機</t>
  </si>
  <si>
    <t>253322</t>
  </si>
  <si>
    <t>コンベヤ</t>
  </si>
  <si>
    <t>253522</t>
  </si>
  <si>
    <t>冷凍装置</t>
  </si>
  <si>
    <t>259112</t>
  </si>
  <si>
    <t>消火器具・消火装置の部分品・取付具・附属品</t>
  </si>
  <si>
    <t>259212</t>
  </si>
  <si>
    <t>自動調整バルブ</t>
  </si>
  <si>
    <t>259214</t>
  </si>
  <si>
    <t>一般用バルブ・コック</t>
  </si>
  <si>
    <t>259215</t>
  </si>
  <si>
    <t>バルブ・コック附属品</t>
  </si>
  <si>
    <t>259511</t>
  </si>
  <si>
    <t>ピストンリング</t>
  </si>
  <si>
    <t>259629</t>
  </si>
  <si>
    <t>他に分類されないはん用機械、同装置の部分品・取付具・附属品</t>
  </si>
  <si>
    <t>259919</t>
  </si>
  <si>
    <t>他に分類されない各種機械部分品</t>
  </si>
  <si>
    <t>生産用機械器具</t>
  </si>
  <si>
    <t>261121</t>
  </si>
  <si>
    <t>噴霧機、散粉機</t>
  </si>
  <si>
    <t>261129</t>
  </si>
  <si>
    <t>その他の栽培用・管理用機器</t>
  </si>
  <si>
    <t>261131</t>
  </si>
  <si>
    <t>農業用乾燥機</t>
  </si>
  <si>
    <t>261139</t>
  </si>
  <si>
    <t>その他の収穫調整用機器</t>
  </si>
  <si>
    <t>261151</t>
  </si>
  <si>
    <t>農業用機械の部分品・取付具・附属品</t>
  </si>
  <si>
    <t>262134</t>
  </si>
  <si>
    <t>破砕機・摩砕機・選別機の補助機</t>
  </si>
  <si>
    <t>262141</t>
  </si>
  <si>
    <t>建設機械・鉱山機械の部分品・取付具・附属品</t>
  </si>
  <si>
    <t>264115</t>
  </si>
  <si>
    <t>肉製品・水産製品製造機械</t>
  </si>
  <si>
    <t>264121</t>
  </si>
  <si>
    <t>264214</t>
  </si>
  <si>
    <t>製材・木材加工・合板機械の部分品・取付具・附属品</t>
  </si>
  <si>
    <t>264319</t>
  </si>
  <si>
    <t>その他の製紙機械</t>
  </si>
  <si>
    <t>264321</t>
  </si>
  <si>
    <t>パルプ装置・製紙機械の部分品・取付具・附属品</t>
  </si>
  <si>
    <t>264415</t>
  </si>
  <si>
    <t>印刷・製本・紙工機械の部分品・取付具・附属品</t>
  </si>
  <si>
    <t>264511</t>
  </si>
  <si>
    <t>個装・内装機械</t>
  </si>
  <si>
    <t>264512</t>
  </si>
  <si>
    <t>外装・荷造機械</t>
  </si>
  <si>
    <t>264513</t>
  </si>
  <si>
    <t>包装・荷造機械の部分品・取付具・附属品</t>
  </si>
  <si>
    <t>265122</t>
  </si>
  <si>
    <t>鋳造装置の部分品・取付具・附属品</t>
  </si>
  <si>
    <t>265217</t>
  </si>
  <si>
    <t>乾燥機器</t>
  </si>
  <si>
    <t>265218</t>
  </si>
  <si>
    <t>集じん機器</t>
  </si>
  <si>
    <t>265319</t>
  </si>
  <si>
    <t>その他のプラスチック加工機械、同附属装置（手動式を含む）</t>
  </si>
  <si>
    <t>266111</t>
  </si>
  <si>
    <t>数値制御旋盤</t>
  </si>
  <si>
    <t>266119</t>
  </si>
  <si>
    <t>その他の旋盤</t>
  </si>
  <si>
    <t>266129</t>
  </si>
  <si>
    <t>その他の金属工作機械</t>
  </si>
  <si>
    <t>266216</t>
  </si>
  <si>
    <t>せん断機（シャーリングマシン）</t>
  </si>
  <si>
    <t>266218</t>
  </si>
  <si>
    <t>ワイヤフォーミングマシン</t>
  </si>
  <si>
    <t>266229</t>
  </si>
  <si>
    <t>その他の金属加工機械</t>
  </si>
  <si>
    <t>266311</t>
  </si>
  <si>
    <t>金属工作機械の部分品・取付具・附属品</t>
  </si>
  <si>
    <t>266313</t>
  </si>
  <si>
    <t>金属加工機械の部分品・取付具・附属品</t>
  </si>
  <si>
    <t>266411</t>
  </si>
  <si>
    <t>特殊鋼切削工具</t>
  </si>
  <si>
    <t>266412</t>
  </si>
  <si>
    <t>超硬工具（粉末や金製を除く）</t>
  </si>
  <si>
    <t>266413</t>
  </si>
  <si>
    <t>ダイヤモンド工具</t>
  </si>
  <si>
    <t>266416</t>
  </si>
  <si>
    <t>治具、金属加工用附属品</t>
  </si>
  <si>
    <t>266419</t>
  </si>
  <si>
    <t>その他の機械工具</t>
  </si>
  <si>
    <t>267111</t>
  </si>
  <si>
    <t>ウェーハプロセス（電子回路形成）用処理装置</t>
  </si>
  <si>
    <t>267112</t>
  </si>
  <si>
    <t>組立用装置</t>
  </si>
  <si>
    <t>267119</t>
  </si>
  <si>
    <t>その他の半導体製造装置</t>
  </si>
  <si>
    <t>267121</t>
  </si>
  <si>
    <t>半導体製造装置の部分品・取付具・附属品</t>
  </si>
  <si>
    <t>267211</t>
  </si>
  <si>
    <t>267212</t>
  </si>
  <si>
    <t>フラットパネルディスプレイ製造装置の部分品・取付具・附属品</t>
  </si>
  <si>
    <t>269111</t>
  </si>
  <si>
    <t>プレス用金型</t>
  </si>
  <si>
    <t>269113</t>
  </si>
  <si>
    <t>鋳造用金型（ダイカスト用を含む）</t>
  </si>
  <si>
    <t>269119</t>
  </si>
  <si>
    <t>その他の金属用金型、同部分品・附属品</t>
  </si>
  <si>
    <t>269211</t>
  </si>
  <si>
    <t>プラスチック用金型</t>
  </si>
  <si>
    <t>269212</t>
  </si>
  <si>
    <t>ゴム・ガラス用金型</t>
  </si>
  <si>
    <t>269219</t>
  </si>
  <si>
    <t>その他の非金属用金型、同部分品・附属品</t>
  </si>
  <si>
    <t>269313</t>
  </si>
  <si>
    <t>真空装置・真空機器の部分品・取付具・附属品</t>
  </si>
  <si>
    <t>269419</t>
  </si>
  <si>
    <t>その他のロボット</t>
  </si>
  <si>
    <t>269421</t>
  </si>
  <si>
    <t>ロボット、同装置の部分品・取付具・附属品</t>
  </si>
  <si>
    <t>269919</t>
  </si>
  <si>
    <t>その他の生産用機械器具</t>
  </si>
  <si>
    <t>269929</t>
  </si>
  <si>
    <t>他に分類されない生産用機械器具の部分品・取付具・附属品</t>
  </si>
  <si>
    <t>業務用機械器具</t>
  </si>
  <si>
    <t>271121</t>
  </si>
  <si>
    <t>複写機の部分品・取付具・附属品</t>
  </si>
  <si>
    <t>271911</t>
  </si>
  <si>
    <t>金銭登録機（レジスタ）</t>
  </si>
  <si>
    <t>271919</t>
  </si>
  <si>
    <t>他に分類されない事務用機械器具</t>
  </si>
  <si>
    <t>271921</t>
  </si>
  <si>
    <t>その他の事務用機械器具の部分品・取付具・附属品</t>
  </si>
  <si>
    <t>272211</t>
  </si>
  <si>
    <t>パチンコ、スロットマシン</t>
  </si>
  <si>
    <t>272212</t>
  </si>
  <si>
    <t>ゲームセンター用娯楽機器</t>
  </si>
  <si>
    <t>272221</t>
  </si>
  <si>
    <t>娯楽用機械の部分品・取付具・附属品</t>
  </si>
  <si>
    <t>272312</t>
  </si>
  <si>
    <t>自動販売機の部分品・取付具・附属品</t>
  </si>
  <si>
    <t>272919</t>
  </si>
  <si>
    <t>他に分類されないサービス用・娯楽用機械器具</t>
  </si>
  <si>
    <t>272929</t>
  </si>
  <si>
    <t>その他のサービス用・娯楽用機械器具の部分品・取付具・附属品</t>
  </si>
  <si>
    <t>273211</t>
  </si>
  <si>
    <t>273212</t>
  </si>
  <si>
    <t>はかりの部分品・取付具・附属品</t>
  </si>
  <si>
    <t>273311</t>
  </si>
  <si>
    <t>圧力計</t>
  </si>
  <si>
    <t>273312</t>
  </si>
  <si>
    <t>金属温度計</t>
  </si>
  <si>
    <t>273411</t>
  </si>
  <si>
    <t>工業用長さ計</t>
  </si>
  <si>
    <t>273412</t>
  </si>
  <si>
    <t>273413</t>
  </si>
  <si>
    <t>精密測定器の部分品・取付具・附属品</t>
  </si>
  <si>
    <t>273511</t>
  </si>
  <si>
    <t>光分析装置</t>
  </si>
  <si>
    <t>273519</t>
  </si>
  <si>
    <t>その他の分析装置</t>
  </si>
  <si>
    <t>273711</t>
  </si>
  <si>
    <t>ジャイロ計器、磁気コンパス</t>
  </si>
  <si>
    <t>273721</t>
  </si>
  <si>
    <t>測量機械器具の部分品・取付具・附属品</t>
  </si>
  <si>
    <t>273811</t>
  </si>
  <si>
    <t>273913</t>
  </si>
  <si>
    <t>公害計測器</t>
  </si>
  <si>
    <t>273919</t>
  </si>
  <si>
    <t>他に分類されない計量器・測定器・分析機器・試験機・測量機械器具・理化学機械器具</t>
  </si>
  <si>
    <t>273931</t>
  </si>
  <si>
    <t>その他の計量器・測定器・分析機器・試験機・測量機械器具・理化学機械器具の部分品・取付具・附属品</t>
  </si>
  <si>
    <t>274111</t>
  </si>
  <si>
    <t>医療用機械器具、同装置</t>
  </si>
  <si>
    <t>274112</t>
  </si>
  <si>
    <t>病院用器具、同装置</t>
  </si>
  <si>
    <t>274113</t>
  </si>
  <si>
    <t>医療用機械器具の部分品・取付具・附属品</t>
  </si>
  <si>
    <t>274211</t>
  </si>
  <si>
    <t>歯科用機械器具、同装置</t>
  </si>
  <si>
    <t>274311</t>
  </si>
  <si>
    <t>医療用品</t>
  </si>
  <si>
    <t>275111</t>
  </si>
  <si>
    <t>望遠鏡</t>
  </si>
  <si>
    <t>275212</t>
  </si>
  <si>
    <t>写真装置、同関連器具</t>
  </si>
  <si>
    <t>275311</t>
  </si>
  <si>
    <t>カメラ用レンズ</t>
  </si>
  <si>
    <t>275313</t>
  </si>
  <si>
    <t>光学レンズ</t>
  </si>
  <si>
    <t>電子部品・デバイス・電子回路</t>
  </si>
  <si>
    <t>281313</t>
  </si>
  <si>
    <t>シリコントランジスタ</t>
  </si>
  <si>
    <t>281319</t>
  </si>
  <si>
    <t>その他の半導体素子</t>
  </si>
  <si>
    <t>281413</t>
  </si>
  <si>
    <t>モス型集積回路（論理素子）</t>
  </si>
  <si>
    <t>281429</t>
  </si>
  <si>
    <t>その他の集積回路</t>
  </si>
  <si>
    <t>282112</t>
  </si>
  <si>
    <t>固定コンデンサ</t>
  </si>
  <si>
    <t>282114</t>
  </si>
  <si>
    <t>変成器</t>
  </si>
  <si>
    <t>282311</t>
  </si>
  <si>
    <t>プリント配線板用コネクタ</t>
  </si>
  <si>
    <t>282312</t>
  </si>
  <si>
    <t>コネクタ（プリント配線板用コネクタを除く）</t>
  </si>
  <si>
    <t>283111</t>
  </si>
  <si>
    <t>半導体メモリメディア</t>
  </si>
  <si>
    <t>284111</t>
  </si>
  <si>
    <t>リジッドプリント配線板</t>
  </si>
  <si>
    <t>284211</t>
  </si>
  <si>
    <t>プリント配線実装基板</t>
  </si>
  <si>
    <t>284212</t>
  </si>
  <si>
    <t>モジュール実装基板</t>
  </si>
  <si>
    <t>285119</t>
  </si>
  <si>
    <t>その他の高周波ユニット</t>
  </si>
  <si>
    <t>285121</t>
  </si>
  <si>
    <t>コントロールユニット</t>
  </si>
  <si>
    <t>285919</t>
  </si>
  <si>
    <t>他に分類されないユニット部品</t>
  </si>
  <si>
    <t>289911</t>
  </si>
  <si>
    <t>磁性材部品（粉末や金によるもの）</t>
  </si>
  <si>
    <t>289912</t>
  </si>
  <si>
    <t>水晶振動子（時計用を除く）</t>
  </si>
  <si>
    <t>289919</t>
  </si>
  <si>
    <t>他に分類されない通信機械器具の部分品・附属品</t>
  </si>
  <si>
    <t>289929</t>
  </si>
  <si>
    <t>他に分類されない電子部品・デバイス・電子回路</t>
  </si>
  <si>
    <t>電気機械器具</t>
  </si>
  <si>
    <t>291151</t>
  </si>
  <si>
    <t>発電機・電動機・その他の回転電気機械の部分品・取付具・附属品</t>
  </si>
  <si>
    <t>291313</t>
  </si>
  <si>
    <t>開閉器</t>
  </si>
  <si>
    <t>291315</t>
  </si>
  <si>
    <t>電力開閉装置の部分品・取付具・附属品</t>
  </si>
  <si>
    <t>291411</t>
  </si>
  <si>
    <t>配電盤</t>
  </si>
  <si>
    <t>291412</t>
  </si>
  <si>
    <t>監視制御装置</t>
  </si>
  <si>
    <t>291413</t>
  </si>
  <si>
    <t>分電盤</t>
  </si>
  <si>
    <t>291419</t>
  </si>
  <si>
    <t>その他の配電盤・電力制御装置</t>
  </si>
  <si>
    <t>291421</t>
  </si>
  <si>
    <t>配電盤・電力制御装置の部分品・取付具・附属品</t>
  </si>
  <si>
    <t>291513</t>
  </si>
  <si>
    <t>接続器</t>
  </si>
  <si>
    <t>291519</t>
  </si>
  <si>
    <t>その他の配線器具・配線附属品</t>
  </si>
  <si>
    <t>292221</t>
  </si>
  <si>
    <t>内燃機関電装品の部分品・取付具・附属品</t>
  </si>
  <si>
    <t>292913</t>
  </si>
  <si>
    <t>産業用電熱装置</t>
  </si>
  <si>
    <t>292929</t>
  </si>
  <si>
    <t>その他の産業用電気機械器具の部分品・取付具・附属品</t>
  </si>
  <si>
    <t>293121</t>
  </si>
  <si>
    <t>ちゅう房機器の部分品・取付具・附属品</t>
  </si>
  <si>
    <t>293219</t>
  </si>
  <si>
    <t>その他の空調・住宅関連機器</t>
  </si>
  <si>
    <t>293221</t>
  </si>
  <si>
    <t>空調・住宅関連機器の部分品・取付具・附属品</t>
  </si>
  <si>
    <t>293929</t>
  </si>
  <si>
    <t>その他の民生用電気機械器具の部分品・取付具・附属品</t>
  </si>
  <si>
    <t>296113</t>
  </si>
  <si>
    <t>Ｘ線装置の部分品・取付具・附属品</t>
  </si>
  <si>
    <t>296212</t>
  </si>
  <si>
    <t>医療用電子応用装置の部分品・取付具・附属品</t>
  </si>
  <si>
    <t>296929</t>
  </si>
  <si>
    <t>その他の電子応用装置の部分品・取付具・附属品</t>
  </si>
  <si>
    <t>297121</t>
  </si>
  <si>
    <t>電気計測器の部分品・取付具・附属品</t>
  </si>
  <si>
    <t>297211</t>
  </si>
  <si>
    <t>工業計器</t>
  </si>
  <si>
    <t>297212</t>
  </si>
  <si>
    <t>工業計器の部分品・取付具・附属品</t>
  </si>
  <si>
    <t>297311</t>
  </si>
  <si>
    <t>297312</t>
  </si>
  <si>
    <t>医療用計測器の部分品・取付具・附属品</t>
  </si>
  <si>
    <t>299919</t>
  </si>
  <si>
    <t>他に分類されない電気機械器具</t>
  </si>
  <si>
    <t>情報通信機械器具</t>
  </si>
  <si>
    <t>301131</t>
  </si>
  <si>
    <t>デジタル伝送装置</t>
  </si>
  <si>
    <t>301132</t>
  </si>
  <si>
    <t>搬送装置（デジタル伝送装置を除く）</t>
  </si>
  <si>
    <t>301211</t>
  </si>
  <si>
    <t>携帯電話機、ＰＨＳ電話機</t>
  </si>
  <si>
    <t>301312</t>
  </si>
  <si>
    <t>固定局通信装置</t>
  </si>
  <si>
    <t>301313</t>
  </si>
  <si>
    <t>その他の移動局通信装置</t>
  </si>
  <si>
    <t>301512</t>
  </si>
  <si>
    <t>交通信号保安装置の部分品・取付具・附属品</t>
  </si>
  <si>
    <t>301911</t>
  </si>
  <si>
    <t>火災報知設備</t>
  </si>
  <si>
    <t>301919</t>
  </si>
  <si>
    <t>他に分類されない通信関連機械器具</t>
  </si>
  <si>
    <t>302112</t>
  </si>
  <si>
    <t>ビデオカメラ（放送用を除く）</t>
  </si>
  <si>
    <t>302113</t>
  </si>
  <si>
    <t>ビデオ機器の部分品・取付具・附属品</t>
  </si>
  <si>
    <t>302212</t>
  </si>
  <si>
    <t>デジタルカメラの部分品・取付具・附属品</t>
  </si>
  <si>
    <t>302322</t>
  </si>
  <si>
    <t>電気音響機械器具の部分品・取付具・附属品</t>
  </si>
  <si>
    <t>303113</t>
  </si>
  <si>
    <t>電子計算機の部分品・取付具・附属品</t>
  </si>
  <si>
    <t>303411</t>
  </si>
  <si>
    <t>印刷装置</t>
  </si>
  <si>
    <t>303412</t>
  </si>
  <si>
    <t>印刷装置の部分品・取付具・附属品</t>
  </si>
  <si>
    <t>303512</t>
  </si>
  <si>
    <t>表示装置の部分品・取付具・附属品</t>
  </si>
  <si>
    <t>303911</t>
  </si>
  <si>
    <t>金融用端末装置</t>
  </si>
  <si>
    <t>303919</t>
  </si>
  <si>
    <t>その他の端末装置</t>
  </si>
  <si>
    <t>303941</t>
  </si>
  <si>
    <t>その他の附属装置の部分品・取付具・附属品</t>
  </si>
  <si>
    <t>輸送用機械器具</t>
  </si>
  <si>
    <t>311111</t>
  </si>
  <si>
    <t>311314</t>
  </si>
  <si>
    <t>自動車用内燃機関の部分品・取付具・附属品</t>
  </si>
  <si>
    <t>311315</t>
  </si>
  <si>
    <t>駆動・伝導・操縦装置部品</t>
  </si>
  <si>
    <t>311316</t>
  </si>
  <si>
    <t>懸架・制動装置部品</t>
  </si>
  <si>
    <t>311317</t>
  </si>
  <si>
    <t>シャシー部品、車体部品</t>
  </si>
  <si>
    <t>311321</t>
  </si>
  <si>
    <t>カーヒータ</t>
  </si>
  <si>
    <t>311322</t>
  </si>
  <si>
    <t>座席（完成品に限る）</t>
  </si>
  <si>
    <t>311329</t>
  </si>
  <si>
    <t>その他の自動車部品（二輪自動車部品を含む）</t>
  </si>
  <si>
    <t>312212</t>
  </si>
  <si>
    <t>電車・客貨車の部分品・取付具・附属品</t>
  </si>
  <si>
    <t>313123</t>
  </si>
  <si>
    <t>鋼製国内船舶の改造・修理</t>
  </si>
  <si>
    <t>313211</t>
  </si>
  <si>
    <t>313312</t>
  </si>
  <si>
    <t>プラスチック製舟艇の新造</t>
  </si>
  <si>
    <t>313313</t>
  </si>
  <si>
    <t>313421</t>
  </si>
  <si>
    <t>舶用機関の部分品・取付具・附属品</t>
  </si>
  <si>
    <t>314919</t>
  </si>
  <si>
    <t>315112</t>
  </si>
  <si>
    <t>フォークリフトトラックの部分品・取付具・附属品</t>
  </si>
  <si>
    <t>315911</t>
  </si>
  <si>
    <t>構内運搬車（けん引車を含む）</t>
  </si>
  <si>
    <t>その他の製品</t>
  </si>
  <si>
    <t>321111</t>
  </si>
  <si>
    <t>貴金属製装身具（宝石、象牙、亀甲を含む）</t>
  </si>
  <si>
    <t>321211</t>
  </si>
  <si>
    <t>貴金属・宝石製装身具附属品、同材料加工品、同細工品</t>
  </si>
  <si>
    <t>322112</t>
  </si>
  <si>
    <t>装飾品、置物類（すず・アンチモン製品を含む）</t>
  </si>
  <si>
    <t>323111</t>
  </si>
  <si>
    <t>ウォッチ（ムーブメントを含む）</t>
  </si>
  <si>
    <t>323112</t>
  </si>
  <si>
    <t>クロック（ムーブメントを含む）</t>
  </si>
  <si>
    <t>323121</t>
  </si>
  <si>
    <t>時計の部分品</t>
  </si>
  <si>
    <t>325113</t>
  </si>
  <si>
    <t>金属製がん具</t>
  </si>
  <si>
    <t>325119</t>
  </si>
  <si>
    <t>その他のプラスチック製がん具</t>
  </si>
  <si>
    <t>325314</t>
  </si>
  <si>
    <t>ゴルフ・ホッケー用具</t>
  </si>
  <si>
    <t>325317</t>
  </si>
  <si>
    <t>釣道具、同附属品</t>
  </si>
  <si>
    <t>325319</t>
  </si>
  <si>
    <t>その他の運動用具</t>
  </si>
  <si>
    <t>327111</t>
  </si>
  <si>
    <t>漆器製家具</t>
  </si>
  <si>
    <t>327112</t>
  </si>
  <si>
    <t>漆器製台所・食卓用品</t>
  </si>
  <si>
    <t>328119</t>
  </si>
  <si>
    <t>その他のわら工品</t>
  </si>
  <si>
    <t>328211</t>
  </si>
  <si>
    <t>畳、畳床</t>
  </si>
  <si>
    <t>328421</t>
  </si>
  <si>
    <t>清掃用品</t>
  </si>
  <si>
    <t>328929</t>
  </si>
  <si>
    <t>他に分類されない生活雑貨製品</t>
  </si>
  <si>
    <t>329211</t>
  </si>
  <si>
    <t>看板、標識機、展示装置（電気的、機械的でないもの）</t>
  </si>
  <si>
    <t>329212</t>
  </si>
  <si>
    <t>看板、標識機、展示装置（電気的、機械的なもの）</t>
  </si>
  <si>
    <t>329311</t>
  </si>
  <si>
    <t>パレット</t>
  </si>
  <si>
    <t>329511</t>
  </si>
  <si>
    <t>工業用模型（木型を含む）</t>
  </si>
  <si>
    <t>329913</t>
  </si>
  <si>
    <t>人体安全保護具、救命器具</t>
  </si>
  <si>
    <t>329919</t>
  </si>
  <si>
    <t>加工賃収入額</t>
    <rPh sb="0" eb="3">
      <t>カコウチン</t>
    </rPh>
    <rPh sb="3" eb="5">
      <t>シュウニュウ</t>
    </rPh>
    <rPh sb="5" eb="6">
      <t>ガク</t>
    </rPh>
    <phoneticPr fontId="3"/>
  </si>
  <si>
    <t>部分肉・冷凍肉（ブロイラーを除く）（賃加工）</t>
  </si>
  <si>
    <t>肉加工品（賃加工）</t>
  </si>
  <si>
    <t>処理牛乳・乳飲料（賃加工）</t>
  </si>
  <si>
    <t>乳製品（処理牛乳・乳飲料を除く）（賃加工）</t>
  </si>
  <si>
    <t>その他の畜産食料品（賃加工）</t>
  </si>
  <si>
    <t>水産缶詰・瓶詰（賃加工）</t>
  </si>
  <si>
    <t>海藻加工（賃加工）</t>
  </si>
  <si>
    <t>塩干・塩蔵品（賃加工）</t>
  </si>
  <si>
    <t>冷凍水産物（賃加工）</t>
  </si>
  <si>
    <t>冷凍水産食品（賃加工）</t>
  </si>
  <si>
    <t>その他の水産食料品（賃加工）</t>
  </si>
  <si>
    <t>野菜缶詰・果実缶詰・農産保存食料品（賃加工）</t>
  </si>
  <si>
    <t>野菜漬物（賃加工）</t>
  </si>
  <si>
    <t>味そ（賃加工）</t>
  </si>
  <si>
    <t>精米・精麦（賃加工）</t>
  </si>
  <si>
    <t>パン（賃加工）</t>
  </si>
  <si>
    <t>生菓子（賃加工）</t>
  </si>
  <si>
    <t>めん類（賃加工）</t>
  </si>
  <si>
    <t>豆腐・油揚（賃加工）</t>
  </si>
  <si>
    <t>冷凍調理食品（賃加工）</t>
  </si>
  <si>
    <t>すし・弁当・調理パン（賃加工）</t>
  </si>
  <si>
    <t>レトルト食品（賃加工）</t>
  </si>
  <si>
    <t>他に分類されない食料品（賃加工）</t>
  </si>
  <si>
    <t>清涼飲料（賃加工）</t>
  </si>
  <si>
    <t>果実酒（賃加工）</t>
  </si>
  <si>
    <t>清酒（賃加工）</t>
  </si>
  <si>
    <t>配合飼料（賃加工）</t>
  </si>
  <si>
    <t>単体飼料（賃加工）</t>
  </si>
  <si>
    <t>繊維雑品染色・整理（起毛を含む）（賃加工）</t>
  </si>
  <si>
    <t>漁網（賃加工）</t>
  </si>
  <si>
    <t>網地（漁網を除く）（賃加工）</t>
  </si>
  <si>
    <t>フェルト・不織布（賃加工）</t>
  </si>
  <si>
    <t>織物製成人男子・少年服（賃加工）</t>
  </si>
  <si>
    <t>織物製成人女子・少女服（賃加工）</t>
  </si>
  <si>
    <t>織物製乳幼児服（賃加工）</t>
  </si>
  <si>
    <t>織物製シャツ（賃加工）</t>
  </si>
  <si>
    <t>織物製事務用・作業用・衛生用・スポーツ用衣服（賃加工）</t>
  </si>
  <si>
    <t>ニット製アウターシャツ類（賃加工）</t>
  </si>
  <si>
    <t>その他の外衣・シャツ（賃加工）</t>
  </si>
  <si>
    <t>織物製下着（賃加工）</t>
  </si>
  <si>
    <t>ニット製下着（賃加工）</t>
  </si>
  <si>
    <t>補整着（賃加工）</t>
  </si>
  <si>
    <t>帽子（帽体を含む）（賃加工）</t>
  </si>
  <si>
    <t>他に分類されない衣服・繊維製身の回り品（毛皮製を含む）（賃加工）</t>
  </si>
  <si>
    <t>寝具（賃加工）</t>
  </si>
  <si>
    <t>帆布製品（賃加工）</t>
  </si>
  <si>
    <t>刺しゅう製品（賃加工）</t>
  </si>
  <si>
    <t>繊維製衛生材料（賃加工）</t>
  </si>
  <si>
    <t>他に分類されない繊維製品（賃加工）</t>
  </si>
  <si>
    <t>一般製材（賃加工）</t>
  </si>
  <si>
    <t>木材チップ（賃加工）</t>
  </si>
  <si>
    <t>その他の特殊製材（賃加工）</t>
  </si>
  <si>
    <t>造作材（賃加工）</t>
  </si>
  <si>
    <t>合板（賃加工）</t>
  </si>
  <si>
    <t>集成材（賃加工）</t>
  </si>
  <si>
    <t>建築用木製組立材料（賃加工）</t>
  </si>
  <si>
    <t>床板（賃加工）</t>
  </si>
  <si>
    <t>木材薬品処理（賃加工）</t>
  </si>
  <si>
    <t>他に分類されない木製品（塗装を含む）（賃加工）</t>
  </si>
  <si>
    <t>木製家具（塗装を含む）（賃加工）</t>
  </si>
  <si>
    <t>宗教用具（賃加工）</t>
  </si>
  <si>
    <t>事務所用・店舗用装備品（賃加工）</t>
  </si>
  <si>
    <t>溶解・製紙パルプ（賃加工）</t>
  </si>
  <si>
    <t>塗工紙（賃加工）</t>
  </si>
  <si>
    <t>段ボール箱（賃加工）</t>
  </si>
  <si>
    <t>紙器（賃加工）</t>
  </si>
  <si>
    <t>オフセット印刷(紙に対するもの)(賃加工)</t>
  </si>
  <si>
    <t>オフセット印刷以外の印刷（紙に対するもの）(賃加工)</t>
  </si>
  <si>
    <t>紙以外のものに対する印刷（賃加工）</t>
  </si>
  <si>
    <t>写真製版（写真植字を含む）（賃加工）</t>
  </si>
  <si>
    <t>製本（賃加工）</t>
  </si>
  <si>
    <t>印刷物加工（賃加工）</t>
  </si>
  <si>
    <t>その他の化学肥料（賃加工）</t>
  </si>
  <si>
    <t>舗装材料（賃加工）</t>
  </si>
  <si>
    <t>プラスチック異形押出製品（賃加工）</t>
  </si>
  <si>
    <t>プラスチックフィルム・シート・床材・合成皮革加工品（賃加工）</t>
  </si>
  <si>
    <t>電気機械器具用プラスチック製品(賃加工）</t>
  </si>
  <si>
    <t>その他の工業用プラスチック製品（賃加工）</t>
  </si>
  <si>
    <t>工業用プラスチック製品の加工品（賃加工）</t>
  </si>
  <si>
    <t>プラスチック成形材料（賃加工）</t>
  </si>
  <si>
    <t>他に分類されないプラスチック製品（賃加工）</t>
  </si>
  <si>
    <t>他に分類されないプラスチック製品の加工品（賃加工）</t>
  </si>
  <si>
    <t>ゴム製履物・同附属品（賃加工）</t>
  </si>
  <si>
    <t>工業用ゴム製品（賃加工）</t>
  </si>
  <si>
    <t>革製履物用材料・同附属品（賃加工）</t>
  </si>
  <si>
    <t>革製履物（賃加工）</t>
  </si>
  <si>
    <t>その他のガラス・同製品（賃加工）</t>
  </si>
  <si>
    <t>コンクリート製品（賃加工）</t>
  </si>
  <si>
    <t>電気用陶磁器（賃加工）</t>
  </si>
  <si>
    <t>石灰（賃加工）</t>
  </si>
  <si>
    <t>その他の表面処理鋼材（賃加工）</t>
  </si>
  <si>
    <t>銑鉄鋳物（賃加工）</t>
  </si>
  <si>
    <t>鉄鋼切断（賃加工）</t>
  </si>
  <si>
    <t>他に分類されない鉄鋼品（賃加工）</t>
  </si>
  <si>
    <t>その他の非鉄金属第２次製錬・精製（賃加工）</t>
  </si>
  <si>
    <t>その他の非鉄金属・同合金圧延（賃加工）</t>
  </si>
  <si>
    <t>電線・ケーブル（賃加工）</t>
  </si>
  <si>
    <t>非鉄金属鋳物（賃加工）</t>
  </si>
  <si>
    <t>アルミニウム・同合金ダイカスト（賃加工）</t>
  </si>
  <si>
    <t>非鉄金属ダイカスト（賃加工）</t>
  </si>
  <si>
    <t>他に分類されない非鉄金属（賃加工）</t>
  </si>
  <si>
    <t>機械刃物（賃加工）</t>
  </si>
  <si>
    <t>農業用器具・同部分品（賃加工）</t>
  </si>
  <si>
    <t>その他の金物類（賃加工）</t>
  </si>
  <si>
    <t>配管工事用附属品（賃加工）</t>
  </si>
  <si>
    <t>ガス機器・石油機器・同部分品・附属品（賃加工）</t>
  </si>
  <si>
    <t>鉄骨（賃加工）</t>
  </si>
  <si>
    <t>建設用金属製品（賃加工）</t>
  </si>
  <si>
    <t>金属製サッシ・ドア（賃加工）</t>
  </si>
  <si>
    <t>建築用金属製品（賃加工）</t>
  </si>
  <si>
    <t>金属板加工（賃加工）</t>
  </si>
  <si>
    <t>打抜・プレス加工アルミニウム・同合金製品（賃加工）</t>
  </si>
  <si>
    <t>打抜・プレス加工金属製品（賃加工）</t>
  </si>
  <si>
    <t>金属製品塗装・エナメル塗装・ラッカー塗装（賃加工）</t>
  </si>
  <si>
    <t>溶融めっき（賃加工）</t>
  </si>
  <si>
    <t>電気めっき（賃加工）</t>
  </si>
  <si>
    <t>金属熱処理（賃加工）</t>
  </si>
  <si>
    <t>金属研磨、電解研磨、シリコン研磨（賃加工）</t>
  </si>
  <si>
    <t>その他の金属表面処理（賃加工）</t>
  </si>
  <si>
    <t>その他の金属線製品（賃加工）</t>
  </si>
  <si>
    <t>ボルト・ナット・リベット・小ねじ・木ねじ等（賃加工）</t>
  </si>
  <si>
    <t>他に分類されない金属製品（賃加工）</t>
  </si>
  <si>
    <t>はん用内燃機関・同部分品・取付具・附属品（賃加工）</t>
  </si>
  <si>
    <t>空気圧縮機・ガス圧縮機・送風機・同部分品・取付具・附属品（賃加工）</t>
  </si>
  <si>
    <t>油圧・空気圧機器・同部分品・取付具・附属品（賃加工）</t>
  </si>
  <si>
    <t>動力伝導装置・同部分品・取付具・附属品（賃加工）</t>
  </si>
  <si>
    <t>工業窯炉・同部分品・取付具・附属品（賃加工）</t>
  </si>
  <si>
    <t>弁・同附属品（賃加工）</t>
  </si>
  <si>
    <t>他に分類されない各種機械部分品（賃加工）</t>
  </si>
  <si>
    <t>農業用機械・同部分品・取付具・附属品（賃加工）</t>
  </si>
  <si>
    <t>建設機械・鉱山機械・同部分品・取付具・附属品（賃加工）</t>
  </si>
  <si>
    <t>印刷・製本・紙工機械・同部分品・取付具・附属品（賃加工）</t>
  </si>
  <si>
    <t>包装・荷造機械・同部分品・取付具・附属品（賃加工）</t>
  </si>
  <si>
    <t>金属工作機械用・金属加工機械用の部分品・取付具・附属品（賃加工）</t>
  </si>
  <si>
    <t>機械工具（賃加工）</t>
  </si>
  <si>
    <t>半導体製造装置・同部分品・取付具・附属品（賃加工）</t>
  </si>
  <si>
    <t>フラットパネルディスプレイ製造装置・同部分品・取付具・附属品（賃加工）</t>
  </si>
  <si>
    <t>金属用金型、同部分品・附属品（賃加工）</t>
  </si>
  <si>
    <t>非金属用金型・同部分品・附属品（賃加工）</t>
  </si>
  <si>
    <t>真空装置・真空機器・同部分品・取付具・附属品（賃加工）</t>
  </si>
  <si>
    <t>ロボット・同装置の部分品・取付具・附属品（賃加工）</t>
  </si>
  <si>
    <t>他に分類されない生産用機械器具・同部分品・取付具・附属品（賃加工）</t>
  </si>
  <si>
    <t>複写機・同部分品・取付具・附属品（賃加工）</t>
  </si>
  <si>
    <t>その他の事務用機械器具・同部分品・取付具・附属品（賃加工）</t>
  </si>
  <si>
    <t>娯楽用機械・同部分品・取付具・附属品（賃加工）</t>
  </si>
  <si>
    <t>自動販売機・同部分品・取付具・附属品（賃加工）</t>
  </si>
  <si>
    <t>その他のサービス用・娯楽用機械器具・同部分品・取付具・附属品（賃加工）</t>
  </si>
  <si>
    <t>はかり・同部分品・取付具・附属品（賃加工）</t>
  </si>
  <si>
    <t>その他の計量器・測定器・分析機器・試験機・測量機械器具・理化学機械器具・同部分品・取付具等（賃加工）</t>
  </si>
  <si>
    <t>医療用機械器具・同部分品・取付具・附属品（賃加工）</t>
  </si>
  <si>
    <t>写真機・映画用機械・同部分品・取付具・附属品（賃加工）</t>
  </si>
  <si>
    <t>光学機械用レンズ・プリズム研磨（賃加工）</t>
  </si>
  <si>
    <t>半導体素子（賃加工）</t>
  </si>
  <si>
    <t>液晶パネル・フラットパネル（賃加工）</t>
  </si>
  <si>
    <t>抵抗器・コンデンサ・変成器・複合部品（賃加工）</t>
  </si>
  <si>
    <t>コネクタ・スイッチ・リレー（賃加工）</t>
  </si>
  <si>
    <t>半導体メモリメディア（賃加工）</t>
  </si>
  <si>
    <t>電子回路基板（賃加工）</t>
  </si>
  <si>
    <t>電子回路実装基板（賃加工）</t>
  </si>
  <si>
    <t>その他のユニット部品（賃加工）</t>
  </si>
  <si>
    <t>その他の電子部品・デバイス・電子回路（賃加工）</t>
  </si>
  <si>
    <t>発電機・電動機・その他の回転電気機械・同部分品・取付具・附属品（賃加工）</t>
  </si>
  <si>
    <t>電力開閉装置・同部分品・取付具・附属品（賃加工）</t>
  </si>
  <si>
    <t>配電盤・電力制御装置・同部分品・取付具・附属品（賃加工）</t>
  </si>
  <si>
    <t>配線器具・配線附属品（賃加工）</t>
  </si>
  <si>
    <t>電気溶接機・同部分品・取付具・附属品（賃加工）</t>
  </si>
  <si>
    <t>内燃機関電装品・同部分品・取付具・附属品（賃加工）</t>
  </si>
  <si>
    <t>その他の産業用電気機械器具・同部分品・取付具・附属品（賃加工）</t>
  </si>
  <si>
    <t>空調・住宅関連機器・同部分品・取付具・附属品（賃加工）</t>
  </si>
  <si>
    <t>その他の民生用電気機械器具・同部分品・取付具・附属品（賃加工）</t>
  </si>
  <si>
    <t>Ｘ線装置・同部分品・取付具・附属品（賃加工）</t>
  </si>
  <si>
    <t>電気計測器・同部分品・取付具・附属品（賃加工）</t>
  </si>
  <si>
    <t>工業計器・同部分品・取付具・附属品（賃加工）</t>
  </si>
  <si>
    <t>その他の電気機械器具（賃加工）</t>
  </si>
  <si>
    <t>有線通信機械器具（賃加工）</t>
  </si>
  <si>
    <t>携帯電話機・PHS電話機(賃加工）</t>
  </si>
  <si>
    <t>無線通信機械器具（賃加工）</t>
  </si>
  <si>
    <t>その他の通信機械器具・同関連機械器具（賃加工）</t>
  </si>
  <si>
    <t>ビデオ機器・同部分品・取付具・附属品(賃加工）</t>
  </si>
  <si>
    <t>デジタルカメラ・同部分品・取付具・附属品（賃加工）</t>
  </si>
  <si>
    <t>電気音響機械器具・同部分品・取付具・付属品（賃加工）</t>
  </si>
  <si>
    <t>電子計算機・同部分品・取付具・附属品（賃加工）</t>
  </si>
  <si>
    <t>パーソナルコンピュータ・同部分品・取付具・附属品（賃加工）</t>
  </si>
  <si>
    <t>印刷装置・同部分品・取付具・附属品（賃加工）</t>
  </si>
  <si>
    <t>表示装置・同部分品・取付具・附属品（賃加工）</t>
  </si>
  <si>
    <t>その他の附属装置・同部分品・取付具・附属品（賃加工）</t>
  </si>
  <si>
    <t>自動車（二輪自動車を含む）（賃加工）</t>
  </si>
  <si>
    <t>自動車部分品・附属品（二輪自動車を含む）（賃加工）</t>
  </si>
  <si>
    <t>船舶新造・改造・修理（賃加工）</t>
  </si>
  <si>
    <t>船体ブロック（賃加工）</t>
  </si>
  <si>
    <t>舟艇の新造・改造・修理（賃加工）</t>
  </si>
  <si>
    <t>舶用機関・同部分品・取付具・附属品（賃加工）</t>
  </si>
  <si>
    <t>貴金属・宝石製装身具（賃加工）</t>
  </si>
  <si>
    <t>装身具・装飾品（賃加工）</t>
  </si>
  <si>
    <t>有期雇用者
（１か月以上）</t>
    <rPh sb="0" eb="2">
      <t>ユウキ</t>
    </rPh>
    <rPh sb="2" eb="5">
      <t>コヨウシャ</t>
    </rPh>
    <phoneticPr fontId="13"/>
  </si>
  <si>
    <t>出向・派遣
受入者</t>
    <phoneticPr fontId="3"/>
  </si>
  <si>
    <t>製造品
出荷額等</t>
    <rPh sb="0" eb="1">
      <t>セイ</t>
    </rPh>
    <rPh sb="1" eb="2">
      <t>ヅクリ</t>
    </rPh>
    <rPh sb="2" eb="3">
      <t>ヒン</t>
    </rPh>
    <rPh sb="4" eb="5">
      <t>デ</t>
    </rPh>
    <rPh sb="5" eb="6">
      <t>ニ</t>
    </rPh>
    <rPh sb="6" eb="7">
      <t>ガク</t>
    </rPh>
    <rPh sb="7" eb="8">
      <t>ナド</t>
    </rPh>
    <phoneticPr fontId="3"/>
  </si>
  <si>
    <t>出向 ・ 派遣
受入者</t>
    <phoneticPr fontId="3"/>
  </si>
  <si>
    <t>事業に従事する者の人件費及び
派遣受入者に係る人材派遣会社への支払額</t>
    <phoneticPr fontId="2"/>
  </si>
  <si>
    <t>委託生産費
(外注加工費)</t>
    <rPh sb="0" eb="2">
      <t>イタク</t>
    </rPh>
    <rPh sb="2" eb="4">
      <t>セイサン</t>
    </rPh>
    <rPh sb="4" eb="5">
      <t>ヒ</t>
    </rPh>
    <rPh sb="7" eb="12">
      <t>ガイチュウカコウヒ</t>
    </rPh>
    <phoneticPr fontId="2"/>
  </si>
  <si>
    <t>土地以外
のもの</t>
    <rPh sb="0" eb="2">
      <t>トチ</t>
    </rPh>
    <rPh sb="2" eb="4">
      <t>イガイ</t>
    </rPh>
    <phoneticPr fontId="2"/>
  </si>
  <si>
    <t>Ｆ　減価償却額</t>
    <rPh sb="2" eb="4">
      <t>ゲンカ</t>
    </rPh>
    <rPh sb="4" eb="6">
      <t>ショウキャク</t>
    </rPh>
    <rPh sb="6" eb="7">
      <t>ガク</t>
    </rPh>
    <phoneticPr fontId="2"/>
  </si>
  <si>
    <t>粗付加
価値額</t>
    <rPh sb="0" eb="1">
      <t>ソ</t>
    </rPh>
    <rPh sb="1" eb="3">
      <t>フカ</t>
    </rPh>
    <rPh sb="4" eb="6">
      <t>カチ</t>
    </rPh>
    <rPh sb="6" eb="7">
      <t>ガク</t>
    </rPh>
    <phoneticPr fontId="2"/>
  </si>
  <si>
    <t>第１表-１</t>
    <rPh sb="0" eb="1">
      <t>ダイ</t>
    </rPh>
    <rPh sb="2" eb="3">
      <t>ヒョウ</t>
    </rPh>
    <phoneticPr fontId="2"/>
  </si>
  <si>
    <t>第１表-２</t>
    <rPh sb="0" eb="1">
      <t>ダイ</t>
    </rPh>
    <rPh sb="2" eb="3">
      <t>ヒョウ</t>
    </rPh>
    <phoneticPr fontId="2"/>
  </si>
  <si>
    <t>第１表-３</t>
    <rPh sb="0" eb="1">
      <t>ダイ</t>
    </rPh>
    <rPh sb="2" eb="3">
      <t>ヒョウ</t>
    </rPh>
    <phoneticPr fontId="2"/>
  </si>
  <si>
    <t>第１表-４</t>
    <rPh sb="0" eb="1">
      <t>ダイ</t>
    </rPh>
    <rPh sb="2" eb="3">
      <t>ヒョウ</t>
    </rPh>
    <phoneticPr fontId="2"/>
  </si>
  <si>
    <t>第２表</t>
    <rPh sb="0" eb="1">
      <t>ダイ</t>
    </rPh>
    <rPh sb="2" eb="3">
      <t>ヒョウ</t>
    </rPh>
    <phoneticPr fontId="2"/>
  </si>
  <si>
    <t>第３表</t>
    <rPh sb="0" eb="1">
      <t>ダイ</t>
    </rPh>
    <rPh sb="2" eb="3">
      <t>ヒョウ</t>
    </rPh>
    <phoneticPr fontId="2"/>
  </si>
  <si>
    <t>２　従業者30人以上の事業所に関する統計表</t>
    <rPh sb="2" eb="5">
      <t>ジュウギョウシャ</t>
    </rPh>
    <rPh sb="7" eb="10">
      <t>ニンイジョウ</t>
    </rPh>
    <rPh sb="11" eb="14">
      <t>ジギョウショ</t>
    </rPh>
    <rPh sb="15" eb="16">
      <t>カン</t>
    </rPh>
    <rPh sb="18" eb="21">
      <t>トウケイヒョウ</t>
    </rPh>
    <phoneticPr fontId="2"/>
  </si>
  <si>
    <t>第４表</t>
    <rPh sb="0" eb="1">
      <t>ダイ</t>
    </rPh>
    <rPh sb="2" eb="3">
      <t>ヒョウ</t>
    </rPh>
    <phoneticPr fontId="2"/>
  </si>
  <si>
    <t>第５表</t>
    <rPh sb="0" eb="1">
      <t>ダイ</t>
    </rPh>
    <rPh sb="2" eb="3">
      <t>ヒョウ</t>
    </rPh>
    <phoneticPr fontId="2"/>
  </si>
  <si>
    <t>第６表</t>
    <rPh sb="0" eb="1">
      <t>ダイ</t>
    </rPh>
    <rPh sb="2" eb="3">
      <t>ヒョウ</t>
    </rPh>
    <phoneticPr fontId="2"/>
  </si>
  <si>
    <t>第７表</t>
    <rPh sb="0" eb="1">
      <t>ダイ</t>
    </rPh>
    <rPh sb="2" eb="3">
      <t>ヒョウ</t>
    </rPh>
    <phoneticPr fontId="2"/>
  </si>
  <si>
    <t>第８表</t>
    <rPh sb="0" eb="1">
      <t>ダイ</t>
    </rPh>
    <rPh sb="2" eb="3">
      <t>ヒョウ</t>
    </rPh>
    <phoneticPr fontId="2"/>
  </si>
  <si>
    <t>第９表</t>
    <rPh sb="0" eb="1">
      <t>ダイ</t>
    </rPh>
    <rPh sb="2" eb="3">
      <t>ヒョウ</t>
    </rPh>
    <phoneticPr fontId="2"/>
  </si>
  <si>
    <t>４　工業用地・工業用水に関する統計表（従業者30人以上の事業所）</t>
    <rPh sb="2" eb="6">
      <t>コウギョウヨウチ</t>
    </rPh>
    <rPh sb="7" eb="11">
      <t>コウギョウヨウスイ</t>
    </rPh>
    <rPh sb="12" eb="13">
      <t>カン</t>
    </rPh>
    <rPh sb="15" eb="18">
      <t>トウケイヒョウ</t>
    </rPh>
    <rPh sb="19" eb="22">
      <t>ジュウギョウシャ</t>
    </rPh>
    <rPh sb="24" eb="27">
      <t>ニンイジョウ</t>
    </rPh>
    <rPh sb="28" eb="31">
      <t>ジギョウショ</t>
    </rPh>
    <phoneticPr fontId="2"/>
  </si>
  <si>
    <t>第10表</t>
    <rPh sb="0" eb="1">
      <t>ダイ</t>
    </rPh>
    <rPh sb="3" eb="4">
      <t>ヒョウ</t>
    </rPh>
    <phoneticPr fontId="2"/>
  </si>
  <si>
    <t>第12表</t>
    <rPh sb="0" eb="1">
      <t>ダイ</t>
    </rPh>
    <rPh sb="3" eb="4">
      <t>ヒョウ</t>
    </rPh>
    <phoneticPr fontId="2"/>
  </si>
  <si>
    <t>（１）県計</t>
    <rPh sb="3" eb="4">
      <t>ケン</t>
    </rPh>
    <rPh sb="4" eb="5">
      <t>ケイ</t>
    </rPh>
    <phoneticPr fontId="2"/>
  </si>
  <si>
    <t>（２）広域振興圏別</t>
    <rPh sb="3" eb="9">
      <t>コウイキシンコウケンベツ</t>
    </rPh>
    <phoneticPr fontId="2"/>
  </si>
  <si>
    <t>（３）市町村別</t>
    <rPh sb="3" eb="7">
      <t>シチョウソンベツ</t>
    </rPh>
    <phoneticPr fontId="2"/>
  </si>
  <si>
    <t>第13表</t>
    <rPh sb="0" eb="1">
      <t>ダイ</t>
    </rPh>
    <rPh sb="3" eb="4">
      <t>ヒョウ</t>
    </rPh>
    <phoneticPr fontId="2"/>
  </si>
  <si>
    <t>産出
事業
所数</t>
    <rPh sb="3" eb="4">
      <t>コト</t>
    </rPh>
    <rPh sb="4" eb="5">
      <t>ギョウ</t>
    </rPh>
    <rPh sb="6" eb="7">
      <t>ジョ</t>
    </rPh>
    <rPh sb="7" eb="8">
      <t>スウ</t>
    </rPh>
    <phoneticPr fontId="3"/>
  </si>
  <si>
    <t>従業
者数</t>
    <rPh sb="0" eb="1">
      <t>ジュウ</t>
    </rPh>
    <rPh sb="1" eb="2">
      <t>ギョウ</t>
    </rPh>
    <rPh sb="3" eb="4">
      <t>シャ</t>
    </rPh>
    <rPh sb="4" eb="5">
      <t>スウ</t>
    </rPh>
    <phoneticPr fontId="2"/>
  </si>
  <si>
    <t>【統計表】</t>
    <rPh sb="1" eb="4">
      <t>トウケイヒョウ</t>
    </rPh>
    <phoneticPr fontId="2"/>
  </si>
  <si>
    <t>（２）広域振興圏別</t>
    <rPh sb="3" eb="5">
      <t>コウイキ</t>
    </rPh>
    <rPh sb="5" eb="7">
      <t>シンコウ</t>
    </rPh>
    <rPh sb="7" eb="8">
      <t>ケン</t>
    </rPh>
    <rPh sb="8" eb="9">
      <t>ベツ</t>
    </rPh>
    <phoneticPr fontId="2"/>
  </si>
  <si>
    <t>第１表-１　続き</t>
    <rPh sb="0" eb="1">
      <t>ダイ</t>
    </rPh>
    <rPh sb="2" eb="3">
      <t>ヒョウ</t>
    </rPh>
    <rPh sb="6" eb="7">
      <t>ツヅ</t>
    </rPh>
    <phoneticPr fontId="2"/>
  </si>
  <si>
    <t>第12表（続き）</t>
    <phoneticPr fontId="2"/>
  </si>
  <si>
    <t>第１表-３　品目別産出事業所数、製造品出荷額</t>
    <rPh sb="0" eb="1">
      <t>ダイ</t>
    </rPh>
    <rPh sb="2" eb="3">
      <t>ヒョウ</t>
    </rPh>
    <rPh sb="6" eb="8">
      <t>ヒンモク</t>
    </rPh>
    <rPh sb="8" eb="9">
      <t>ベツ</t>
    </rPh>
    <rPh sb="9" eb="11">
      <t>サンシュツ</t>
    </rPh>
    <rPh sb="11" eb="15">
      <t>ジ</t>
    </rPh>
    <rPh sb="16" eb="19">
      <t>セイゾウヒン</t>
    </rPh>
    <rPh sb="19" eb="21">
      <t>シュッカ</t>
    </rPh>
    <rPh sb="21" eb="22">
      <t>ガク</t>
    </rPh>
    <phoneticPr fontId="3"/>
  </si>
  <si>
    <t>第１表-４　品目別産出事業所数、加工賃収入額</t>
    <rPh sb="0" eb="1">
      <t>ダイ</t>
    </rPh>
    <rPh sb="2" eb="3">
      <t>ヒョウ</t>
    </rPh>
    <rPh sb="6" eb="8">
      <t>ヒンモク</t>
    </rPh>
    <rPh sb="8" eb="9">
      <t>ベツ</t>
    </rPh>
    <rPh sb="9" eb="11">
      <t>サンシュツ</t>
    </rPh>
    <rPh sb="11" eb="15">
      <t>ジ</t>
    </rPh>
    <rPh sb="16" eb="19">
      <t>カコウチン</t>
    </rPh>
    <rPh sb="19" eb="22">
      <t>シュウニュウガク</t>
    </rPh>
    <phoneticPr fontId="3"/>
  </si>
  <si>
    <t>（１）県計　</t>
    <rPh sb="3" eb="4">
      <t>ケン</t>
    </rPh>
    <rPh sb="4" eb="5">
      <t>ケイ</t>
    </rPh>
    <phoneticPr fontId="2"/>
  </si>
  <si>
    <t>（３）市町村別</t>
    <rPh sb="3" eb="6">
      <t>シチョウソン</t>
    </rPh>
    <rPh sb="6" eb="7">
      <t>ベツ</t>
    </rPh>
    <phoneticPr fontId="2"/>
  </si>
  <si>
    <t>第11表</t>
    <rPh sb="0" eb="1">
      <t>ダイ</t>
    </rPh>
    <rPh sb="3" eb="4">
      <t>ヒョウ</t>
    </rPh>
    <phoneticPr fontId="2"/>
  </si>
  <si>
    <t>県　　央</t>
    <rPh sb="0" eb="1">
      <t>ケン</t>
    </rPh>
    <rPh sb="3" eb="4">
      <t>ヒロシ</t>
    </rPh>
    <phoneticPr fontId="2"/>
  </si>
  <si>
    <t>県　　南</t>
    <rPh sb="0" eb="1">
      <t>ケン</t>
    </rPh>
    <rPh sb="3" eb="4">
      <t>ミナミ</t>
    </rPh>
    <phoneticPr fontId="2"/>
  </si>
  <si>
    <t>沿　　岸</t>
    <rPh sb="0" eb="1">
      <t>エン</t>
    </rPh>
    <rPh sb="3" eb="4">
      <t>キシ</t>
    </rPh>
    <phoneticPr fontId="2"/>
  </si>
  <si>
    <t>県　　北</t>
    <rPh sb="0" eb="1">
      <t>ケン</t>
    </rPh>
    <rPh sb="3" eb="4">
      <t>キタ</t>
    </rPh>
    <phoneticPr fontId="2"/>
  </si>
  <si>
    <t>県　　計</t>
    <phoneticPr fontId="3"/>
  </si>
  <si>
    <t>県　　央</t>
    <rPh sb="0" eb="1">
      <t>ケン</t>
    </rPh>
    <rPh sb="3" eb="4">
      <t>ヒロシ</t>
    </rPh>
    <phoneticPr fontId="3"/>
  </si>
  <si>
    <t>県　　南</t>
    <rPh sb="0" eb="1">
      <t>ケン</t>
    </rPh>
    <rPh sb="3" eb="4">
      <t>ミナミ</t>
    </rPh>
    <phoneticPr fontId="3"/>
  </si>
  <si>
    <t>沿　　岸</t>
    <rPh sb="0" eb="1">
      <t>エン</t>
    </rPh>
    <rPh sb="3" eb="4">
      <t>キシ</t>
    </rPh>
    <phoneticPr fontId="3"/>
  </si>
  <si>
    <t>県　　北</t>
    <rPh sb="0" eb="1">
      <t>ケン</t>
    </rPh>
    <rPh sb="3" eb="4">
      <t>キタ</t>
    </rPh>
    <phoneticPr fontId="3"/>
  </si>
  <si>
    <t>産業中分類別事業所数、従業者数、事業に従事する者の人件費及び派遣受入者に係る人材派遣会社への支払額、原材料・燃料・電力の使用額等、製造品出荷額等、付加価値額</t>
    <phoneticPr fontId="2"/>
  </si>
  <si>
    <t>市町村別、産業中分類別、従業者規模別事業所数、従業者数、事業に従事する者の人件費及び派遣受入者に係る人材派遣会社への支払額、原材料・燃料・電力の使用額等、製造品出荷額等、付加価値額、粗付加価値額</t>
    <phoneticPr fontId="2"/>
  </si>
  <si>
    <t>第１表-１　産業中分類別事業所数、従業者数、事業に従事する者の人件費及び派遣受入者に係る人材派遣会社への支払額、原材料・燃料・電力の使用額等、製造品出荷額等、付加価値額</t>
    <rPh sb="0" eb="1">
      <t>ダイ</t>
    </rPh>
    <rPh sb="2" eb="3">
      <t>ヒョウ</t>
    </rPh>
    <rPh sb="6" eb="8">
      <t>サンギョウ</t>
    </rPh>
    <rPh sb="8" eb="9">
      <t>チュウ</t>
    </rPh>
    <rPh sb="9" eb="11">
      <t>ブンルイ</t>
    </rPh>
    <rPh sb="11" eb="12">
      <t>ベツ</t>
    </rPh>
    <rPh sb="12" eb="15">
      <t>ジギョウショ</t>
    </rPh>
    <rPh sb="15" eb="16">
      <t>スウ</t>
    </rPh>
    <rPh sb="17" eb="20">
      <t>ジュウギョウシャ</t>
    </rPh>
    <rPh sb="20" eb="21">
      <t>スウ</t>
    </rPh>
    <rPh sb="71" eb="74">
      <t>セイゾウヒン</t>
    </rPh>
    <rPh sb="74" eb="76">
      <t>シュッカ</t>
    </rPh>
    <rPh sb="76" eb="77">
      <t>ガク</t>
    </rPh>
    <rPh sb="77" eb="78">
      <t>トウ</t>
    </rPh>
    <rPh sb="79" eb="81">
      <t>フカ</t>
    </rPh>
    <rPh sb="81" eb="83">
      <t>カチ</t>
    </rPh>
    <rPh sb="83" eb="84">
      <t>ガク</t>
    </rPh>
    <phoneticPr fontId="2"/>
  </si>
  <si>
    <t>原材料・燃料・電力の使用額等</t>
  </si>
  <si>
    <t>原材料・燃料・電力の使用額等</t>
    <phoneticPr fontId="3"/>
  </si>
  <si>
    <t>第４表　産業中分類別事業所数、事業に従事する者の人件費及び派遣受入者に係る人材派遣会社への支払額、原材料・燃料・電力の使用額等</t>
    <rPh sb="0" eb="1">
      <t>ダイ</t>
    </rPh>
    <rPh sb="2" eb="3">
      <t>ヒョウ</t>
    </rPh>
    <rPh sb="4" eb="6">
      <t>サンギョウ</t>
    </rPh>
    <rPh sb="6" eb="7">
      <t>チュウ</t>
    </rPh>
    <rPh sb="7" eb="9">
      <t>ブンルイ</t>
    </rPh>
    <rPh sb="9" eb="10">
      <t>ベツ</t>
    </rPh>
    <rPh sb="10" eb="13">
      <t>ジギョウショ</t>
    </rPh>
    <rPh sb="13" eb="14">
      <t>スウ</t>
    </rPh>
    <phoneticPr fontId="2"/>
  </si>
  <si>
    <t>第７表　産業中分類別１事業所当たり従業者数等、従業者１人当たり原材料・燃料・電力の使用額等　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46" eb="47">
      <t>トウ</t>
    </rPh>
    <phoneticPr fontId="2"/>
  </si>
  <si>
    <t>第８表　産業中分類別事業所数、従業者数、事業に従事する者の人件費及び派遣受入者に係る人材派遣会社への支払額、原材料・燃料・電力の使用額等、製造品出荷額等、粗付加価値額</t>
    <rPh sb="0" eb="1">
      <t>ダイ</t>
    </rPh>
    <rPh sb="2" eb="3">
      <t>ヒョウ</t>
    </rPh>
    <rPh sb="4" eb="6">
      <t>サンギョウ</t>
    </rPh>
    <rPh sb="6" eb="7">
      <t>チュウ</t>
    </rPh>
    <rPh sb="7" eb="9">
      <t>ブンルイ</t>
    </rPh>
    <rPh sb="9" eb="10">
      <t>ベツ</t>
    </rPh>
    <rPh sb="10" eb="13">
      <t>ジギョウショ</t>
    </rPh>
    <rPh sb="13" eb="14">
      <t>スウ</t>
    </rPh>
    <rPh sb="15" eb="18">
      <t>ジュウギョウシャ</t>
    </rPh>
    <rPh sb="18" eb="19">
      <t>スウ</t>
    </rPh>
    <rPh sb="69" eb="72">
      <t>セイゾウヒン</t>
    </rPh>
    <rPh sb="72" eb="74">
      <t>シュッカ</t>
    </rPh>
    <rPh sb="74" eb="75">
      <t>ガク</t>
    </rPh>
    <rPh sb="75" eb="76">
      <t>トウ</t>
    </rPh>
    <rPh sb="77" eb="78">
      <t>ソ</t>
    </rPh>
    <rPh sb="78" eb="80">
      <t>フカ</t>
    </rPh>
    <rPh sb="80" eb="82">
      <t>カチ</t>
    </rPh>
    <rPh sb="82" eb="83">
      <t>ガク</t>
    </rPh>
    <phoneticPr fontId="2"/>
  </si>
  <si>
    <t>第９表　産業中分類別１事業所当たり従業者数等、従業者１人当たり原材料・燃料・電力の使用額等　等</t>
    <rPh sb="0" eb="1">
      <t>ダイ</t>
    </rPh>
    <rPh sb="2" eb="3">
      <t>ヒョウ</t>
    </rPh>
    <rPh sb="4" eb="6">
      <t>サンギョウ</t>
    </rPh>
    <rPh sb="6" eb="7">
      <t>チュウ</t>
    </rPh>
    <rPh sb="7" eb="9">
      <t>ブンルイ</t>
    </rPh>
    <rPh sb="9" eb="10">
      <t>ベツ</t>
    </rPh>
    <rPh sb="11" eb="14">
      <t>ジギョウショ</t>
    </rPh>
    <rPh sb="14" eb="15">
      <t>アタ</t>
    </rPh>
    <rPh sb="17" eb="20">
      <t>ジュウギョウシャ</t>
    </rPh>
    <rPh sb="20" eb="21">
      <t>スウ</t>
    </rPh>
    <rPh sb="21" eb="22">
      <t>トウ</t>
    </rPh>
    <rPh sb="23" eb="26">
      <t>ジュウギョウシャ</t>
    </rPh>
    <rPh sb="27" eb="28">
      <t>ニン</t>
    </rPh>
    <rPh sb="28" eb="29">
      <t>アタ</t>
    </rPh>
    <rPh sb="46" eb="47">
      <t>トウ</t>
    </rPh>
    <phoneticPr fontId="2"/>
  </si>
  <si>
    <t/>
  </si>
  <si>
    <t>水産練製品</t>
  </si>
  <si>
    <t>コーヒー</t>
  </si>
  <si>
    <t>絹・人絹織物業</t>
  </si>
  <si>
    <t>ろうそく</t>
  </si>
  <si>
    <t>ゼラチン・接着剤</t>
  </si>
  <si>
    <t>プラスチック製履物・同附属品</t>
  </si>
  <si>
    <t>袋物</t>
  </si>
  <si>
    <t>食卓用・ちゅう房用陶磁器</t>
  </si>
  <si>
    <t>その他の陶磁器・同関連製品</t>
  </si>
  <si>
    <t>鋳造装置</t>
  </si>
  <si>
    <t>複写機</t>
  </si>
  <si>
    <t>自動車車体・附随車</t>
  </si>
  <si>
    <t>その他の輸送用機械器具</t>
  </si>
  <si>
    <t>他に分類されない輸送用機械器具</t>
  </si>
  <si>
    <t>楽器</t>
  </si>
  <si>
    <t>その他の楽器・楽器部品・同材料</t>
  </si>
  <si>
    <t>煙火</t>
  </si>
  <si>
    <t>寒天</t>
  </si>
  <si>
    <t>その他の綿広幅生地織物</t>
  </si>
  <si>
    <t>その他の絹小幅織物</t>
  </si>
  <si>
    <t>その他の織物手加工染色・整理</t>
  </si>
  <si>
    <t>繊維雑品染色・整理（起毛を含む）</t>
  </si>
  <si>
    <t>織物製成人女子・少女用制服</t>
  </si>
  <si>
    <t>衛生衣服附属品</t>
  </si>
  <si>
    <t>祝儀用品</t>
  </si>
  <si>
    <t>その他の紙器</t>
  </si>
  <si>
    <t>セルロース系接着剤、プラスチック系接着剤</t>
  </si>
  <si>
    <t>輸送機械用プラスチック製品（自動車用を除く）</t>
  </si>
  <si>
    <t>プラスチック製靴</t>
  </si>
  <si>
    <t>馬革</t>
  </si>
  <si>
    <t>陶磁器製和飲食器</t>
  </si>
  <si>
    <t>陶磁器製洋飲食器</t>
  </si>
  <si>
    <t>その他の陶磁器</t>
  </si>
  <si>
    <t>鉄粉、純鉄粉</t>
  </si>
  <si>
    <t>アルミニウム圧延製品</t>
  </si>
  <si>
    <t>アルミニウム押出し品（抽伸品を含む）</t>
  </si>
  <si>
    <t>その他の暖房・調理装置部分品</t>
  </si>
  <si>
    <t>その他の食品機械、同装置</t>
  </si>
  <si>
    <t>食品機械、同装置の部分品・取付具・附属品</t>
  </si>
  <si>
    <t>液圧プレス</t>
  </si>
  <si>
    <t>ガラス工業用特殊機械</t>
  </si>
  <si>
    <t>その他の複写機</t>
  </si>
  <si>
    <t>プリズム</t>
  </si>
  <si>
    <t>シリコンウエハ（表面研磨したもの）</t>
  </si>
  <si>
    <t>遮断器</t>
  </si>
  <si>
    <t>プログラマブルコントローラ</t>
  </si>
  <si>
    <t>産業用Ｘ線装置</t>
  </si>
  <si>
    <t>半導体・ＩＣ測定器</t>
  </si>
  <si>
    <t>ラジオ放送装置、テレビジョン放送装置</t>
  </si>
  <si>
    <t>乗用車ボデー</t>
  </si>
  <si>
    <t>トラックボデー</t>
  </si>
  <si>
    <t>特別用途車ボデー</t>
  </si>
  <si>
    <t>舟艇の改造・修理</t>
  </si>
  <si>
    <t>他に分類されない輸送用機械器具、同部分品・取付具・附属品</t>
  </si>
  <si>
    <t>その他の時計側</t>
  </si>
  <si>
    <t>その他の洋楽器、和楽器</t>
  </si>
  <si>
    <t>喫煙用具</t>
  </si>
  <si>
    <t>煙火（がん具用を含む）</t>
  </si>
  <si>
    <t>09</t>
  </si>
  <si>
    <t>092211</t>
  </si>
  <si>
    <t>10</t>
  </si>
  <si>
    <t>11</t>
  </si>
  <si>
    <t>112119</t>
  </si>
  <si>
    <t>112229</t>
  </si>
  <si>
    <t>114519</t>
  </si>
  <si>
    <t>114811</t>
  </si>
  <si>
    <t>116215</t>
  </si>
  <si>
    <t>118914</t>
  </si>
  <si>
    <t>12</t>
  </si>
  <si>
    <t>13</t>
  </si>
  <si>
    <t>14</t>
  </si>
  <si>
    <t>144211</t>
  </si>
  <si>
    <t>145419</t>
  </si>
  <si>
    <t>15</t>
  </si>
  <si>
    <t>16</t>
  </si>
  <si>
    <t>164711</t>
  </si>
  <si>
    <t>169412</t>
  </si>
  <si>
    <t>17</t>
  </si>
  <si>
    <t>18</t>
  </si>
  <si>
    <t>183212</t>
  </si>
  <si>
    <t>19</t>
  </si>
  <si>
    <t>192211</t>
  </si>
  <si>
    <t>20</t>
  </si>
  <si>
    <t>201121</t>
  </si>
  <si>
    <t>207111</t>
  </si>
  <si>
    <t>21</t>
  </si>
  <si>
    <t>214211</t>
  </si>
  <si>
    <t>214212</t>
  </si>
  <si>
    <t>214919</t>
  </si>
  <si>
    <t>22</t>
  </si>
  <si>
    <t>229911</t>
  </si>
  <si>
    <t>23</t>
  </si>
  <si>
    <t>233211</t>
  </si>
  <si>
    <t>233212</t>
  </si>
  <si>
    <t>24</t>
  </si>
  <si>
    <t>243919</t>
  </si>
  <si>
    <t>25</t>
  </si>
  <si>
    <t>26</t>
  </si>
  <si>
    <t>264119</t>
  </si>
  <si>
    <t>266214</t>
  </si>
  <si>
    <t>269912</t>
  </si>
  <si>
    <t>27</t>
  </si>
  <si>
    <t>271119</t>
  </si>
  <si>
    <t>275314</t>
  </si>
  <si>
    <t>28</t>
  </si>
  <si>
    <t>289913</t>
  </si>
  <si>
    <t>29</t>
  </si>
  <si>
    <t>291312</t>
  </si>
  <si>
    <t>291314</t>
  </si>
  <si>
    <t>296112</t>
  </si>
  <si>
    <t>297113</t>
  </si>
  <si>
    <t>30</t>
  </si>
  <si>
    <t>301311</t>
  </si>
  <si>
    <t>31</t>
  </si>
  <si>
    <t>311211</t>
  </si>
  <si>
    <t>311213</t>
  </si>
  <si>
    <t>311214</t>
  </si>
  <si>
    <t>319919</t>
  </si>
  <si>
    <t>32</t>
  </si>
  <si>
    <t>323139</t>
  </si>
  <si>
    <t>324919</t>
  </si>
  <si>
    <t>328511</t>
  </si>
  <si>
    <t>329111</t>
  </si>
  <si>
    <t>そう（惣）菜（賃加工）</t>
  </si>
  <si>
    <t>コーヒー（賃加工）</t>
  </si>
  <si>
    <t>有機質肥料（賃加工）</t>
  </si>
  <si>
    <t>合成繊維糸・その他の糸染整理（賃加工）</t>
  </si>
  <si>
    <t>和装製品（足袋を含む）（賃加工）</t>
  </si>
  <si>
    <t>スカーフ・マフラー・ハンカチーフ（賃加工）</t>
  </si>
  <si>
    <t>金属製家具（塗装を含む）（賃加工）</t>
  </si>
  <si>
    <t>その他の紙製品（賃加工）</t>
  </si>
  <si>
    <t>重包装紙袋（賃加工）</t>
  </si>
  <si>
    <t>石工品（賃加工）</t>
  </si>
  <si>
    <t>鉄スクラップ加工処理（賃加工）</t>
  </si>
  <si>
    <t>製缶板金製品（賃加工）</t>
  </si>
  <si>
    <t>消火器具・消火装置・同部分品・取付具・附属品（賃加工）</t>
  </si>
  <si>
    <t>食品機械・同装置・同部分品・取付具・附属品（賃加工）</t>
  </si>
  <si>
    <t>航空機用エンジン・同部分品・取付具・附属品（賃加工）</t>
  </si>
  <si>
    <t>その他の航空機部分品・補助装置（賃加工）</t>
  </si>
  <si>
    <t>事業所敷地面積</t>
    <rPh sb="0" eb="3">
      <t>ジギョウショ</t>
    </rPh>
    <rPh sb="3" eb="5">
      <t>シキチ</t>
    </rPh>
    <rPh sb="5" eb="7">
      <t>メンセキ</t>
    </rPh>
    <phoneticPr fontId="2"/>
  </si>
  <si>
    <t>第10表　産業中分類別事業所数、事業所敷地面積、敷地規模別事業所数</t>
    <rPh sb="0" eb="1">
      <t>ダイ</t>
    </rPh>
    <rPh sb="3" eb="4">
      <t>ヒョウ</t>
    </rPh>
    <rPh sb="5" eb="7">
      <t>サンギョウ</t>
    </rPh>
    <rPh sb="7" eb="8">
      <t>チュウ</t>
    </rPh>
    <rPh sb="8" eb="10">
      <t>ブンルイ</t>
    </rPh>
    <rPh sb="10" eb="11">
      <t>ベツ</t>
    </rPh>
    <rPh sb="11" eb="15">
      <t>ジ</t>
    </rPh>
    <rPh sb="16" eb="19">
      <t>ジギョウショ</t>
    </rPh>
    <rPh sb="19" eb="21">
      <t>シキチ</t>
    </rPh>
    <rPh sb="21" eb="23">
      <t>メンセキ</t>
    </rPh>
    <rPh sb="24" eb="26">
      <t>シキチ</t>
    </rPh>
    <rPh sb="26" eb="28">
      <t>キボ</t>
    </rPh>
    <rPh sb="28" eb="29">
      <t>ベツ</t>
    </rPh>
    <rPh sb="29" eb="32">
      <t>ジギョウショ</t>
    </rPh>
    <rPh sb="32" eb="33">
      <t>スウ</t>
    </rPh>
    <phoneticPr fontId="2"/>
  </si>
  <si>
    <t>常用雇用者及び有給役員に対する退職金又は解雇予告手当、出向・派遣受入者に係る支払額、臨時雇用者に対する給与、送出者に対する負担額など</t>
    <phoneticPr fontId="2"/>
  </si>
  <si>
    <t>５　市町村別統計表（全事業所）</t>
    <rPh sb="2" eb="6">
      <t>シチョウソンベツ</t>
    </rPh>
    <rPh sb="6" eb="9">
      <t>トウケイヒョウ</t>
    </rPh>
    <phoneticPr fontId="2"/>
  </si>
  <si>
    <t>５　市町村別統計表（全事業所）</t>
    <rPh sb="2" eb="5">
      <t>シチョウソン</t>
    </rPh>
    <rPh sb="5" eb="6">
      <t>ベツ</t>
    </rPh>
    <rPh sb="6" eb="9">
      <t>トウケイヒョウ</t>
    </rPh>
    <phoneticPr fontId="2"/>
  </si>
  <si>
    <t>３　従業者１人以上29人以下の事業所に関する統計表</t>
    <phoneticPr fontId="2"/>
  </si>
  <si>
    <t>１　全事業所に関する統計表</t>
  </si>
  <si>
    <t>　　１～　　９人</t>
    <phoneticPr fontId="2"/>
  </si>
  <si>
    <t>時計・同部分品（賃加工）</t>
  </si>
  <si>
    <t>娯楽用具・がん具（賃加工）</t>
  </si>
  <si>
    <t>運動用具（賃加工）</t>
  </si>
  <si>
    <t>万年筆･ペン類･鉛筆(賃加工)</t>
  </si>
  <si>
    <t>漆器（賃加工）</t>
  </si>
  <si>
    <t>麦わら・パナマ類帽子・わら工品（賃加工）</t>
  </si>
  <si>
    <t>喫煙用具（賃加工）</t>
  </si>
  <si>
    <t>看板・標識機（賃加工）</t>
  </si>
  <si>
    <t>他に分類されないその他の製品（賃加工）</t>
  </si>
  <si>
    <t>091191</t>
  </si>
  <si>
    <t>091291</t>
  </si>
  <si>
    <t>091391</t>
  </si>
  <si>
    <t>091491</t>
  </si>
  <si>
    <t>091991</t>
  </si>
  <si>
    <t>092191</t>
  </si>
  <si>
    <t>092291</t>
  </si>
  <si>
    <t>092491</t>
  </si>
  <si>
    <t>092591</t>
  </si>
  <si>
    <t>092691</t>
  </si>
  <si>
    <t>092991</t>
  </si>
  <si>
    <t>093191</t>
  </si>
  <si>
    <t>093291</t>
  </si>
  <si>
    <t>094191</t>
  </si>
  <si>
    <t>096191</t>
  </si>
  <si>
    <t>097191</t>
  </si>
  <si>
    <t>097291</t>
  </si>
  <si>
    <t>099291</t>
  </si>
  <si>
    <t>099391</t>
  </si>
  <si>
    <t>099591</t>
  </si>
  <si>
    <t>099691</t>
  </si>
  <si>
    <t>099791</t>
  </si>
  <si>
    <t>099891</t>
  </si>
  <si>
    <t>099991</t>
  </si>
  <si>
    <t>101191</t>
  </si>
  <si>
    <t>102191</t>
  </si>
  <si>
    <t>102391</t>
  </si>
  <si>
    <t>103291</t>
  </si>
  <si>
    <t>106191</t>
  </si>
  <si>
    <t>106291</t>
  </si>
  <si>
    <t>106391</t>
  </si>
  <si>
    <t>114692</t>
  </si>
  <si>
    <t>114891</t>
  </si>
  <si>
    <t>115291</t>
  </si>
  <si>
    <t>115391</t>
  </si>
  <si>
    <t>115791</t>
  </si>
  <si>
    <t>116191</t>
  </si>
  <si>
    <t>116291</t>
  </si>
  <si>
    <t>116391</t>
  </si>
  <si>
    <t>116491</t>
  </si>
  <si>
    <t>116591</t>
  </si>
  <si>
    <t>116791</t>
  </si>
  <si>
    <t>116991</t>
  </si>
  <si>
    <t>117191</t>
  </si>
  <si>
    <t>117291</t>
  </si>
  <si>
    <t>117491</t>
  </si>
  <si>
    <t>118191</t>
  </si>
  <si>
    <t>118391</t>
  </si>
  <si>
    <t>118691</t>
  </si>
  <si>
    <t>118991</t>
  </si>
  <si>
    <t>119191</t>
  </si>
  <si>
    <t>119491</t>
  </si>
  <si>
    <t>119691</t>
  </si>
  <si>
    <t>119891</t>
  </si>
  <si>
    <t>119991</t>
  </si>
  <si>
    <t>121191</t>
  </si>
  <si>
    <t>121391</t>
  </si>
  <si>
    <t>121991</t>
  </si>
  <si>
    <t>122191</t>
  </si>
  <si>
    <t>122291</t>
  </si>
  <si>
    <t>122391</t>
  </si>
  <si>
    <t>122491</t>
  </si>
  <si>
    <t>122891</t>
  </si>
  <si>
    <t>129191</t>
  </si>
  <si>
    <t>129991</t>
  </si>
  <si>
    <t>131191</t>
  </si>
  <si>
    <t>131291</t>
  </si>
  <si>
    <t>132191</t>
  </si>
  <si>
    <t>139191</t>
  </si>
  <si>
    <t>141191</t>
  </si>
  <si>
    <t>143191</t>
  </si>
  <si>
    <t>144991</t>
  </si>
  <si>
    <t>145191</t>
  </si>
  <si>
    <t>145391</t>
  </si>
  <si>
    <t>145491</t>
  </si>
  <si>
    <t>151191</t>
  </si>
  <si>
    <t>151291</t>
  </si>
  <si>
    <t>151391</t>
  </si>
  <si>
    <t>152191</t>
  </si>
  <si>
    <t>153191</t>
  </si>
  <si>
    <t>153291</t>
  </si>
  <si>
    <t>161991</t>
  </si>
  <si>
    <t>174191</t>
  </si>
  <si>
    <t>181491</t>
  </si>
  <si>
    <t>182591</t>
  </si>
  <si>
    <t>183191</t>
  </si>
  <si>
    <t>183291</t>
  </si>
  <si>
    <t>183391</t>
  </si>
  <si>
    <t>183491</t>
  </si>
  <si>
    <t>185191</t>
  </si>
  <si>
    <t>189791</t>
  </si>
  <si>
    <t>189891</t>
  </si>
  <si>
    <t>192191</t>
  </si>
  <si>
    <t>193391</t>
  </si>
  <si>
    <t>203191</t>
  </si>
  <si>
    <t>204191</t>
  </si>
  <si>
    <t>211291</t>
  </si>
  <si>
    <t>211991</t>
  </si>
  <si>
    <t>212391</t>
  </si>
  <si>
    <t>214491</t>
  </si>
  <si>
    <t>218491</t>
  </si>
  <si>
    <t>219391</t>
  </si>
  <si>
    <t>224992</t>
  </si>
  <si>
    <t>225191</t>
  </si>
  <si>
    <t>229191</t>
  </si>
  <si>
    <t>229291</t>
  </si>
  <si>
    <t>229991</t>
  </si>
  <si>
    <t>232991</t>
  </si>
  <si>
    <t>233991</t>
  </si>
  <si>
    <t>234191</t>
  </si>
  <si>
    <t>235291</t>
  </si>
  <si>
    <t>235391</t>
  </si>
  <si>
    <t>235491</t>
  </si>
  <si>
    <t>239991</t>
  </si>
  <si>
    <t>242291</t>
  </si>
  <si>
    <t>242691</t>
  </si>
  <si>
    <t>242991</t>
  </si>
  <si>
    <t>243191</t>
  </si>
  <si>
    <t>243291</t>
  </si>
  <si>
    <t>244191</t>
  </si>
  <si>
    <t>244291</t>
  </si>
  <si>
    <t>244391</t>
  </si>
  <si>
    <t>244591</t>
  </si>
  <si>
    <t>244691</t>
  </si>
  <si>
    <t>244692</t>
  </si>
  <si>
    <t>245191</t>
  </si>
  <si>
    <t>245291</t>
  </si>
  <si>
    <t>246191</t>
  </si>
  <si>
    <t>246291</t>
  </si>
  <si>
    <t>246491</t>
  </si>
  <si>
    <t>246591</t>
  </si>
  <si>
    <t>246993</t>
  </si>
  <si>
    <t>246994</t>
  </si>
  <si>
    <t>247991</t>
  </si>
  <si>
    <t>248191</t>
  </si>
  <si>
    <t>249991</t>
  </si>
  <si>
    <t>251391</t>
  </si>
  <si>
    <t>252291</t>
  </si>
  <si>
    <t>252391</t>
  </si>
  <si>
    <t>253191</t>
  </si>
  <si>
    <t>253491</t>
  </si>
  <si>
    <t>259191</t>
  </si>
  <si>
    <t>259291</t>
  </si>
  <si>
    <t>259991</t>
  </si>
  <si>
    <t>261191</t>
  </si>
  <si>
    <t>262191</t>
  </si>
  <si>
    <t>264191</t>
  </si>
  <si>
    <t>264491</t>
  </si>
  <si>
    <t>264591</t>
  </si>
  <si>
    <t>266391</t>
  </si>
  <si>
    <t>266491</t>
  </si>
  <si>
    <t>267191</t>
  </si>
  <si>
    <t>267291</t>
  </si>
  <si>
    <t>269191</t>
  </si>
  <si>
    <t>269291</t>
  </si>
  <si>
    <t>269391</t>
  </si>
  <si>
    <t>269491</t>
  </si>
  <si>
    <t>269991</t>
  </si>
  <si>
    <t>271191</t>
  </si>
  <si>
    <t>271991</t>
  </si>
  <si>
    <t>272291</t>
  </si>
  <si>
    <t>272391</t>
  </si>
  <si>
    <t>272991</t>
  </si>
  <si>
    <t>273291</t>
  </si>
  <si>
    <t>273991</t>
  </si>
  <si>
    <t>274191</t>
  </si>
  <si>
    <t>275291</t>
  </si>
  <si>
    <t>275391</t>
  </si>
  <si>
    <t>281391</t>
  </si>
  <si>
    <t>281591</t>
  </si>
  <si>
    <t>282191</t>
  </si>
  <si>
    <t>282391</t>
  </si>
  <si>
    <t>283191</t>
  </si>
  <si>
    <t>284191</t>
  </si>
  <si>
    <t>284291</t>
  </si>
  <si>
    <t>285991</t>
  </si>
  <si>
    <t>289991</t>
  </si>
  <si>
    <t>291191</t>
  </si>
  <si>
    <t>291391</t>
  </si>
  <si>
    <t>291491</t>
  </si>
  <si>
    <t>291591</t>
  </si>
  <si>
    <t>292191</t>
  </si>
  <si>
    <t>292291</t>
  </si>
  <si>
    <t>292991</t>
  </si>
  <si>
    <t>293291</t>
  </si>
  <si>
    <t>293991</t>
  </si>
  <si>
    <t>296191</t>
  </si>
  <si>
    <t>297191</t>
  </si>
  <si>
    <t>297291</t>
  </si>
  <si>
    <t>299991</t>
  </si>
  <si>
    <t>301191</t>
  </si>
  <si>
    <t>301291</t>
  </si>
  <si>
    <t>301391</t>
  </si>
  <si>
    <t>301991</t>
  </si>
  <si>
    <t>302191</t>
  </si>
  <si>
    <t>302291</t>
  </si>
  <si>
    <t>302391</t>
  </si>
  <si>
    <t>303191</t>
  </si>
  <si>
    <t>303291</t>
  </si>
  <si>
    <t>303491</t>
  </si>
  <si>
    <t>303591</t>
  </si>
  <si>
    <t>303991</t>
  </si>
  <si>
    <t>311191</t>
  </si>
  <si>
    <t>311391</t>
  </si>
  <si>
    <t>313191</t>
  </si>
  <si>
    <t>313291</t>
  </si>
  <si>
    <t>313391</t>
  </si>
  <si>
    <t>313491</t>
  </si>
  <si>
    <t>314291</t>
  </si>
  <si>
    <t>314991</t>
  </si>
  <si>
    <t>321191</t>
  </si>
  <si>
    <t>322191</t>
  </si>
  <si>
    <t>323191</t>
  </si>
  <si>
    <t>325191</t>
  </si>
  <si>
    <t>325391</t>
  </si>
  <si>
    <t>326191</t>
  </si>
  <si>
    <t>327191</t>
  </si>
  <si>
    <t>328191</t>
  </si>
  <si>
    <t>328591</t>
  </si>
  <si>
    <t>329291</t>
  </si>
  <si>
    <t>329991</t>
  </si>
  <si>
    <t>令和５年</t>
    <rPh sb="0" eb="2">
      <t>レイワ</t>
    </rPh>
    <rPh sb="3" eb="4">
      <t>ネン</t>
    </rPh>
    <phoneticPr fontId="2"/>
  </si>
  <si>
    <t>（2023年）</t>
    <rPh sb="5" eb="6">
      <t>ネン</t>
    </rPh>
    <phoneticPr fontId="2"/>
  </si>
  <si>
    <t>2023年経済構造実態調査 製造業事業所調査に関する集計</t>
    <rPh sb="4" eb="5">
      <t>ネン</t>
    </rPh>
    <rPh sb="5" eb="13">
      <t>ケイザイコウゾウジッタイチョウサ</t>
    </rPh>
    <rPh sb="14" eb="22">
      <t>セイゾウギョウジギョウショチョウサ</t>
    </rPh>
    <rPh sb="23" eb="24">
      <t>カン</t>
    </rPh>
    <rPh sb="26" eb="28">
      <t>シュウケイ</t>
    </rPh>
    <phoneticPr fontId="2"/>
  </si>
  <si>
    <t>　付加価値額について、従業者１～29人の事業所は粗付加価値額である。</t>
    <phoneticPr fontId="2"/>
  </si>
  <si>
    <t>　各項目は単位未満を四捨五入しているため、内訳の計と合計が一致しない場合がある。</t>
    <phoneticPr fontId="2"/>
  </si>
  <si>
    <t>　なお、比率は、小数点以下第２位で四捨五入した。</t>
    <phoneticPr fontId="2"/>
  </si>
  <si>
    <t>　統計表中、「-」は該当値なし、「0.0」は四捨五入による単位未満であることを示している。</t>
    <phoneticPr fontId="2"/>
  </si>
  <si>
    <t>第１表-２　産業細分類別事業所数、従業者数、事業に従事する者の人件費及び派遣受入者に係る人材派遣会社への支払額、</t>
    <rPh sb="0" eb="1">
      <t>ダイ</t>
    </rPh>
    <rPh sb="2" eb="3">
      <t>ヒョウ</t>
    </rPh>
    <rPh sb="6" eb="8">
      <t>サンギョウ</t>
    </rPh>
    <rPh sb="8" eb="11">
      <t>サイブンルイ</t>
    </rPh>
    <rPh sb="11" eb="12">
      <t>ベツ</t>
    </rPh>
    <rPh sb="12" eb="15">
      <t>ジギョウショ</t>
    </rPh>
    <rPh sb="15" eb="16">
      <t>スウ</t>
    </rPh>
    <rPh sb="17" eb="20">
      <t>ジュウギョウシャ</t>
    </rPh>
    <rPh sb="20" eb="21">
      <t>スウ</t>
    </rPh>
    <phoneticPr fontId="2"/>
  </si>
  <si>
    <t>　　　　　 原材料・燃料・電力の使用額等、製造品出荷額等、付加価値額</t>
    <rPh sb="21" eb="24">
      <t>セイゾウヒン</t>
    </rPh>
    <rPh sb="24" eb="26">
      <t>シュッカ</t>
    </rPh>
    <rPh sb="26" eb="27">
      <t>ガク</t>
    </rPh>
    <rPh sb="27" eb="28">
      <t>トウ</t>
    </rPh>
    <rPh sb="29" eb="31">
      <t>フカ</t>
    </rPh>
    <rPh sb="31" eb="33">
      <t>カチ</t>
    </rPh>
    <rPh sb="33" eb="34">
      <t>ガク</t>
    </rPh>
    <phoneticPr fontId="2"/>
  </si>
  <si>
    <t>第２表　産業中分類別、従業者規模別事業所数、従業者数、事業に従事する者の人件費及び派遣受入者に係る人</t>
    <rPh sb="0" eb="1">
      <t>ダイ</t>
    </rPh>
    <rPh sb="2" eb="3">
      <t>ヒョウ</t>
    </rPh>
    <rPh sb="4" eb="6">
      <t>サンギョウ</t>
    </rPh>
    <rPh sb="6" eb="7">
      <t>チュウ</t>
    </rPh>
    <rPh sb="7" eb="9">
      <t>ブンルイ</t>
    </rPh>
    <rPh sb="9" eb="10">
      <t>ベツ</t>
    </rPh>
    <rPh sb="11" eb="14">
      <t>ジュウギョウシャ</t>
    </rPh>
    <rPh sb="14" eb="16">
      <t>キボ</t>
    </rPh>
    <rPh sb="16" eb="17">
      <t>ベツ</t>
    </rPh>
    <rPh sb="17" eb="20">
      <t>ジギョウショ</t>
    </rPh>
    <rPh sb="20" eb="21">
      <t>スウ</t>
    </rPh>
    <rPh sb="22" eb="25">
      <t>ジュウギョウシャ</t>
    </rPh>
    <rPh sb="25" eb="26">
      <t>スウ</t>
    </rPh>
    <phoneticPr fontId="2"/>
  </si>
  <si>
    <t>　　　　材派遣会社への支払額、原材料・燃料・電力の使用額等、製造品出荷額等、生産額、付加価値額</t>
    <phoneticPr fontId="2"/>
  </si>
  <si>
    <t>事業
所数</t>
    <phoneticPr fontId="2"/>
  </si>
  <si>
    <t>区分</t>
    <phoneticPr fontId="2"/>
  </si>
  <si>
    <t>第12表　市町村別、産業中分類別、従業者規模別事業所数、従業者数、事業に従事する者の人件費及び派遣受入</t>
    <rPh sb="0" eb="1">
      <t>ダイ</t>
    </rPh>
    <rPh sb="3" eb="4">
      <t>ヒョウ</t>
    </rPh>
    <rPh sb="5" eb="8">
      <t>シチョウソン</t>
    </rPh>
    <rPh sb="8" eb="9">
      <t>ベツ</t>
    </rPh>
    <rPh sb="10" eb="12">
      <t>サンギョウ</t>
    </rPh>
    <rPh sb="12" eb="13">
      <t>チュウ</t>
    </rPh>
    <rPh sb="13" eb="15">
      <t>ブンルイ</t>
    </rPh>
    <rPh sb="15" eb="16">
      <t>ベツ</t>
    </rPh>
    <rPh sb="17" eb="20">
      <t>ジュウギョウシャ</t>
    </rPh>
    <rPh sb="20" eb="23">
      <t>キボベツ</t>
    </rPh>
    <rPh sb="23" eb="26">
      <t>ジギョウショ</t>
    </rPh>
    <rPh sb="26" eb="27">
      <t>スウ</t>
    </rPh>
    <rPh sb="28" eb="29">
      <t>ジュウ</t>
    </rPh>
    <rPh sb="29" eb="32">
      <t>ギョウシャスウ</t>
    </rPh>
    <phoneticPr fontId="2"/>
  </si>
  <si>
    <t>　　　　付加価値額</t>
    <phoneticPr fontId="2"/>
  </si>
  <si>
    <t>　　　　者に係る人材派遣会社への支払額、原材料・燃料・電力の使用額等、製造品出荷額等、付加価値額、粗</t>
    <phoneticPr fontId="2"/>
  </si>
  <si>
    <t>６　市町村別統計表（従業者30人以上の事業所）</t>
    <rPh sb="2" eb="5">
      <t>シチョウソン</t>
    </rPh>
    <rPh sb="5" eb="6">
      <t>ベツ</t>
    </rPh>
    <rPh sb="6" eb="9">
      <t>トウケイヒョウ</t>
    </rPh>
    <rPh sb="10" eb="13">
      <t>ジュウギョウシャ</t>
    </rPh>
    <rPh sb="15" eb="16">
      <t>ニン</t>
    </rPh>
    <rPh sb="16" eb="18">
      <t>イジョウ</t>
    </rPh>
    <rPh sb="19" eb="22">
      <t>ジギョウショ</t>
    </rPh>
    <phoneticPr fontId="2"/>
  </si>
  <si>
    <t>第13表　市町村別事業所数、事業所敷地面積、１日当たり水源別用水量</t>
    <rPh sb="0" eb="1">
      <t>ダイ</t>
    </rPh>
    <rPh sb="3" eb="4">
      <t>ヒョウ</t>
    </rPh>
    <rPh sb="5" eb="8">
      <t>シチョウソン</t>
    </rPh>
    <rPh sb="8" eb="9">
      <t>ベツ</t>
    </rPh>
    <rPh sb="9" eb="12">
      <t>ジギョウショ</t>
    </rPh>
    <rPh sb="12" eb="13">
      <t>カズ</t>
    </rPh>
    <rPh sb="14" eb="17">
      <t>ジギョウショ</t>
    </rPh>
    <rPh sb="17" eb="19">
      <t>シキチ</t>
    </rPh>
    <rPh sb="19" eb="21">
      <t>メンセキ</t>
    </rPh>
    <rPh sb="23" eb="24">
      <t>ニチ</t>
    </rPh>
    <rPh sb="24" eb="25">
      <t>ア</t>
    </rPh>
    <rPh sb="27" eb="29">
      <t>スイゲン</t>
    </rPh>
    <rPh sb="29" eb="30">
      <t>ベツ</t>
    </rPh>
    <rPh sb="30" eb="32">
      <t>ヨウスイ</t>
    </rPh>
    <rPh sb="32" eb="33">
      <t>リョウ</t>
    </rPh>
    <phoneticPr fontId="2"/>
  </si>
  <si>
    <t>事業所敷地面積</t>
    <phoneticPr fontId="2"/>
  </si>
  <si>
    <t>６　市町村別統計表（従業者30人以上の事業所）</t>
    <phoneticPr fontId="2"/>
  </si>
  <si>
    <t>　事業所数、従業者数等の経理外項目については令和５年６月１日現在の数値、製造品出荷額等、付加価値額等の経理項目については令和４年１年間の数値である。</t>
    <rPh sb="10" eb="11">
      <t>ナド</t>
    </rPh>
    <rPh sb="33" eb="35">
      <t>スウチ</t>
    </rPh>
    <rPh sb="49" eb="50">
      <t>ナド</t>
    </rPh>
    <rPh sb="65" eb="66">
      <t>ネン</t>
    </rPh>
    <rPh sb="66" eb="67">
      <t>カン</t>
    </rPh>
    <rPh sb="68" eb="70">
      <t>スウチ</t>
    </rPh>
    <phoneticPr fontId="2"/>
  </si>
  <si>
    <t>　製造業事業所調査においては、工業統計や経済センサス-活動調査の製造業についての調査結果とは調査対象の選定方法や集計範囲等が異なることから、単純に比較ができない。
　集計結果の時系列比較を行う際は、十分に留意が必要である。</t>
    <rPh sb="20" eb="22">
      <t>ケイザイ</t>
    </rPh>
    <phoneticPr fontId="2"/>
  </si>
  <si>
    <t>　「Ｘ」は、集計対象となる事業所が１又は２であるため、集計結果をそのまま公表すると個々の報告者の秘密が漏れるおそれがある場合に該当数値を秘匿した箇所である。また、集計対象が３以上の事業所に関する数値であっても、集計対象が１又は２の事業所の数値が合計との差引きで判明する箇所は、併せて「Ｘ」とした。</t>
    <phoneticPr fontId="2"/>
  </si>
  <si>
    <t>X</t>
  </si>
  <si>
    <t>0911</t>
  </si>
  <si>
    <t>肉加工品</t>
  </si>
  <si>
    <t>乳製品（処理牛乳、乳飲料を除く）</t>
  </si>
  <si>
    <t>0919</t>
  </si>
  <si>
    <t>0921</t>
  </si>
  <si>
    <t>0922</t>
  </si>
  <si>
    <t>海藻加工業</t>
  </si>
  <si>
    <t>0923</t>
  </si>
  <si>
    <t>0929</t>
  </si>
  <si>
    <t>その他の水産食料品</t>
  </si>
  <si>
    <t>0931</t>
  </si>
  <si>
    <t>野菜缶詰・果実缶詰・農産保存食料品（野菜漬物を除く）</t>
    <phoneticPr fontId="2"/>
  </si>
  <si>
    <t>0932</t>
  </si>
  <si>
    <t>野菜漬物（缶詰、瓶詰、つぼ詰を除く）</t>
  </si>
  <si>
    <t>0941</t>
  </si>
  <si>
    <t>味そ</t>
  </si>
  <si>
    <t>0942</t>
  </si>
  <si>
    <t>0949</t>
  </si>
  <si>
    <t>0961</t>
  </si>
  <si>
    <t>精米・精麦業</t>
  </si>
  <si>
    <t>0962</t>
  </si>
  <si>
    <t>0969</t>
  </si>
  <si>
    <t>その他の精穀・製粉業</t>
  </si>
  <si>
    <t>0971</t>
  </si>
  <si>
    <t>0972</t>
  </si>
  <si>
    <t>生菓子</t>
  </si>
  <si>
    <t>0973</t>
  </si>
  <si>
    <t>0974</t>
  </si>
  <si>
    <t>0979</t>
  </si>
  <si>
    <t>0981</t>
  </si>
  <si>
    <t>動植物油脂（食用油脂加工業を除く）</t>
  </si>
  <si>
    <t>0992</t>
  </si>
  <si>
    <t>0993</t>
  </si>
  <si>
    <t>0994</t>
  </si>
  <si>
    <t>0995</t>
  </si>
  <si>
    <t>0996</t>
  </si>
  <si>
    <t>0997</t>
  </si>
  <si>
    <t>0998</t>
  </si>
  <si>
    <t>0999</t>
  </si>
  <si>
    <t>1011</t>
  </si>
  <si>
    <t>1021</t>
  </si>
  <si>
    <t>1022</t>
  </si>
  <si>
    <t>ビール類</t>
  </si>
  <si>
    <t>1023</t>
  </si>
  <si>
    <t>1031</t>
  </si>
  <si>
    <t>製茶業</t>
  </si>
  <si>
    <t>1032</t>
  </si>
  <si>
    <t>1041</t>
  </si>
  <si>
    <t>製氷業</t>
  </si>
  <si>
    <t>1061</t>
  </si>
  <si>
    <t>1062</t>
  </si>
  <si>
    <t>1063</t>
  </si>
  <si>
    <t>1112</t>
  </si>
  <si>
    <t>化学繊維</t>
  </si>
  <si>
    <t>1122</t>
  </si>
  <si>
    <t>1123</t>
  </si>
  <si>
    <t>毛織物業</t>
  </si>
  <si>
    <t>1145</t>
  </si>
  <si>
    <t>織物手加工染色整理業</t>
  </si>
  <si>
    <t>1146</t>
  </si>
  <si>
    <t>綿状繊維・糸染色整理業</t>
  </si>
  <si>
    <t>1148</t>
  </si>
  <si>
    <t>繊維雑品染色整理業</t>
  </si>
  <si>
    <t>1151</t>
  </si>
  <si>
    <t>綱</t>
  </si>
  <si>
    <t>1152</t>
  </si>
  <si>
    <t>漁網</t>
  </si>
  <si>
    <t>1153</t>
  </si>
  <si>
    <t>網地（漁網を除く）</t>
  </si>
  <si>
    <t>1157</t>
  </si>
  <si>
    <t>1159</t>
  </si>
  <si>
    <t>その他の繊維粗製品</t>
  </si>
  <si>
    <t>1161</t>
  </si>
  <si>
    <t>織物製成人男子・少年服（不織布製及びレース製を含む）</t>
  </si>
  <si>
    <t>1162</t>
  </si>
  <si>
    <t>1163</t>
  </si>
  <si>
    <t>織物製乳幼児服（不織布製及びレース製を含む）</t>
  </si>
  <si>
    <t>1164</t>
  </si>
  <si>
    <t>織物製シャツ（不織布製及びレース製を含み、下着を除く）</t>
  </si>
  <si>
    <t>1165</t>
  </si>
  <si>
    <t>織物製事務用・作業用・衛生用・スポーツ用衣服・学校服（不織布製及びレース製を含む）</t>
  </si>
  <si>
    <t>1167</t>
  </si>
  <si>
    <t>1168</t>
  </si>
  <si>
    <t>セーター類</t>
  </si>
  <si>
    <t>1169</t>
  </si>
  <si>
    <t>1171</t>
  </si>
  <si>
    <t>1172</t>
  </si>
  <si>
    <t>1174</t>
  </si>
  <si>
    <t>1181</t>
  </si>
  <si>
    <t>1186</t>
  </si>
  <si>
    <t>帽子（帽体を含む）</t>
  </si>
  <si>
    <t>1189</t>
  </si>
  <si>
    <t>他に分類されない衣服・繊維製身の回り品</t>
  </si>
  <si>
    <t>1191</t>
  </si>
  <si>
    <t>1194</t>
  </si>
  <si>
    <t>帆布製品</t>
  </si>
  <si>
    <t>1195</t>
  </si>
  <si>
    <t>1196</t>
  </si>
  <si>
    <t>刺しゅう業</t>
  </si>
  <si>
    <t>1199</t>
  </si>
  <si>
    <t>1211</t>
  </si>
  <si>
    <t>一般製材業</t>
  </si>
  <si>
    <t>1212</t>
  </si>
  <si>
    <t>1213</t>
  </si>
  <si>
    <t>1219</t>
  </si>
  <si>
    <t>その他の特殊製材業</t>
  </si>
  <si>
    <t>1221</t>
  </si>
  <si>
    <t>1222</t>
  </si>
  <si>
    <t>1223</t>
  </si>
  <si>
    <t>1224</t>
  </si>
  <si>
    <t>1228</t>
  </si>
  <si>
    <t>1291</t>
  </si>
  <si>
    <t>木材薬品処理業</t>
  </si>
  <si>
    <t>1299</t>
  </si>
  <si>
    <t>他に分類されない木製品(竹、とうを含む)</t>
  </si>
  <si>
    <t>1311</t>
  </si>
  <si>
    <t>木製家具（漆塗りを除く）</t>
  </si>
  <si>
    <t>1312</t>
  </si>
  <si>
    <t>1331</t>
  </si>
  <si>
    <t>1391</t>
  </si>
  <si>
    <t>1411</t>
  </si>
  <si>
    <t>パルプ</t>
  </si>
  <si>
    <t>1421</t>
  </si>
  <si>
    <t>1431</t>
  </si>
  <si>
    <t>塗工紙（印刷用紙を除く）</t>
  </si>
  <si>
    <t>1449</t>
  </si>
  <si>
    <t>1451</t>
  </si>
  <si>
    <t>1453</t>
  </si>
  <si>
    <t>1454</t>
  </si>
  <si>
    <t>1511</t>
  </si>
  <si>
    <t>オフセット印刷業（紙に対するもの）</t>
  </si>
  <si>
    <t>1512</t>
  </si>
  <si>
    <t>オフセット印刷以外の印刷業（紙に対するもの）</t>
  </si>
  <si>
    <t>1513</t>
  </si>
  <si>
    <t>紙以外の印刷業</t>
  </si>
  <si>
    <t>1521</t>
  </si>
  <si>
    <t>製版業</t>
  </si>
  <si>
    <t>1611</t>
  </si>
  <si>
    <t>窒素質・りん酸質肥料</t>
  </si>
  <si>
    <t>1612</t>
  </si>
  <si>
    <t>複合肥料</t>
  </si>
  <si>
    <t>1619</t>
  </si>
  <si>
    <t>1623</t>
  </si>
  <si>
    <t>1635</t>
  </si>
  <si>
    <t>1644</t>
  </si>
  <si>
    <t>1647</t>
  </si>
  <si>
    <t>1651</t>
  </si>
  <si>
    <t>1652</t>
  </si>
  <si>
    <t>1694</t>
  </si>
  <si>
    <t>-</t>
    <phoneticPr fontId="2"/>
  </si>
  <si>
    <t>1697</t>
  </si>
  <si>
    <t>1699</t>
  </si>
  <si>
    <t>1741</t>
  </si>
  <si>
    <t>1799</t>
  </si>
  <si>
    <t>1813</t>
  </si>
  <si>
    <t>プラスチック継手</t>
  </si>
  <si>
    <t>1814</t>
  </si>
  <si>
    <t>1815</t>
  </si>
  <si>
    <t>プラスチック板・棒・管・継手・異形押出製品加工業</t>
  </si>
  <si>
    <t>1821</t>
  </si>
  <si>
    <t>1822</t>
  </si>
  <si>
    <t>プラスチックシート</t>
  </si>
  <si>
    <t>1825</t>
  </si>
  <si>
    <t>プラスチックフィルム・シート・床材・合成皮革加工業</t>
  </si>
  <si>
    <t>1831</t>
  </si>
  <si>
    <t>電気機械器具用プラスチック製品（加工業を除く）</t>
  </si>
  <si>
    <t>1832</t>
  </si>
  <si>
    <t>輸送機械器具用プラスチック製品（加工業を除く）</t>
  </si>
  <si>
    <t>1833</t>
  </si>
  <si>
    <t>その他の工業用プラスチック製品（加工業を除く）</t>
  </si>
  <si>
    <t>1834</t>
  </si>
  <si>
    <t>工業用プラスチック製品加工業</t>
  </si>
  <si>
    <t>1841</t>
  </si>
  <si>
    <t>1842</t>
  </si>
  <si>
    <t>1844</t>
  </si>
  <si>
    <t>1845</t>
  </si>
  <si>
    <t>発泡・強化プラスチック製品加工業</t>
  </si>
  <si>
    <t>1851</t>
  </si>
  <si>
    <t>1852</t>
  </si>
  <si>
    <t>1891</t>
  </si>
  <si>
    <t>プラスチック製日用雑貨・食卓用品</t>
  </si>
  <si>
    <t>1892</t>
  </si>
  <si>
    <t>1897</t>
  </si>
  <si>
    <t>1898</t>
  </si>
  <si>
    <t>他に分類されないプラスチック製品加工業</t>
  </si>
  <si>
    <t>1921</t>
  </si>
  <si>
    <t>ゴム製履物・同附属品</t>
  </si>
  <si>
    <t>1922</t>
  </si>
  <si>
    <t>1931</t>
  </si>
  <si>
    <t>1933</t>
  </si>
  <si>
    <t>2031</t>
  </si>
  <si>
    <t>2041</t>
  </si>
  <si>
    <t>2071</t>
  </si>
  <si>
    <t>袋物（ハンドバッグを除く）</t>
  </si>
  <si>
    <t>2112</t>
  </si>
  <si>
    <t>板ガラス加工業</t>
  </si>
  <si>
    <t>2117</t>
  </si>
  <si>
    <t>2119</t>
  </si>
  <si>
    <t>2121</t>
  </si>
  <si>
    <t>セメント</t>
  </si>
  <si>
    <t>2122</t>
  </si>
  <si>
    <t>2123</t>
  </si>
  <si>
    <t>2142</t>
  </si>
  <si>
    <t>2144</t>
  </si>
  <si>
    <t>2145</t>
  </si>
  <si>
    <t>2149</t>
  </si>
  <si>
    <t>2159</t>
  </si>
  <si>
    <t>2181</t>
  </si>
  <si>
    <t>2182</t>
  </si>
  <si>
    <t>2183</t>
  </si>
  <si>
    <t>2184</t>
  </si>
  <si>
    <t>2186</t>
  </si>
  <si>
    <t>鉱物・土石粉砕等処理業</t>
  </si>
  <si>
    <t>2192</t>
  </si>
  <si>
    <t>2193</t>
  </si>
  <si>
    <t>石灰</t>
  </si>
  <si>
    <t>2194</t>
  </si>
  <si>
    <t>2199</t>
  </si>
  <si>
    <t>2231</t>
  </si>
  <si>
    <t>熱間圧延業（鋼管、伸鉄を除く）</t>
  </si>
  <si>
    <t>2238</t>
  </si>
  <si>
    <t>伸線業</t>
  </si>
  <si>
    <t>2249</t>
  </si>
  <si>
    <t>2251</t>
  </si>
  <si>
    <t>銑鉄鋳物（鋳鉄管、可鍛鋳鉄を除く）</t>
  </si>
  <si>
    <t>2253</t>
  </si>
  <si>
    <t>鋳鋼</t>
  </si>
  <si>
    <t>2254</t>
  </si>
  <si>
    <t>2291</t>
  </si>
  <si>
    <t>鉄鋼シャースリット業</t>
  </si>
  <si>
    <t>2292</t>
  </si>
  <si>
    <t>鉄スクラップ加工処理業</t>
  </si>
  <si>
    <t>2299</t>
  </si>
  <si>
    <t>他に分類されない鉄鋼業</t>
  </si>
  <si>
    <t>2329</t>
  </si>
  <si>
    <t>その他の非鉄金属第２次製錬・精製業（非鉄金属合金を含む）</t>
  </si>
  <si>
    <t>2339</t>
  </si>
  <si>
    <t>その他の非鉄金属・同合金圧延業（抽伸、押出しを含む）</t>
  </si>
  <si>
    <t>2341</t>
  </si>
  <si>
    <t>電線・ケーブル（光ファイバケーブルを除く）</t>
  </si>
  <si>
    <t>2351</t>
  </si>
  <si>
    <t>銅・同合金鋳物（ダイカストを除く）</t>
  </si>
  <si>
    <t>2352</t>
  </si>
  <si>
    <t>非鉄金属鋳物（銅・同合金鋳物及びダイカストを除く）</t>
  </si>
  <si>
    <t>2353</t>
  </si>
  <si>
    <t>2354</t>
  </si>
  <si>
    <t>非鉄金属ダイカスト（アルミニウム・同合金ダイカストを除く）</t>
  </si>
  <si>
    <t>2399</t>
  </si>
  <si>
    <t>2422</t>
  </si>
  <si>
    <t>2423</t>
  </si>
  <si>
    <t>利器工匠具・手道具（やすり、のこぎり、食卓用刃物を除く）</t>
  </si>
  <si>
    <t>2426</t>
  </si>
  <si>
    <t>農業用器具（農業用機械を除く）</t>
  </si>
  <si>
    <t>2429</t>
  </si>
  <si>
    <t>2431</t>
  </si>
  <si>
    <t>配管工事用附属品（バルブ、コックを除く）</t>
  </si>
  <si>
    <t>2432</t>
  </si>
  <si>
    <t>2433</t>
  </si>
  <si>
    <t>温風・温水暖房装置</t>
  </si>
  <si>
    <t>2439</t>
  </si>
  <si>
    <t>その他の暖房・調理装置（電気機械器具、ガス機器、石油機器を除く）</t>
  </si>
  <si>
    <t>2441</t>
  </si>
  <si>
    <t>2442</t>
  </si>
  <si>
    <t>建設用金属製品（鉄骨を除く）</t>
  </si>
  <si>
    <t>2443</t>
  </si>
  <si>
    <t>2444</t>
  </si>
  <si>
    <t>2445</t>
  </si>
  <si>
    <t>建築用金属製品（サッシ、ドア、建築用金物を除く）</t>
  </si>
  <si>
    <t>2446</t>
  </si>
  <si>
    <t>製缶板金業</t>
  </si>
  <si>
    <t>2451</t>
  </si>
  <si>
    <t>2452</t>
  </si>
  <si>
    <t>金属プレス製品（アルミニウム・同合金を除く）</t>
  </si>
  <si>
    <t>2453</t>
  </si>
  <si>
    <t>2461</t>
  </si>
  <si>
    <t>金属製品塗装業</t>
  </si>
  <si>
    <t>2462</t>
  </si>
  <si>
    <t>溶融めっき業（表面処理鋼材を除く）</t>
  </si>
  <si>
    <t>2464</t>
  </si>
  <si>
    <t>電気めっき業（表面処理鋼材を除く）</t>
  </si>
  <si>
    <t>2465</t>
  </si>
  <si>
    <t>金属熱処理業</t>
  </si>
  <si>
    <t>2469</t>
  </si>
  <si>
    <t>その他の金属表面処理業</t>
  </si>
  <si>
    <t>2479</t>
  </si>
  <si>
    <t>2481</t>
  </si>
  <si>
    <t>ボルト・ナット・リベット・小ねじ・木ねじ等</t>
  </si>
  <si>
    <t>2492</t>
  </si>
  <si>
    <t>2499</t>
  </si>
  <si>
    <t>2513</t>
  </si>
  <si>
    <t>2522</t>
    <phoneticPr fontId="2"/>
  </si>
  <si>
    <t>空気圧縮機・ガス圧縮機・送風機</t>
  </si>
  <si>
    <t>2523</t>
  </si>
  <si>
    <t>2535</t>
  </si>
  <si>
    <t>2591</t>
  </si>
  <si>
    <t>2592</t>
  </si>
  <si>
    <t>2595</t>
  </si>
  <si>
    <t>2596</t>
  </si>
  <si>
    <t>2599</t>
  </si>
  <si>
    <t>各種機械・同部分品製造修理業（注文製造・修理）</t>
  </si>
  <si>
    <t>2611</t>
  </si>
  <si>
    <t>農業用機械（農業用器具を除く）</t>
  </si>
  <si>
    <t>2621</t>
  </si>
  <si>
    <t>2641</t>
  </si>
  <si>
    <t>食品機械・同装置</t>
  </si>
  <si>
    <t>2642</t>
  </si>
  <si>
    <t>木材加工機械</t>
  </si>
  <si>
    <t>2644</t>
  </si>
  <si>
    <t>2645</t>
  </si>
  <si>
    <t>2651</t>
  </si>
  <si>
    <t>2652</t>
  </si>
  <si>
    <t>2661</t>
  </si>
  <si>
    <t>2662</t>
  </si>
  <si>
    <t>金属加工機械（金属工作機械を除く）</t>
  </si>
  <si>
    <t>2663</t>
  </si>
  <si>
    <t>金属工作機械用・金属加工機械用部分品・附属品（機械工具、金型を除く）</t>
  </si>
  <si>
    <t>2664</t>
  </si>
  <si>
    <t>機械工具（粉末や金業を除く）</t>
  </si>
  <si>
    <t>2671</t>
  </si>
  <si>
    <t>2672</t>
  </si>
  <si>
    <t>2691</t>
  </si>
  <si>
    <t>2692</t>
  </si>
  <si>
    <t>2693</t>
  </si>
  <si>
    <t>2694</t>
  </si>
  <si>
    <t>2699</t>
  </si>
  <si>
    <t>2711</t>
  </si>
  <si>
    <t>2719</t>
  </si>
  <si>
    <t>その他の事務用機械器具</t>
  </si>
  <si>
    <t>2722</t>
  </si>
  <si>
    <t>娯楽用機械</t>
  </si>
  <si>
    <t>2723</t>
  </si>
  <si>
    <t>2733</t>
  </si>
  <si>
    <t>2735</t>
  </si>
  <si>
    <t>分析機器</t>
  </si>
  <si>
    <t>2737</t>
  </si>
  <si>
    <t>測量機械器具</t>
  </si>
  <si>
    <t>2738</t>
  </si>
  <si>
    <t>2739</t>
  </si>
  <si>
    <t>2741</t>
  </si>
  <si>
    <t>2743</t>
  </si>
  <si>
    <t>医療用品（動物用医療機械器具を含む）</t>
  </si>
  <si>
    <t>2751</t>
  </si>
  <si>
    <t>2752</t>
  </si>
  <si>
    <t>2753</t>
  </si>
  <si>
    <t>2813</t>
  </si>
  <si>
    <t>半導体素子（光電変換素子を除く）</t>
  </si>
  <si>
    <t>2814</t>
  </si>
  <si>
    <t>2821</t>
  </si>
  <si>
    <t>2823</t>
  </si>
  <si>
    <t>2831</t>
  </si>
  <si>
    <t>2841</t>
  </si>
  <si>
    <t>2842</t>
  </si>
  <si>
    <t>2851</t>
  </si>
  <si>
    <t>電源ユニット・高周波ユニット・コントロールユニット</t>
  </si>
  <si>
    <t>2899</t>
  </si>
  <si>
    <t>2911</t>
  </si>
  <si>
    <t>2913</t>
  </si>
  <si>
    <t>2914</t>
  </si>
  <si>
    <t>2915</t>
  </si>
  <si>
    <t>2922</t>
  </si>
  <si>
    <t>内燃機関電装品</t>
  </si>
  <si>
    <t>2929</t>
  </si>
  <si>
    <t>2931</t>
  </si>
  <si>
    <t>2939</t>
  </si>
  <si>
    <t>2961</t>
  </si>
  <si>
    <t>Ｘ線装置</t>
  </si>
  <si>
    <t>2962</t>
  </si>
  <si>
    <t>医療用電子応用装置</t>
  </si>
  <si>
    <t>2969</t>
  </si>
  <si>
    <t>2971</t>
  </si>
  <si>
    <t>電気計測器（別掲を除く）</t>
  </si>
  <si>
    <t>2972</t>
  </si>
  <si>
    <t>2973</t>
  </si>
  <si>
    <t>2999</t>
  </si>
  <si>
    <t>3011</t>
  </si>
  <si>
    <t>3012</t>
  </si>
  <si>
    <t>携帯電話機・PHS電話機</t>
  </si>
  <si>
    <t>3015</t>
  </si>
  <si>
    <t>3019</t>
  </si>
  <si>
    <t>3023</t>
  </si>
  <si>
    <t>3031</t>
  </si>
  <si>
    <t>電子計算機（パーソナルコンピュータを除く）</t>
  </si>
  <si>
    <t>3032</t>
  </si>
  <si>
    <t>3034</t>
  </si>
  <si>
    <t>3035</t>
  </si>
  <si>
    <t>表示装置</t>
  </si>
  <si>
    <t>3039</t>
  </si>
  <si>
    <t>その他の附属装置</t>
  </si>
  <si>
    <t>3111</t>
  </si>
  <si>
    <t>自動車（二輪自動車を含む）</t>
  </si>
  <si>
    <t>3112</t>
  </si>
  <si>
    <t>3113</t>
  </si>
  <si>
    <t>3122</t>
  </si>
  <si>
    <t>3131</t>
  </si>
  <si>
    <t>船舶製造・修理業</t>
  </si>
  <si>
    <t>3132</t>
  </si>
  <si>
    <t>3133</t>
  </si>
  <si>
    <t>舟艇製造・修理業</t>
  </si>
  <si>
    <t>3134</t>
  </si>
  <si>
    <t>3159</t>
  </si>
  <si>
    <t>その他の産業用運搬車両・同部分品・附属品</t>
  </si>
  <si>
    <t>3199</t>
  </si>
  <si>
    <t>3211</t>
  </si>
  <si>
    <t>3212</t>
  </si>
  <si>
    <t>貴金属・宝石製装身具（ジュエリー）附属品・同材料加工業</t>
  </si>
  <si>
    <t>3231</t>
  </si>
  <si>
    <t>時計・同部分品</t>
  </si>
  <si>
    <t>3249</t>
  </si>
  <si>
    <t>3251</t>
  </si>
  <si>
    <t>3253</t>
  </si>
  <si>
    <t>3271</t>
  </si>
  <si>
    <t>3281</t>
  </si>
  <si>
    <t>3282</t>
  </si>
  <si>
    <t>3284</t>
  </si>
  <si>
    <t>3289</t>
  </si>
  <si>
    <t>その他の生活雑貨製品</t>
  </si>
  <si>
    <t>3291</t>
  </si>
  <si>
    <t>3292</t>
  </si>
  <si>
    <t>3293</t>
  </si>
  <si>
    <t>3295</t>
  </si>
  <si>
    <t>3299</t>
  </si>
  <si>
    <t>X</t>
    <phoneticPr fontId="2"/>
  </si>
  <si>
    <t>112321</t>
  </si>
  <si>
    <t>紡毛服地</t>
  </si>
  <si>
    <t>115219</t>
  </si>
  <si>
    <t>その他の漁網</t>
  </si>
  <si>
    <t>116112</t>
  </si>
  <si>
    <t>織物製成人男子・少年用背広服ズボン（替えズボンを含む）</t>
  </si>
  <si>
    <t>116115</t>
  </si>
  <si>
    <t>織物製成人男子・少年用制服ズボン</t>
  </si>
  <si>
    <t>116612</t>
  </si>
  <si>
    <t>ニット製ズボン・スカート</t>
  </si>
  <si>
    <t>116811</t>
  </si>
  <si>
    <t>ニット製成人男子・少年用セーター・カーディガン・ベスト類</t>
  </si>
  <si>
    <t>116812</t>
  </si>
  <si>
    <t>ニット製成人女子・少女用セーター・カーディガン・ベスト類</t>
  </si>
  <si>
    <t>118119</t>
  </si>
  <si>
    <t>その他の和装製品（ニット製を含む）</t>
  </si>
  <si>
    <t>179929</t>
  </si>
  <si>
    <t>他に分類されない石油製品・石炭製品</t>
  </si>
  <si>
    <t>182211</t>
  </si>
  <si>
    <t>プラスチックシート（厚さ０．２ｍｍ以上で軟質のもの）</t>
  </si>
  <si>
    <t>硬質プラスチック発泡製品（厚板）（厚さ３ｍｍ以上のもの）</t>
  </si>
  <si>
    <t>233111</t>
  </si>
  <si>
    <t>銅伸銅品</t>
  </si>
  <si>
    <t>233916</t>
  </si>
  <si>
    <t>ニッケル・同合金展伸材</t>
  </si>
  <si>
    <t>244513</t>
  </si>
  <si>
    <t>建築用板金製品</t>
  </si>
  <si>
    <t>263521</t>
  </si>
  <si>
    <t>縫製機械の部分品・取付具・附属品</t>
  </si>
  <si>
    <t>265321</t>
  </si>
  <si>
    <t>プラスチック加工機械・同附属装置の部分品・取付具・附属品</t>
  </si>
  <si>
    <t>273521</t>
  </si>
  <si>
    <t>分析機器の部分品・取付具・附属品</t>
  </si>
  <si>
    <t>281119</t>
  </si>
  <si>
    <t>その他の電子管</t>
  </si>
  <si>
    <t>293919</t>
  </si>
  <si>
    <t>他に分類されない民生用電気機械器具</t>
  </si>
  <si>
    <t>301119</t>
  </si>
  <si>
    <t>その他の電話（有線）装置</t>
  </si>
  <si>
    <t>301315</t>
  </si>
  <si>
    <t>無線応用装置</t>
  </si>
  <si>
    <t>軽・小型乗用車（気筒容量２０００ml以下のもの）（シャシーを含む）</t>
  </si>
  <si>
    <t>315919</t>
  </si>
  <si>
    <t>他に分類されない産業用運搬車両</t>
  </si>
  <si>
    <t>322419</t>
  </si>
  <si>
    <t>その他の針、同関連品</t>
  </si>
  <si>
    <t>325321</t>
  </si>
  <si>
    <t>運動用具の部分品・附属品</t>
  </si>
  <si>
    <t>117391</t>
  </si>
  <si>
    <t>織物製・ニット製寝着類（賃加工）</t>
  </si>
  <si>
    <t>輸送機械器具用プラスチック製品（賃加工）</t>
  </si>
  <si>
    <t>207191</t>
  </si>
  <si>
    <t>袋物（賃加工）</t>
  </si>
  <si>
    <t>板ガラス加工品（賃加工）</t>
  </si>
  <si>
    <t>281491</t>
  </si>
  <si>
    <t>集積回路（賃加工）</t>
  </si>
  <si>
    <t>315991</t>
  </si>
  <si>
    <t>その他の産業用運搬車両・同部分品・取付具・附属品（賃加工）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</si>
</sst>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0_ "/>
    <numFmt numFmtId="179" formatCode="#,##0_ "/>
    <numFmt numFmtId="180" formatCode="#,##0_);[Red]\(#,##0\)"/>
    <numFmt numFmtId="181" formatCode="0_);[Red]\(0\)"/>
    <numFmt numFmtId="182" formatCode="00"/>
  </numFmts>
  <fonts count="2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明朝"/>
      <family val="1"/>
      <charset val="128"/>
    </font>
    <font>
      <u/>
      <sz val="11"/>
      <color theme="10"/>
      <name val="游ゴシック"/>
      <family val="2"/>
      <charset val="128"/>
      <scheme val="minor"/>
    </font>
    <font>
      <u/>
      <sz val="11"/>
      <color theme="10"/>
      <name val="ＭＳ 明朝"/>
      <family val="1"/>
      <charset val="128"/>
    </font>
    <font>
      <sz val="10"/>
      <name val="ＭＳ ゴシック"/>
      <family val="3"/>
      <charset val="128"/>
    </font>
    <font>
      <sz val="10"/>
      <name val="ＭＳ 明朝"/>
      <family val="1"/>
      <charset val="128"/>
    </font>
    <font>
      <sz val="9"/>
      <name val="ＭＳ 明朝"/>
      <family val="1"/>
      <charset val="128"/>
    </font>
    <font>
      <sz val="11"/>
      <name val="ＭＳ ゴシック"/>
      <family val="3"/>
      <charset val="128"/>
    </font>
    <font>
      <sz val="11"/>
      <color theme="1"/>
      <name val="游ゴシック"/>
      <family val="2"/>
      <charset val="128"/>
      <scheme val="minor"/>
    </font>
    <font>
      <sz val="10"/>
      <name val="ＭＳ Ｐ明朝"/>
      <family val="1"/>
      <charset val="128"/>
    </font>
    <font>
      <sz val="6"/>
      <name val="ＭＳ Ｐ明朝"/>
      <family val="1"/>
      <charset val="128"/>
    </font>
    <font>
      <sz val="8"/>
      <name val="ＭＳ 明朝"/>
      <family val="1"/>
      <charset val="128"/>
    </font>
    <font>
      <sz val="10"/>
      <color theme="1"/>
      <name val="ＭＳ 明朝"/>
      <family val="1"/>
      <charset val="128"/>
    </font>
    <font>
      <sz val="10"/>
      <color rgb="FFFF0000"/>
      <name val="ＭＳ ゴシック"/>
      <family val="3"/>
      <charset val="128"/>
    </font>
    <font>
      <sz val="10"/>
      <color theme="1"/>
      <name val="ＭＳ ゴシック"/>
      <family val="3"/>
      <charset val="128"/>
    </font>
    <font>
      <sz val="10.5"/>
      <color theme="1"/>
      <name val="ＭＳ 明朝"/>
      <family val="1"/>
      <charset val="128"/>
    </font>
    <font>
      <sz val="18"/>
      <name val="ＭＳ ゴシック"/>
      <family val="3"/>
      <charset val="128"/>
    </font>
    <font>
      <sz val="20"/>
      <name val="ＭＳ ゴシック"/>
      <family val="3"/>
      <charset val="128"/>
    </font>
    <font>
      <sz val="14"/>
      <name val="ＭＳ ゴシック"/>
      <family val="3"/>
      <charset val="128"/>
    </font>
    <font>
      <sz val="22"/>
      <name val="ＭＳ ゴシック"/>
      <family val="3"/>
      <charset val="128"/>
    </font>
    <font>
      <sz val="10.5"/>
      <name val="ＭＳ 明朝"/>
      <family val="1"/>
      <charset val="128"/>
    </font>
  </fonts>
  <fills count="2">
    <fill>
      <patternFill patternType="none"/>
    </fill>
    <fill>
      <patternFill patternType="gray125"/>
    </fill>
  </fills>
  <borders count="50">
    <border>
      <left/>
      <right/>
      <top/>
      <bottom/>
      <diagonal/>
    </border>
    <border>
      <left style="thin">
        <color indexed="64"/>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dotted">
        <color indexed="64"/>
      </top>
      <bottom style="hair">
        <color indexed="64"/>
      </bottom>
      <diagonal/>
    </border>
    <border>
      <left/>
      <right/>
      <top style="dotted">
        <color indexed="64"/>
      </top>
      <bottom style="hair">
        <color indexed="64"/>
      </bottom>
      <diagonal/>
    </border>
    <border>
      <left style="thin">
        <color indexed="64"/>
      </left>
      <right style="thin">
        <color indexed="64"/>
      </right>
      <top style="thin">
        <color indexed="64"/>
      </top>
      <bottom style="dotted">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xf numFmtId="0" fontId="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 fillId="0" borderId="0"/>
    <xf numFmtId="38" fontId="1" fillId="0" borderId="0" applyFont="0" applyFill="0" applyBorder="0" applyAlignment="0" applyProtection="0"/>
    <xf numFmtId="38" fontId="11" fillId="0" borderId="0" applyFont="0" applyFill="0" applyBorder="0" applyAlignment="0" applyProtection="0">
      <alignment vertical="center"/>
    </xf>
  </cellStyleXfs>
  <cellXfs count="498">
    <xf numFmtId="0" fontId="0" fillId="0" borderId="0" xfId="0">
      <alignment vertical="center"/>
    </xf>
    <xf numFmtId="0" fontId="4" fillId="0" borderId="0" xfId="0" applyFont="1">
      <alignment vertical="center"/>
    </xf>
    <xf numFmtId="0" fontId="8" fillId="0" borderId="7" xfId="5" applyFont="1" applyFill="1" applyBorder="1" applyAlignment="1">
      <alignment horizontal="right" vertical="center" wrapText="1"/>
    </xf>
    <xf numFmtId="49" fontId="8" fillId="0" borderId="0" xfId="5" applyNumberFormat="1" applyFont="1" applyFill="1" applyBorder="1" applyAlignment="1">
      <alignment horizontal="left" vertical="center"/>
    </xf>
    <xf numFmtId="0" fontId="8" fillId="0" borderId="0" xfId="5" applyFont="1" applyFill="1" applyBorder="1" applyAlignment="1">
      <alignment horizontal="distributed" vertical="center" shrinkToFit="1"/>
    </xf>
    <xf numFmtId="38" fontId="8" fillId="0" borderId="1" xfId="4" applyFont="1" applyFill="1" applyBorder="1" applyAlignment="1">
      <alignment horizontal="right" vertical="center"/>
    </xf>
    <xf numFmtId="38" fontId="8" fillId="0" borderId="0" xfId="4" applyFont="1" applyFill="1" applyBorder="1" applyAlignment="1">
      <alignment horizontal="right" vertical="center"/>
    </xf>
    <xf numFmtId="0" fontId="8" fillId="0" borderId="11" xfId="5" applyFont="1" applyFill="1" applyBorder="1" applyAlignment="1">
      <alignment horizontal="distributed" vertical="center" shrinkToFit="1"/>
    </xf>
    <xf numFmtId="38" fontId="8" fillId="0" borderId="12" xfId="4" applyFont="1" applyFill="1" applyBorder="1" applyAlignment="1">
      <alignment horizontal="right" vertical="center"/>
    </xf>
    <xf numFmtId="38" fontId="8" fillId="0" borderId="11" xfId="4" applyFont="1" applyFill="1" applyBorder="1" applyAlignment="1">
      <alignment horizontal="right" vertical="center"/>
    </xf>
    <xf numFmtId="0" fontId="8" fillId="0" borderId="6" xfId="5" applyFont="1" applyFill="1" applyBorder="1" applyAlignment="1">
      <alignment horizontal="distributed" vertical="center" shrinkToFit="1"/>
    </xf>
    <xf numFmtId="38" fontId="8" fillId="0" borderId="7" xfId="4" applyFont="1" applyFill="1" applyBorder="1" applyAlignment="1">
      <alignment horizontal="right" vertical="center"/>
    </xf>
    <xf numFmtId="38" fontId="8" fillId="0" borderId="6" xfId="4" applyFont="1" applyFill="1" applyBorder="1" applyAlignment="1">
      <alignment horizontal="right" vertical="center"/>
    </xf>
    <xf numFmtId="0" fontId="8" fillId="0" borderId="0" xfId="5" applyFont="1" applyFill="1" applyAlignment="1">
      <alignment horizontal="right" vertical="center"/>
    </xf>
    <xf numFmtId="176" fontId="8" fillId="0" borderId="0" xfId="5" applyNumberFormat="1" applyFont="1" applyFill="1" applyAlignment="1">
      <alignment vertical="center"/>
    </xf>
    <xf numFmtId="176" fontId="8" fillId="0" borderId="0" xfId="5" applyNumberFormat="1" applyFont="1" applyFill="1" applyBorder="1" applyAlignment="1">
      <alignment vertical="center"/>
    </xf>
    <xf numFmtId="176" fontId="8" fillId="0" borderId="0" xfId="1" applyNumberFormat="1" applyFont="1" applyFill="1" applyAlignment="1">
      <alignment vertical="center"/>
    </xf>
    <xf numFmtId="176" fontId="8" fillId="0" borderId="0" xfId="1" applyNumberFormat="1" applyFont="1" applyFill="1" applyAlignment="1">
      <alignment horizontal="left" vertical="center"/>
    </xf>
    <xf numFmtId="176" fontId="8" fillId="0" borderId="0" xfId="1" applyNumberFormat="1" applyFont="1" applyFill="1" applyBorder="1" applyAlignment="1">
      <alignment vertical="center"/>
    </xf>
    <xf numFmtId="176" fontId="8" fillId="0" borderId="34" xfId="5" applyNumberFormat="1" applyFont="1" applyFill="1" applyBorder="1" applyAlignment="1">
      <alignment horizontal="right" vertical="center"/>
    </xf>
    <xf numFmtId="176" fontId="8" fillId="0" borderId="7" xfId="5" applyNumberFormat="1" applyFont="1" applyFill="1" applyBorder="1" applyAlignment="1">
      <alignment horizontal="right" vertical="center"/>
    </xf>
    <xf numFmtId="176" fontId="8" fillId="0" borderId="0" xfId="5" applyNumberFormat="1" applyFont="1" applyFill="1" applyBorder="1" applyAlignment="1">
      <alignment horizontal="left" vertical="center"/>
    </xf>
    <xf numFmtId="176" fontId="8" fillId="0" borderId="11" xfId="5" applyNumberFormat="1" applyFont="1" applyFill="1" applyBorder="1" applyAlignment="1">
      <alignment horizontal="left" vertical="center"/>
    </xf>
    <xf numFmtId="180" fontId="8" fillId="0" borderId="0" xfId="5" applyNumberFormat="1" applyFont="1" applyFill="1" applyAlignment="1">
      <alignment vertical="center"/>
    </xf>
    <xf numFmtId="0" fontId="8" fillId="0" borderId="0" xfId="5" applyFont="1" applyFill="1" applyBorder="1" applyAlignment="1">
      <alignment horizontal="distributed" vertical="center"/>
    </xf>
    <xf numFmtId="0" fontId="8" fillId="0" borderId="11" xfId="5" applyFont="1" applyFill="1" applyBorder="1" applyAlignment="1">
      <alignment horizontal="distributed" vertical="center"/>
    </xf>
    <xf numFmtId="0" fontId="8" fillId="0" borderId="22" xfId="5" applyFont="1" applyFill="1" applyBorder="1" applyAlignment="1">
      <alignment horizontal="right" vertical="center" wrapText="1"/>
    </xf>
    <xf numFmtId="180" fontId="8" fillId="0" borderId="23" xfId="5" applyNumberFormat="1" applyFont="1" applyFill="1" applyBorder="1" applyAlignment="1">
      <alignment horizontal="distributed" vertical="center"/>
    </xf>
    <xf numFmtId="180" fontId="8" fillId="0" borderId="38" xfId="5" applyNumberFormat="1" applyFont="1" applyFill="1" applyBorder="1" applyAlignment="1">
      <alignment horizontal="distributed" vertical="center"/>
    </xf>
    <xf numFmtId="180" fontId="8" fillId="0" borderId="23" xfId="5" applyNumberFormat="1" applyFont="1" applyFill="1" applyBorder="1" applyAlignment="1">
      <alignment horizontal="distributed" vertical="center" shrinkToFit="1"/>
    </xf>
    <xf numFmtId="177" fontId="8" fillId="0" borderId="0" xfId="5" applyNumberFormat="1" applyFont="1" applyFill="1" applyBorder="1" applyAlignment="1">
      <alignment horizontal="right" vertical="center"/>
    </xf>
    <xf numFmtId="180" fontId="8" fillId="0" borderId="0" xfId="5" applyNumberFormat="1" applyFont="1" applyFill="1" applyAlignment="1">
      <alignment vertical="center" wrapText="1"/>
    </xf>
    <xf numFmtId="180" fontId="8" fillId="0" borderId="0" xfId="5" applyNumberFormat="1" applyFont="1" applyFill="1" applyAlignment="1">
      <alignment horizontal="right" vertical="center"/>
    </xf>
    <xf numFmtId="180" fontId="8" fillId="0" borderId="0" xfId="1" applyNumberFormat="1" applyFont="1" applyFill="1" applyAlignment="1">
      <alignment vertical="center"/>
    </xf>
    <xf numFmtId="180" fontId="8" fillId="0" borderId="23" xfId="1" applyNumberFormat="1" applyFont="1" applyFill="1" applyBorder="1" applyAlignment="1">
      <alignment horizontal="right" vertical="center"/>
    </xf>
    <xf numFmtId="180" fontId="8" fillId="0" borderId="27" xfId="1" applyNumberFormat="1" applyFont="1" applyFill="1" applyBorder="1" applyAlignment="1">
      <alignment horizontal="right" vertical="center"/>
    </xf>
    <xf numFmtId="180" fontId="8" fillId="0" borderId="38" xfId="1" applyNumberFormat="1" applyFont="1" applyFill="1" applyBorder="1" applyAlignment="1">
      <alignment horizontal="right" vertical="center"/>
    </xf>
    <xf numFmtId="0" fontId="8" fillId="0" borderId="0" xfId="0" applyFont="1" applyFill="1" applyAlignment="1">
      <alignment vertical="center"/>
    </xf>
    <xf numFmtId="49" fontId="8" fillId="0" borderId="0" xfId="1" applyNumberFormat="1" applyFont="1" applyFill="1" applyBorder="1" applyAlignment="1">
      <alignment horizontal="left" vertical="center"/>
    </xf>
    <xf numFmtId="49" fontId="8" fillId="0" borderId="11" xfId="1" applyNumberFormat="1" applyFont="1" applyFill="1" applyBorder="1" applyAlignment="1">
      <alignment horizontal="left" vertical="center"/>
    </xf>
    <xf numFmtId="0" fontId="4" fillId="0" borderId="0" xfId="0" applyFont="1" applyAlignment="1">
      <alignment vertical="center"/>
    </xf>
    <xf numFmtId="38" fontId="7" fillId="0" borderId="3" xfId="4" applyFont="1" applyFill="1" applyBorder="1" applyAlignment="1">
      <alignment horizontal="right" vertical="center"/>
    </xf>
    <xf numFmtId="38" fontId="7" fillId="0" borderId="4" xfId="4" applyFont="1" applyFill="1" applyBorder="1" applyAlignment="1">
      <alignment horizontal="right" vertical="center"/>
    </xf>
    <xf numFmtId="176" fontId="7" fillId="0" borderId="0" xfId="1" applyNumberFormat="1" applyFont="1" applyFill="1" applyBorder="1" applyAlignment="1">
      <alignment vertical="center"/>
    </xf>
    <xf numFmtId="176" fontId="7" fillId="0" borderId="0" xfId="1" applyNumberFormat="1" applyFont="1" applyFill="1" applyAlignment="1">
      <alignment vertical="center"/>
    </xf>
    <xf numFmtId="180" fontId="7" fillId="0" borderId="0" xfId="5" applyNumberFormat="1" applyFont="1" applyFill="1" applyAlignment="1">
      <alignment vertical="center"/>
    </xf>
    <xf numFmtId="180" fontId="7" fillId="0" borderId="0" xfId="1" applyNumberFormat="1" applyFont="1" applyFill="1" applyAlignment="1">
      <alignment vertical="center"/>
    </xf>
    <xf numFmtId="0" fontId="7" fillId="0" borderId="0" xfId="0" applyFont="1" applyFill="1" applyAlignment="1">
      <alignment vertical="center"/>
    </xf>
    <xf numFmtId="176" fontId="7" fillId="0" borderId="0" xfId="5" applyNumberFormat="1" applyFont="1" applyFill="1" applyBorder="1" applyAlignment="1">
      <alignment vertical="center"/>
    </xf>
    <xf numFmtId="180" fontId="7" fillId="0" borderId="0" xfId="1" applyNumberFormat="1" applyFont="1" applyFill="1" applyAlignment="1">
      <alignment horizontal="right" vertical="center"/>
    </xf>
    <xf numFmtId="180" fontId="7" fillId="0" borderId="0" xfId="5" applyNumberFormat="1" applyFont="1" applyFill="1" applyAlignment="1">
      <alignment horizontal="right" vertical="center"/>
    </xf>
    <xf numFmtId="176" fontId="7" fillId="0" borderId="0" xfId="5" applyNumberFormat="1" applyFont="1" applyFill="1" applyAlignment="1">
      <alignment vertical="center"/>
    </xf>
    <xf numFmtId="0" fontId="8" fillId="0" borderId="34" xfId="5" applyFont="1" applyFill="1" applyBorder="1" applyAlignment="1">
      <alignment horizontal="right" vertical="center" wrapText="1"/>
    </xf>
    <xf numFmtId="0" fontId="8" fillId="0" borderId="0" xfId="0" applyFont="1" applyFill="1" applyBorder="1" applyAlignment="1">
      <alignment vertical="center"/>
    </xf>
    <xf numFmtId="176" fontId="8" fillId="0" borderId="2" xfId="0" applyNumberFormat="1" applyFont="1" applyFill="1" applyBorder="1" applyAlignment="1">
      <alignment horizontal="center" vertical="center" wrapText="1"/>
    </xf>
    <xf numFmtId="176" fontId="8" fillId="0" borderId="6" xfId="0" applyNumberFormat="1" applyFont="1" applyFill="1" applyBorder="1" applyAlignment="1">
      <alignment horizontal="right" vertical="center"/>
    </xf>
    <xf numFmtId="0" fontId="16" fillId="0" borderId="0" xfId="0" applyFont="1" applyFill="1" applyBorder="1" applyAlignment="1">
      <alignment vertical="center"/>
    </xf>
    <xf numFmtId="0" fontId="7" fillId="0" borderId="0" xfId="0" applyFont="1" applyFill="1" applyBorder="1" applyAlignment="1">
      <alignment vertical="center"/>
    </xf>
    <xf numFmtId="180" fontId="8" fillId="0" borderId="34" xfId="5" applyNumberFormat="1" applyFont="1" applyFill="1" applyBorder="1" applyAlignment="1">
      <alignment horizontal="right" vertical="center"/>
    </xf>
    <xf numFmtId="180" fontId="8" fillId="0" borderId="43" xfId="1" applyNumberFormat="1" applyFont="1" applyFill="1" applyBorder="1" applyAlignment="1">
      <alignment horizontal="right" vertical="center"/>
    </xf>
    <xf numFmtId="180" fontId="7" fillId="0" borderId="45" xfId="1" applyNumberFormat="1" applyFont="1" applyFill="1" applyBorder="1" applyAlignment="1">
      <alignment vertical="center"/>
    </xf>
    <xf numFmtId="180" fontId="7" fillId="0" borderId="47" xfId="1" applyNumberFormat="1" applyFont="1" applyFill="1" applyBorder="1" applyAlignment="1">
      <alignment vertical="center"/>
    </xf>
    <xf numFmtId="180" fontId="8" fillId="0" borderId="44" xfId="1" applyNumberFormat="1" applyFont="1" applyFill="1" applyBorder="1" applyAlignment="1">
      <alignment vertical="center"/>
    </xf>
    <xf numFmtId="180" fontId="8" fillId="0" borderId="33" xfId="1" applyNumberFormat="1" applyFont="1" applyFill="1" applyBorder="1" applyAlignment="1">
      <alignment horizontal="right" vertical="center"/>
    </xf>
    <xf numFmtId="180" fontId="8" fillId="0" borderId="7" xfId="5" applyNumberFormat="1" applyFont="1" applyFill="1" applyBorder="1" applyAlignment="1">
      <alignment horizontal="right" vertical="center"/>
    </xf>
    <xf numFmtId="180" fontId="8" fillId="0" borderId="0" xfId="5" applyNumberFormat="1" applyFont="1" applyFill="1" applyBorder="1" applyAlignment="1">
      <alignment horizontal="right" vertical="center"/>
    </xf>
    <xf numFmtId="180" fontId="7" fillId="0" borderId="0" xfId="5" applyNumberFormat="1" applyFont="1" applyFill="1" applyBorder="1" applyAlignment="1">
      <alignment horizontal="right" vertical="center"/>
    </xf>
    <xf numFmtId="180" fontId="8" fillId="0" borderId="0" xfId="1" applyNumberFormat="1" applyFont="1" applyFill="1" applyBorder="1" applyAlignment="1">
      <alignment vertical="center"/>
    </xf>
    <xf numFmtId="49" fontId="7" fillId="0" borderId="46" xfId="1" applyNumberFormat="1" applyFont="1" applyFill="1" applyBorder="1" applyAlignment="1">
      <alignment vertical="center"/>
    </xf>
    <xf numFmtId="180" fontId="8" fillId="0" borderId="26" xfId="1" applyNumberFormat="1" applyFont="1" applyFill="1" applyBorder="1" applyAlignment="1">
      <alignment vertical="center"/>
    </xf>
    <xf numFmtId="180" fontId="8" fillId="0" borderId="11" xfId="1" applyNumberFormat="1" applyFont="1" applyFill="1" applyBorder="1" applyAlignment="1">
      <alignment vertical="center"/>
    </xf>
    <xf numFmtId="49" fontId="7" fillId="0" borderId="48" xfId="1" applyNumberFormat="1" applyFont="1" applyFill="1" applyBorder="1" applyAlignment="1">
      <alignment vertical="center"/>
    </xf>
    <xf numFmtId="180" fontId="8" fillId="0" borderId="6" xfId="1" applyNumberFormat="1" applyFont="1" applyFill="1" applyBorder="1" applyAlignment="1">
      <alignment vertical="center"/>
    </xf>
    <xf numFmtId="180" fontId="8" fillId="0" borderId="33" xfId="5" applyNumberFormat="1" applyFont="1" applyFill="1" applyBorder="1" applyAlignment="1">
      <alignment horizontal="distributed" vertical="center"/>
    </xf>
    <xf numFmtId="180" fontId="7" fillId="0" borderId="0" xfId="5" applyNumberFormat="1" applyFont="1" applyFill="1" applyBorder="1" applyAlignment="1">
      <alignment vertical="center"/>
    </xf>
    <xf numFmtId="180" fontId="8" fillId="0" borderId="34" xfId="5" applyNumberFormat="1" applyFont="1" applyFill="1" applyBorder="1" applyAlignment="1">
      <alignment horizontal="right" vertical="center" wrapText="1"/>
    </xf>
    <xf numFmtId="180" fontId="8" fillId="0" borderId="7" xfId="5" applyNumberFormat="1" applyFont="1" applyFill="1" applyBorder="1" applyAlignment="1">
      <alignment horizontal="right" vertical="center" wrapText="1"/>
    </xf>
    <xf numFmtId="180" fontId="8" fillId="0" borderId="0" xfId="5" applyNumberFormat="1" applyFont="1" applyFill="1" applyBorder="1" applyAlignment="1">
      <alignment vertical="center" wrapText="1"/>
    </xf>
    <xf numFmtId="0" fontId="8" fillId="0" borderId="6" xfId="5" applyFont="1" applyFill="1" applyBorder="1" applyAlignment="1">
      <alignment horizontal="distributed" vertical="center"/>
    </xf>
    <xf numFmtId="0" fontId="8" fillId="0" borderId="19" xfId="5" applyFont="1" applyFill="1" applyBorder="1" applyAlignment="1">
      <alignment horizontal="right" vertical="center" wrapText="1"/>
    </xf>
    <xf numFmtId="176" fontId="8" fillId="0" borderId="34" xfId="5" applyNumberFormat="1" applyFont="1" applyFill="1" applyBorder="1" applyAlignment="1">
      <alignment horizontal="right" vertical="center" wrapText="1"/>
    </xf>
    <xf numFmtId="180" fontId="8" fillId="0" borderId="34" xfId="5" applyNumberFormat="1" applyFont="1" applyFill="1" applyBorder="1" applyAlignment="1">
      <alignment horizontal="right" vertical="center" shrinkToFit="1"/>
    </xf>
    <xf numFmtId="176" fontId="8" fillId="0" borderId="33" xfId="5" applyNumberFormat="1" applyFont="1" applyFill="1" applyBorder="1" applyAlignment="1">
      <alignment horizontal="distributed" vertical="center"/>
    </xf>
    <xf numFmtId="176" fontId="8" fillId="0" borderId="6" xfId="5" applyNumberFormat="1" applyFont="1" applyFill="1" applyBorder="1" applyAlignment="1">
      <alignment horizontal="left" vertical="center"/>
    </xf>
    <xf numFmtId="178" fontId="8" fillId="0" borderId="23" xfId="5" applyNumberFormat="1" applyFont="1" applyFill="1" applyBorder="1" applyAlignment="1">
      <alignment horizontal="center" vertical="center"/>
    </xf>
    <xf numFmtId="178" fontId="8" fillId="0" borderId="22" xfId="5" applyNumberFormat="1" applyFont="1" applyFill="1" applyBorder="1" applyAlignment="1">
      <alignment horizontal="center" vertical="center"/>
    </xf>
    <xf numFmtId="0" fontId="8" fillId="0" borderId="24" xfId="5" applyFont="1" applyFill="1" applyBorder="1" applyAlignment="1">
      <alignment horizontal="right" vertical="center" wrapText="1"/>
    </xf>
    <xf numFmtId="0" fontId="8" fillId="0" borderId="1" xfId="5" applyFont="1" applyFill="1" applyBorder="1" applyAlignment="1">
      <alignment horizontal="right" vertical="center" wrapText="1"/>
    </xf>
    <xf numFmtId="180" fontId="8" fillId="0" borderId="38" xfId="5" applyNumberFormat="1" applyFont="1" applyFill="1" applyBorder="1" applyAlignment="1">
      <alignment horizontal="distributed" vertical="center" shrinkToFit="1"/>
    </xf>
    <xf numFmtId="178" fontId="8" fillId="0" borderId="19" xfId="5" applyNumberFormat="1" applyFont="1" applyFill="1" applyBorder="1" applyAlignment="1">
      <alignment horizontal="center" vertical="center"/>
    </xf>
    <xf numFmtId="49" fontId="7" fillId="0" borderId="0" xfId="0" applyNumberFormat="1" applyFont="1" applyFill="1" applyAlignment="1">
      <alignment vertical="center"/>
    </xf>
    <xf numFmtId="49" fontId="7" fillId="0" borderId="0" xfId="0" applyNumberFormat="1" applyFont="1" applyFill="1" applyAlignment="1">
      <alignment horizontal="left" vertical="center"/>
    </xf>
    <xf numFmtId="0" fontId="7" fillId="0" borderId="0" xfId="0" applyFont="1" applyFill="1" applyAlignment="1">
      <alignment vertical="center" wrapText="1"/>
    </xf>
    <xf numFmtId="176" fontId="7" fillId="0" borderId="0" xfId="0" applyNumberFormat="1" applyFont="1" applyFill="1" applyAlignment="1">
      <alignment vertical="center"/>
    </xf>
    <xf numFmtId="0" fontId="7" fillId="0" borderId="0" xfId="5" applyFont="1" applyFill="1" applyAlignment="1">
      <alignment vertical="center"/>
    </xf>
    <xf numFmtId="38" fontId="7" fillId="0" borderId="25" xfId="4" applyFont="1" applyFill="1" applyBorder="1" applyAlignment="1">
      <alignment horizontal="right" vertical="center"/>
    </xf>
    <xf numFmtId="38" fontId="7" fillId="0" borderId="26" xfId="4" applyFont="1" applyFill="1" applyBorder="1" applyAlignment="1">
      <alignment horizontal="right" vertical="center"/>
    </xf>
    <xf numFmtId="38" fontId="7" fillId="0" borderId="42" xfId="4" applyFont="1" applyFill="1" applyBorder="1" applyAlignment="1">
      <alignment horizontal="right" vertical="center"/>
    </xf>
    <xf numFmtId="38" fontId="8" fillId="0" borderId="44" xfId="4" applyFont="1" applyFill="1" applyBorder="1" applyAlignment="1">
      <alignment horizontal="right" vertical="center"/>
    </xf>
    <xf numFmtId="38" fontId="8" fillId="0" borderId="26" xfId="4" applyFont="1" applyFill="1" applyBorder="1" applyAlignment="1">
      <alignment horizontal="right" vertical="center"/>
    </xf>
    <xf numFmtId="38" fontId="7" fillId="0" borderId="46" xfId="4" applyFont="1" applyFill="1" applyBorder="1" applyAlignment="1">
      <alignment horizontal="right" vertical="center"/>
    </xf>
    <xf numFmtId="38" fontId="7" fillId="0" borderId="48" xfId="4" applyFont="1" applyFill="1" applyBorder="1" applyAlignment="1">
      <alignment horizontal="right" vertical="center"/>
    </xf>
    <xf numFmtId="177" fontId="7" fillId="0" borderId="26" xfId="5" applyNumberFormat="1" applyFont="1" applyFill="1" applyBorder="1" applyAlignment="1">
      <alignment horizontal="right" vertical="center"/>
    </xf>
    <xf numFmtId="177" fontId="8" fillId="0" borderId="11" xfId="5" applyNumberFormat="1" applyFont="1" applyFill="1" applyBorder="1" applyAlignment="1">
      <alignment horizontal="right" vertical="center"/>
    </xf>
    <xf numFmtId="177" fontId="8" fillId="0" borderId="6" xfId="5" applyNumberFormat="1" applyFont="1" applyFill="1" applyBorder="1" applyAlignment="1">
      <alignment horizontal="right" vertical="center"/>
    </xf>
    <xf numFmtId="0" fontId="10" fillId="0" borderId="0" xfId="0" applyFont="1" applyFill="1" applyAlignment="1">
      <alignment vertical="center"/>
    </xf>
    <xf numFmtId="0" fontId="10" fillId="0" borderId="0" xfId="0" applyFont="1" applyFill="1" applyAlignment="1">
      <alignment vertical="center" wrapText="1"/>
    </xf>
    <xf numFmtId="176" fontId="10" fillId="0" borderId="0" xfId="0" applyNumberFormat="1" applyFont="1" applyFill="1" applyAlignment="1">
      <alignment vertical="center"/>
    </xf>
    <xf numFmtId="178" fontId="8" fillId="0" borderId="33" xfId="5" applyNumberFormat="1" applyFont="1" applyFill="1" applyBorder="1" applyAlignment="1">
      <alignment horizontal="right" vertical="center"/>
    </xf>
    <xf numFmtId="178" fontId="8" fillId="0" borderId="34" xfId="5" applyNumberFormat="1" applyFont="1" applyFill="1" applyBorder="1" applyAlignment="1">
      <alignment horizontal="right" vertical="center"/>
    </xf>
    <xf numFmtId="179" fontId="8" fillId="0" borderId="33" xfId="5" quotePrefix="1" applyNumberFormat="1" applyFont="1" applyFill="1" applyBorder="1" applyAlignment="1">
      <alignment horizontal="right" vertical="center" wrapText="1"/>
    </xf>
    <xf numFmtId="179" fontId="8" fillId="0" borderId="33" xfId="5" applyNumberFormat="1" applyFont="1" applyFill="1" applyBorder="1" applyAlignment="1">
      <alignment horizontal="right" vertical="center" wrapText="1"/>
    </xf>
    <xf numFmtId="0" fontId="10" fillId="0" borderId="0" xfId="5" applyFont="1" applyFill="1" applyAlignment="1">
      <alignment vertical="center"/>
    </xf>
    <xf numFmtId="0" fontId="8" fillId="0" borderId="0" xfId="5" applyFont="1" applyFill="1" applyAlignment="1">
      <alignment vertical="center"/>
    </xf>
    <xf numFmtId="0" fontId="7" fillId="0" borderId="0" xfId="5" applyFont="1" applyFill="1" applyBorder="1" applyAlignment="1">
      <alignment vertical="center"/>
    </xf>
    <xf numFmtId="0" fontId="8" fillId="0" borderId="0" xfId="5" applyFont="1" applyFill="1" applyBorder="1" applyAlignment="1">
      <alignment vertical="center"/>
    </xf>
    <xf numFmtId="176" fontId="10" fillId="0" borderId="0" xfId="5" applyNumberFormat="1" applyFont="1" applyFill="1" applyAlignment="1">
      <alignment vertical="center"/>
    </xf>
    <xf numFmtId="180" fontId="10" fillId="0" borderId="0" xfId="5" applyNumberFormat="1" applyFont="1" applyFill="1" applyAlignment="1">
      <alignment vertical="center"/>
    </xf>
    <xf numFmtId="180" fontId="8" fillId="0" borderId="0" xfId="5" applyNumberFormat="1" applyFont="1" applyFill="1" applyBorder="1" applyAlignment="1">
      <alignment vertical="center"/>
    </xf>
    <xf numFmtId="180" fontId="10" fillId="0" borderId="0" xfId="5" applyNumberFormat="1" applyFont="1" applyFill="1" applyBorder="1" applyAlignment="1">
      <alignment vertical="center"/>
    </xf>
    <xf numFmtId="178" fontId="8" fillId="0" borderId="7" xfId="5" applyNumberFormat="1" applyFont="1" applyFill="1" applyBorder="1" applyAlignment="1">
      <alignment horizontal="right" vertical="center"/>
    </xf>
    <xf numFmtId="180" fontId="15" fillId="0" borderId="0" xfId="0" applyNumberFormat="1" applyFont="1" applyFill="1" applyAlignment="1">
      <alignment vertical="center"/>
    </xf>
    <xf numFmtId="180" fontId="17" fillId="0" borderId="0" xfId="0" applyNumberFormat="1" applyFont="1" applyFill="1" applyAlignment="1">
      <alignment vertical="center"/>
    </xf>
    <xf numFmtId="0" fontId="15" fillId="0" borderId="0" xfId="0" applyFont="1" applyAlignment="1">
      <alignment vertical="center"/>
    </xf>
    <xf numFmtId="176" fontId="8" fillId="0" borderId="34" xfId="0" applyNumberFormat="1" applyFont="1" applyFill="1" applyBorder="1" applyAlignment="1">
      <alignment horizontal="center" vertical="center" wrapText="1"/>
    </xf>
    <xf numFmtId="176" fontId="8" fillId="0" borderId="36" xfId="0" applyNumberFormat="1" applyFont="1" applyFill="1" applyBorder="1" applyAlignment="1">
      <alignment horizontal="center" vertical="center" wrapText="1"/>
    </xf>
    <xf numFmtId="0" fontId="8" fillId="0" borderId="0" xfId="5" applyFont="1" applyFill="1" applyBorder="1" applyAlignment="1">
      <alignment horizontal="right" vertical="center"/>
    </xf>
    <xf numFmtId="176" fontId="8" fillId="0" borderId="30" xfId="5" applyNumberFormat="1" applyFont="1" applyFill="1" applyBorder="1" applyAlignment="1">
      <alignment horizontal="center" vertical="center" wrapText="1" shrinkToFit="1"/>
    </xf>
    <xf numFmtId="176" fontId="8" fillId="0" borderId="0" xfId="5" applyNumberFormat="1" applyFont="1" applyFill="1" applyAlignment="1">
      <alignment horizontal="right" vertical="center"/>
    </xf>
    <xf numFmtId="176" fontId="8" fillId="0" borderId="0" xfId="1" applyNumberFormat="1" applyFont="1" applyFill="1" applyAlignment="1">
      <alignment horizontal="right" vertical="center"/>
    </xf>
    <xf numFmtId="49" fontId="8" fillId="0" borderId="11" xfId="5" applyNumberFormat="1" applyFont="1" applyFill="1" applyBorder="1" applyAlignment="1">
      <alignment horizontal="left" vertical="center"/>
    </xf>
    <xf numFmtId="49" fontId="8" fillId="0" borderId="6" xfId="5" applyNumberFormat="1" applyFont="1" applyFill="1" applyBorder="1" applyAlignment="1">
      <alignment horizontal="left" vertical="center"/>
    </xf>
    <xf numFmtId="49" fontId="8" fillId="0" borderId="26" xfId="1" applyNumberFormat="1" applyFont="1" applyFill="1" applyBorder="1" applyAlignment="1">
      <alignment horizontal="left" vertical="center"/>
    </xf>
    <xf numFmtId="49" fontId="8" fillId="0" borderId="26" xfId="5" applyNumberFormat="1" applyFont="1" applyFill="1" applyBorder="1" applyAlignment="1">
      <alignment horizontal="left" vertical="center"/>
    </xf>
    <xf numFmtId="180" fontId="14" fillId="0" borderId="22" xfId="5" applyNumberFormat="1" applyFont="1" applyFill="1" applyBorder="1" applyAlignment="1">
      <alignment horizontal="center" vertical="center"/>
    </xf>
    <xf numFmtId="0" fontId="4" fillId="0" borderId="0" xfId="0" applyFont="1" applyAlignment="1">
      <alignment vertical="center" wrapText="1"/>
    </xf>
    <xf numFmtId="0" fontId="14" fillId="0" borderId="36" xfId="5" applyFont="1" applyFill="1" applyBorder="1" applyAlignment="1">
      <alignment horizontal="center" vertical="center" wrapText="1"/>
    </xf>
    <xf numFmtId="180" fontId="14" fillId="0" borderId="19" xfId="5" applyNumberFormat="1" applyFont="1" applyFill="1" applyBorder="1" applyAlignment="1">
      <alignment horizontal="center" vertical="center" wrapText="1"/>
    </xf>
    <xf numFmtId="180" fontId="14" fillId="0" borderId="1" xfId="5" applyNumberFormat="1" applyFont="1" applyFill="1" applyBorder="1" applyAlignment="1">
      <alignment horizontal="center" vertical="center" wrapText="1"/>
    </xf>
    <xf numFmtId="176" fontId="14" fillId="0" borderId="36" xfId="5" applyNumberFormat="1" applyFont="1" applyFill="1" applyBorder="1" applyAlignment="1">
      <alignment horizontal="center" vertical="center" wrapText="1"/>
    </xf>
    <xf numFmtId="0" fontId="4" fillId="0" borderId="0" xfId="0" applyFont="1" applyAlignment="1">
      <alignment vertical="top"/>
    </xf>
    <xf numFmtId="0" fontId="4" fillId="0" borderId="0" xfId="0" applyFont="1" applyAlignment="1">
      <alignment vertical="top" wrapText="1"/>
    </xf>
    <xf numFmtId="0" fontId="4" fillId="0" borderId="0" xfId="0" applyFont="1" applyAlignment="1">
      <alignment horizontal="right" vertical="top"/>
    </xf>
    <xf numFmtId="0" fontId="18" fillId="0" borderId="0" xfId="0" applyFont="1" applyAlignment="1">
      <alignment vertical="top" wrapText="1"/>
    </xf>
    <xf numFmtId="49" fontId="7" fillId="0" borderId="0" xfId="1" applyNumberFormat="1" applyFont="1" applyFill="1" applyBorder="1" applyAlignment="1">
      <alignment horizontal="left" vertical="top"/>
    </xf>
    <xf numFmtId="49" fontId="7" fillId="0" borderId="9" xfId="1" applyNumberFormat="1" applyFont="1" applyFill="1" applyBorder="1" applyAlignment="1">
      <alignment horizontal="left" vertical="top"/>
    </xf>
    <xf numFmtId="0" fontId="7" fillId="0" borderId="9" xfId="1" applyFont="1" applyFill="1" applyBorder="1" applyAlignment="1">
      <alignment vertical="top"/>
    </xf>
    <xf numFmtId="0" fontId="7" fillId="0" borderId="9" xfId="1" applyFont="1" applyFill="1" applyBorder="1" applyAlignment="1">
      <alignment vertical="top" wrapText="1" shrinkToFit="1"/>
    </xf>
    <xf numFmtId="0" fontId="7" fillId="0" borderId="13" xfId="1" applyFont="1" applyFill="1" applyBorder="1" applyAlignment="1">
      <alignment horizontal="left" vertical="top"/>
    </xf>
    <xf numFmtId="0" fontId="7" fillId="0" borderId="13" xfId="1" applyFont="1" applyFill="1" applyBorder="1" applyAlignment="1">
      <alignment vertical="top" wrapText="1" shrinkToFit="1"/>
    </xf>
    <xf numFmtId="0" fontId="7" fillId="0" borderId="0" xfId="1" applyFont="1" applyFill="1" applyBorder="1" applyAlignment="1">
      <alignment horizontal="left" vertical="top"/>
    </xf>
    <xf numFmtId="0" fontId="7" fillId="0" borderId="13" xfId="1" applyFont="1" applyFill="1" applyBorder="1" applyAlignment="1">
      <alignment vertical="top" shrinkToFit="1"/>
    </xf>
    <xf numFmtId="0" fontId="7" fillId="0" borderId="0" xfId="1" applyFont="1" applyFill="1" applyBorder="1" applyAlignment="1">
      <alignment vertical="top"/>
    </xf>
    <xf numFmtId="0" fontId="6" fillId="0" borderId="0" xfId="3" applyFont="1" applyAlignment="1">
      <alignment vertical="top" wrapText="1"/>
    </xf>
    <xf numFmtId="38" fontId="7" fillId="0" borderId="10" xfId="4" applyFont="1" applyFill="1" applyBorder="1" applyAlignment="1">
      <alignment horizontal="right" vertical="top"/>
    </xf>
    <xf numFmtId="38" fontId="7" fillId="0" borderId="9" xfId="4" applyFont="1" applyFill="1" applyBorder="1" applyAlignment="1">
      <alignment horizontal="right" vertical="top"/>
    </xf>
    <xf numFmtId="38" fontId="7" fillId="0" borderId="1" xfId="4" applyFont="1" applyFill="1" applyBorder="1" applyAlignment="1">
      <alignment horizontal="right" vertical="top"/>
    </xf>
    <xf numFmtId="38" fontId="7" fillId="0" borderId="0" xfId="4" applyFont="1" applyFill="1" applyBorder="1" applyAlignment="1">
      <alignment horizontal="right" vertical="top"/>
    </xf>
    <xf numFmtId="38" fontId="7" fillId="0" borderId="39" xfId="4" applyFont="1" applyFill="1" applyBorder="1" applyAlignment="1">
      <alignment horizontal="right" vertical="top" wrapText="1"/>
    </xf>
    <xf numFmtId="0" fontId="7" fillId="0" borderId="4" xfId="5" applyFont="1" applyFill="1" applyBorder="1" applyAlignment="1">
      <alignment horizontal="centerContinuous" vertical="center"/>
    </xf>
    <xf numFmtId="0" fontId="7" fillId="0" borderId="5" xfId="5" applyFont="1" applyFill="1" applyBorder="1" applyAlignment="1">
      <alignment horizontal="centerContinuous" vertical="center"/>
    </xf>
    <xf numFmtId="181" fontId="7" fillId="0" borderId="11" xfId="1" quotePrefix="1" applyNumberFormat="1" applyFont="1" applyFill="1" applyBorder="1" applyAlignment="1">
      <alignment vertical="top"/>
    </xf>
    <xf numFmtId="181" fontId="7" fillId="0" borderId="11" xfId="1" applyNumberFormat="1" applyFont="1" applyFill="1" applyBorder="1" applyAlignment="1">
      <alignment horizontal="left" vertical="top" wrapText="1"/>
    </xf>
    <xf numFmtId="0" fontId="7" fillId="0" borderId="13" xfId="1" applyNumberFormat="1" applyFont="1" applyFill="1" applyBorder="1" applyAlignment="1">
      <alignment horizontal="center" vertical="top"/>
    </xf>
    <xf numFmtId="181" fontId="7" fillId="0" borderId="13" xfId="1" quotePrefix="1" applyNumberFormat="1" applyFont="1" applyFill="1" applyBorder="1" applyAlignment="1">
      <alignment vertical="top"/>
    </xf>
    <xf numFmtId="181" fontId="7" fillId="0" borderId="13" xfId="1" applyNumberFormat="1" applyFont="1" applyFill="1" applyBorder="1" applyAlignment="1">
      <alignment horizontal="left" vertical="top" wrapText="1"/>
    </xf>
    <xf numFmtId="0" fontId="7" fillId="0" borderId="11" xfId="1" applyNumberFormat="1" applyFont="1" applyFill="1" applyBorder="1" applyAlignment="1">
      <alignment horizontal="center" vertical="top"/>
    </xf>
    <xf numFmtId="180" fontId="8" fillId="0" borderId="6" xfId="5" applyNumberFormat="1" applyFont="1" applyFill="1" applyBorder="1" applyAlignment="1">
      <alignment horizontal="right" vertical="center"/>
    </xf>
    <xf numFmtId="180" fontId="14" fillId="0" borderId="22" xfId="5" quotePrefix="1" applyNumberFormat="1" applyFont="1" applyFill="1" applyBorder="1" applyAlignment="1">
      <alignment horizontal="center" vertical="center" wrapText="1"/>
    </xf>
    <xf numFmtId="0" fontId="15" fillId="0" borderId="0" xfId="0" applyFont="1" applyFill="1" applyAlignment="1">
      <alignment vertical="center"/>
    </xf>
    <xf numFmtId="49" fontId="15" fillId="0" borderId="0" xfId="0" applyNumberFormat="1" applyFont="1" applyFill="1" applyAlignment="1">
      <alignment vertical="center"/>
    </xf>
    <xf numFmtId="180" fontId="15" fillId="0" borderId="0" xfId="0" applyNumberFormat="1" applyFont="1" applyFill="1" applyBorder="1" applyAlignment="1">
      <alignment vertical="center"/>
    </xf>
    <xf numFmtId="180" fontId="17" fillId="0" borderId="0" xfId="0" applyNumberFormat="1" applyFont="1" applyFill="1" applyBorder="1" applyAlignment="1">
      <alignment vertical="center"/>
    </xf>
    <xf numFmtId="0" fontId="7" fillId="0" borderId="0" xfId="5" applyFont="1" applyFill="1" applyAlignment="1">
      <alignment horizontal="left" vertical="center" wrapText="1"/>
    </xf>
    <xf numFmtId="0" fontId="8" fillId="0" borderId="0" xfId="5" applyFont="1" applyFill="1" applyBorder="1" applyAlignment="1">
      <alignment horizontal="center" vertical="center" wrapText="1"/>
    </xf>
    <xf numFmtId="0" fontId="8" fillId="0" borderId="0" xfId="5" applyFont="1" applyFill="1" applyBorder="1" applyAlignment="1">
      <alignment horizontal="right" vertical="center" wrapText="1"/>
    </xf>
    <xf numFmtId="0" fontId="7" fillId="0" borderId="0" xfId="1" applyFont="1" applyFill="1" applyBorder="1" applyAlignment="1">
      <alignment vertical="center"/>
    </xf>
    <xf numFmtId="0" fontId="8" fillId="0" borderId="0" xfId="1" applyFont="1" applyFill="1" applyBorder="1" applyAlignment="1">
      <alignment vertical="center"/>
    </xf>
    <xf numFmtId="38" fontId="17" fillId="0" borderId="13" xfId="4" applyFont="1" applyBorder="1" applyAlignment="1">
      <alignment horizontal="right" vertical="top"/>
    </xf>
    <xf numFmtId="38" fontId="7" fillId="0" borderId="39" xfId="4" applyFont="1" applyFill="1" applyBorder="1" applyAlignment="1">
      <alignment horizontal="right" vertical="top"/>
    </xf>
    <xf numFmtId="3" fontId="8" fillId="0" borderId="0" xfId="4" applyNumberFormat="1" applyFont="1" applyFill="1" applyBorder="1" applyAlignment="1">
      <alignment horizontal="right" vertical="center"/>
    </xf>
    <xf numFmtId="0" fontId="10" fillId="0" borderId="0" xfId="6" applyFont="1" applyFill="1" applyAlignment="1">
      <alignment vertical="center"/>
    </xf>
    <xf numFmtId="0" fontId="8" fillId="0" borderId="0" xfId="6" applyFont="1" applyFill="1" applyAlignment="1">
      <alignment vertical="center"/>
    </xf>
    <xf numFmtId="49" fontId="7" fillId="0" borderId="0" xfId="7" applyNumberFormat="1" applyFont="1" applyFill="1" applyAlignment="1">
      <alignment horizontal="left" vertical="center"/>
    </xf>
    <xf numFmtId="0" fontId="7" fillId="0" borderId="0" xfId="7" applyFont="1" applyFill="1" applyAlignment="1">
      <alignment vertical="center"/>
    </xf>
    <xf numFmtId="176" fontId="8" fillId="0" borderId="36" xfId="7" applyNumberFormat="1" applyFont="1" applyFill="1" applyBorder="1" applyAlignment="1">
      <alignment horizontal="center" vertical="center" wrapText="1"/>
    </xf>
    <xf numFmtId="176" fontId="8" fillId="0" borderId="30" xfId="7" applyNumberFormat="1" applyFont="1" applyFill="1" applyBorder="1" applyAlignment="1">
      <alignment horizontal="center" vertical="center" wrapText="1"/>
    </xf>
    <xf numFmtId="176" fontId="8" fillId="0" borderId="34" xfId="7" applyNumberFormat="1" applyFont="1" applyFill="1" applyBorder="1" applyAlignment="1">
      <alignment horizontal="center" vertical="center" wrapText="1"/>
    </xf>
    <xf numFmtId="176" fontId="8" fillId="0" borderId="7" xfId="7" applyNumberFormat="1" applyFont="1" applyFill="1" applyBorder="1" applyAlignment="1">
      <alignment horizontal="right" vertical="center"/>
    </xf>
    <xf numFmtId="38" fontId="7" fillId="0" borderId="29" xfId="9" applyFont="1" applyFill="1" applyBorder="1" applyAlignment="1">
      <alignment horizontal="right" vertical="center"/>
    </xf>
    <xf numFmtId="182" fontId="7" fillId="0" borderId="13" xfId="8" applyNumberFormat="1" applyFont="1" applyFill="1" applyBorder="1" applyAlignment="1">
      <alignment horizontal="center" vertical="top"/>
    </xf>
    <xf numFmtId="181" fontId="7" fillId="0" borderId="13" xfId="8" quotePrefix="1" applyNumberFormat="1" applyFont="1" applyFill="1" applyBorder="1" applyAlignment="1">
      <alignment vertical="top"/>
    </xf>
    <xf numFmtId="181" fontId="7" fillId="0" borderId="13" xfId="8" applyNumberFormat="1" applyFont="1" applyFill="1" applyBorder="1" applyAlignment="1">
      <alignment horizontal="left" vertical="top" wrapText="1"/>
    </xf>
    <xf numFmtId="38" fontId="7" fillId="0" borderId="37" xfId="9" applyFont="1" applyFill="1" applyBorder="1" applyAlignment="1">
      <alignment horizontal="right" vertical="top" wrapText="1"/>
    </xf>
    <xf numFmtId="38" fontId="7" fillId="0" borderId="12" xfId="9" applyFont="1" applyFill="1" applyBorder="1" applyAlignment="1">
      <alignment horizontal="right" vertical="top" wrapText="1"/>
    </xf>
    <xf numFmtId="0" fontId="8" fillId="0" borderId="0" xfId="7" applyFont="1" applyFill="1" applyBorder="1" applyAlignment="1">
      <alignment vertical="center"/>
    </xf>
    <xf numFmtId="0" fontId="8" fillId="0" borderId="0" xfId="7" applyFont="1" applyFill="1" applyAlignment="1">
      <alignment vertical="center"/>
    </xf>
    <xf numFmtId="0" fontId="7" fillId="0" borderId="0" xfId="7" applyFont="1" applyFill="1" applyBorder="1" applyAlignment="1">
      <alignment vertical="center"/>
    </xf>
    <xf numFmtId="0" fontId="7" fillId="0" borderId="13" xfId="8" applyNumberFormat="1" applyFont="1" applyFill="1" applyBorder="1" applyAlignment="1">
      <alignment horizontal="center" vertical="top"/>
    </xf>
    <xf numFmtId="38" fontId="17" fillId="0" borderId="39" xfId="10" applyFont="1" applyFill="1" applyBorder="1">
      <alignment vertical="center"/>
    </xf>
    <xf numFmtId="38" fontId="17" fillId="0" borderId="14" xfId="10" applyFont="1" applyFill="1" applyBorder="1" applyAlignment="1">
      <alignment horizontal="right" vertical="center"/>
    </xf>
    <xf numFmtId="0" fontId="8" fillId="0" borderId="30" xfId="5" applyFont="1" applyFill="1" applyBorder="1" applyAlignment="1">
      <alignment horizontal="center" vertical="center" wrapText="1"/>
    </xf>
    <xf numFmtId="0" fontId="8" fillId="0" borderId="36" xfId="5" applyFont="1" applyFill="1" applyBorder="1" applyAlignment="1">
      <alignment horizontal="center" vertical="center" wrapText="1"/>
    </xf>
    <xf numFmtId="0" fontId="7" fillId="0" borderId="0" xfId="1" applyFont="1" applyFill="1" applyBorder="1" applyAlignment="1">
      <alignment vertical="top" wrapText="1" shrinkToFit="1"/>
    </xf>
    <xf numFmtId="0" fontId="7" fillId="0" borderId="13" xfId="1" applyFont="1" applyFill="1" applyBorder="1" applyAlignment="1">
      <alignment horizontal="left" vertical="top" wrapText="1"/>
    </xf>
    <xf numFmtId="0" fontId="7" fillId="0" borderId="0" xfId="1" applyFont="1" applyFill="1" applyBorder="1" applyAlignment="1">
      <alignment vertical="top" wrapText="1"/>
    </xf>
    <xf numFmtId="180" fontId="8" fillId="0" borderId="36" xfId="5" applyNumberFormat="1" applyFont="1" applyFill="1" applyBorder="1" applyAlignment="1">
      <alignment horizontal="center" vertical="center" wrapText="1"/>
    </xf>
    <xf numFmtId="180" fontId="8" fillId="0" borderId="30" xfId="5" applyNumberFormat="1" applyFont="1" applyFill="1" applyBorder="1" applyAlignment="1">
      <alignment horizontal="center" vertical="center" wrapText="1"/>
    </xf>
    <xf numFmtId="180" fontId="8" fillId="0" borderId="19" xfId="5" applyNumberFormat="1" applyFont="1" applyFill="1" applyBorder="1" applyAlignment="1">
      <alignment horizontal="center" vertical="center" wrapText="1"/>
    </xf>
    <xf numFmtId="180" fontId="8" fillId="0" borderId="22" xfId="5" applyNumberFormat="1" applyFont="1" applyFill="1" applyBorder="1" applyAlignment="1">
      <alignment horizontal="center" vertical="center"/>
    </xf>
    <xf numFmtId="180" fontId="8" fillId="0" borderId="22" xfId="5" applyNumberFormat="1" applyFont="1" applyFill="1" applyBorder="1" applyAlignment="1">
      <alignment horizontal="center" vertical="center" wrapText="1"/>
    </xf>
    <xf numFmtId="180" fontId="14" fillId="0" borderId="36" xfId="5" applyNumberFormat="1" applyFont="1" applyFill="1" applyBorder="1" applyAlignment="1">
      <alignment horizontal="center" vertical="center" wrapText="1"/>
    </xf>
    <xf numFmtId="176" fontId="8" fillId="0" borderId="38" xfId="5" applyNumberFormat="1" applyFont="1" applyFill="1" applyBorder="1" applyAlignment="1">
      <alignment horizontal="distributed" vertical="center"/>
    </xf>
    <xf numFmtId="176" fontId="8" fillId="0" borderId="23" xfId="5" applyNumberFormat="1" applyFont="1" applyFill="1" applyBorder="1" applyAlignment="1">
      <alignment horizontal="distributed" vertical="center"/>
    </xf>
    <xf numFmtId="176" fontId="8" fillId="0" borderId="0" xfId="5" applyNumberFormat="1" applyFont="1" applyFill="1" applyBorder="1" applyAlignment="1">
      <alignment horizontal="right" vertical="center"/>
    </xf>
    <xf numFmtId="0" fontId="19" fillId="0" borderId="0" xfId="0" applyFont="1" applyAlignment="1">
      <alignment vertical="center"/>
    </xf>
    <xf numFmtId="0" fontId="19" fillId="0" borderId="0" xfId="0" applyFont="1" applyAlignment="1">
      <alignment horizontal="center" vertical="center" wrapText="1"/>
    </xf>
    <xf numFmtId="0" fontId="10" fillId="0" borderId="0" xfId="0" applyFont="1" applyAlignment="1">
      <alignment vertical="center"/>
    </xf>
    <xf numFmtId="0" fontId="10" fillId="0" borderId="0" xfId="0" applyFont="1" applyAlignment="1">
      <alignment vertical="center" wrapText="1"/>
    </xf>
    <xf numFmtId="0" fontId="23" fillId="0" borderId="0" xfId="0" applyFont="1" applyAlignment="1">
      <alignment vertical="top" wrapText="1"/>
    </xf>
    <xf numFmtId="38" fontId="8" fillId="0" borderId="40" xfId="4" applyFont="1" applyFill="1" applyBorder="1" applyAlignment="1">
      <alignment horizontal="right" vertical="center"/>
    </xf>
    <xf numFmtId="0" fontId="8" fillId="0" borderId="0" xfId="5" applyFont="1" applyFill="1" applyAlignment="1">
      <alignment vertical="top"/>
    </xf>
    <xf numFmtId="3" fontId="8" fillId="0" borderId="1" xfId="5" applyNumberFormat="1" applyFont="1" applyFill="1" applyBorder="1" applyAlignment="1">
      <alignment horizontal="right" vertical="top"/>
    </xf>
    <xf numFmtId="3" fontId="8" fillId="0" borderId="0" xfId="5" applyNumberFormat="1" applyFont="1" applyFill="1" applyAlignment="1">
      <alignment horizontal="right" vertical="top"/>
    </xf>
    <xf numFmtId="3" fontId="8" fillId="0" borderId="0" xfId="5" applyNumberFormat="1" applyFont="1" applyFill="1" applyAlignment="1">
      <alignment vertical="top"/>
    </xf>
    <xf numFmtId="3" fontId="8" fillId="0" borderId="1" xfId="1" applyNumberFormat="1" applyFont="1" applyFill="1" applyBorder="1" applyAlignment="1">
      <alignment horizontal="right" vertical="top"/>
    </xf>
    <xf numFmtId="3" fontId="8" fillId="0" borderId="0" xfId="1" applyNumberFormat="1" applyFont="1" applyFill="1" applyAlignment="1">
      <alignment horizontal="right" vertical="top"/>
    </xf>
    <xf numFmtId="3" fontId="8" fillId="0" borderId="0" xfId="1" applyNumberFormat="1" applyFont="1" applyFill="1" applyAlignment="1">
      <alignment vertical="top"/>
    </xf>
    <xf numFmtId="0" fontId="8" fillId="0" borderId="0" xfId="5" applyFont="1" applyFill="1" applyAlignment="1">
      <alignment vertical="top" wrapText="1"/>
    </xf>
    <xf numFmtId="3" fontId="7" fillId="0" borderId="1" xfId="4" applyNumberFormat="1" applyFont="1" applyFill="1" applyBorder="1" applyAlignment="1">
      <alignment horizontal="right" vertical="top"/>
    </xf>
    <xf numFmtId="3" fontId="7" fillId="0" borderId="0" xfId="4" applyNumberFormat="1" applyFont="1" applyFill="1" applyBorder="1" applyAlignment="1">
      <alignment horizontal="right" vertical="top"/>
    </xf>
    <xf numFmtId="3" fontId="7" fillId="0" borderId="14" xfId="4" applyNumberFormat="1" applyFont="1" applyFill="1" applyBorder="1" applyAlignment="1">
      <alignment horizontal="right" vertical="top"/>
    </xf>
    <xf numFmtId="3" fontId="7" fillId="0" borderId="13" xfId="4" applyNumberFormat="1" applyFont="1" applyFill="1" applyBorder="1" applyAlignment="1">
      <alignment horizontal="right" vertical="top"/>
    </xf>
    <xf numFmtId="0" fontId="8" fillId="0" borderId="6" xfId="5" applyFont="1" applyFill="1" applyBorder="1" applyAlignment="1">
      <alignment vertical="center"/>
    </xf>
    <xf numFmtId="0" fontId="8" fillId="0" borderId="6" xfId="5" applyFont="1" applyFill="1" applyBorder="1" applyAlignment="1">
      <alignment vertical="top"/>
    </xf>
    <xf numFmtId="0" fontId="8" fillId="0" borderId="6" xfId="5" applyFont="1" applyFill="1" applyBorder="1" applyAlignment="1">
      <alignment vertical="top" wrapText="1"/>
    </xf>
    <xf numFmtId="3" fontId="8" fillId="0" borderId="7" xfId="5" applyNumberFormat="1" applyFont="1" applyFill="1" applyBorder="1" applyAlignment="1">
      <alignment horizontal="right" vertical="top"/>
    </xf>
    <xf numFmtId="3" fontId="8" fillId="0" borderId="6" xfId="5" applyNumberFormat="1" applyFont="1" applyFill="1" applyBorder="1" applyAlignment="1">
      <alignment horizontal="right" vertical="top"/>
    </xf>
    <xf numFmtId="3" fontId="8" fillId="0" borderId="6" xfId="5" applyNumberFormat="1" applyFont="1" applyFill="1" applyBorder="1" applyAlignment="1">
      <alignment vertical="top"/>
    </xf>
    <xf numFmtId="38" fontId="7" fillId="0" borderId="29" xfId="4" applyFont="1" applyFill="1" applyBorder="1" applyAlignment="1">
      <alignment horizontal="right" vertical="center"/>
    </xf>
    <xf numFmtId="38" fontId="7" fillId="0" borderId="4" xfId="4" applyFont="1" applyFill="1" applyBorder="1" applyAlignment="1">
      <alignment horizontal="right" vertical="center" wrapText="1"/>
    </xf>
    <xf numFmtId="38" fontId="7" fillId="0" borderId="49" xfId="4" applyFont="1" applyFill="1" applyBorder="1" applyAlignment="1">
      <alignment horizontal="right" vertical="top" wrapText="1"/>
    </xf>
    <xf numFmtId="38" fontId="7" fillId="0" borderId="11" xfId="4" applyFont="1" applyFill="1" applyBorder="1" applyAlignment="1">
      <alignment horizontal="right" vertical="top" wrapText="1"/>
    </xf>
    <xf numFmtId="0" fontId="15" fillId="0" borderId="0" xfId="0" applyFont="1" applyFill="1" applyAlignment="1">
      <alignment vertical="top"/>
    </xf>
    <xf numFmtId="3" fontId="15" fillId="0" borderId="24" xfId="0" applyNumberFormat="1" applyFont="1" applyBorder="1" applyAlignment="1">
      <alignment vertical="top"/>
    </xf>
    <xf numFmtId="3" fontId="15" fillId="0" borderId="0" xfId="0" applyNumberFormat="1" applyFont="1" applyAlignment="1">
      <alignment vertical="top"/>
    </xf>
    <xf numFmtId="3" fontId="15" fillId="0" borderId="24" xfId="0" applyNumberFormat="1" applyFont="1" applyBorder="1" applyAlignment="1">
      <alignment horizontal="right" vertical="top"/>
    </xf>
    <xf numFmtId="3" fontId="15" fillId="0" borderId="0" xfId="0" applyNumberFormat="1" applyFont="1" applyAlignment="1">
      <alignment horizontal="right" vertical="top"/>
    </xf>
    <xf numFmtId="0" fontId="15" fillId="0" borderId="0" xfId="0" applyFont="1" applyFill="1" applyAlignment="1">
      <alignment vertical="center" wrapText="1"/>
    </xf>
    <xf numFmtId="49" fontId="15" fillId="0" borderId="0" xfId="0" applyNumberFormat="1" applyFont="1" applyFill="1" applyAlignment="1">
      <alignment vertical="center" wrapText="1"/>
    </xf>
    <xf numFmtId="0" fontId="15" fillId="0" borderId="0" xfId="0" applyFont="1" applyFill="1" applyAlignment="1">
      <alignment vertical="top" wrapText="1"/>
    </xf>
    <xf numFmtId="3" fontId="15" fillId="0" borderId="24" xfId="0" applyNumberFormat="1" applyFont="1" applyBorder="1" applyAlignment="1">
      <alignment vertical="top" wrapText="1"/>
    </xf>
    <xf numFmtId="3" fontId="15" fillId="0" borderId="0" xfId="0" applyNumberFormat="1" applyFont="1" applyAlignment="1">
      <alignment vertical="top" wrapText="1"/>
    </xf>
    <xf numFmtId="0" fontId="15" fillId="0" borderId="0" xfId="0" applyFont="1" applyAlignment="1">
      <alignment vertical="center" wrapText="1"/>
    </xf>
    <xf numFmtId="3" fontId="15" fillId="0" borderId="24" xfId="0" applyNumberFormat="1" applyFont="1" applyBorder="1" applyAlignment="1">
      <alignment horizontal="right" vertical="top" wrapText="1"/>
    </xf>
    <xf numFmtId="3" fontId="15" fillId="0" borderId="0" xfId="0" applyNumberFormat="1" applyFont="1" applyAlignment="1">
      <alignment horizontal="right" vertical="top" wrapText="1"/>
    </xf>
    <xf numFmtId="38" fontId="7" fillId="0" borderId="13" xfId="4" applyFont="1" applyFill="1" applyBorder="1" applyAlignment="1">
      <alignment horizontal="right" vertical="top" wrapText="1"/>
    </xf>
    <xf numFmtId="49" fontId="15" fillId="0" borderId="6" xfId="0" applyNumberFormat="1" applyFont="1" applyFill="1" applyBorder="1" applyAlignment="1">
      <alignment vertical="center"/>
    </xf>
    <xf numFmtId="0" fontId="15" fillId="0" borderId="6" xfId="0" applyFont="1" applyFill="1" applyBorder="1" applyAlignment="1">
      <alignment vertical="top"/>
    </xf>
    <xf numFmtId="3" fontId="15" fillId="0" borderId="34" xfId="0" applyNumberFormat="1" applyFont="1" applyBorder="1" applyAlignment="1">
      <alignment vertical="top"/>
    </xf>
    <xf numFmtId="3" fontId="15" fillId="0" borderId="6" xfId="0" applyNumberFormat="1" applyFont="1" applyBorder="1" applyAlignment="1">
      <alignment vertical="top"/>
    </xf>
    <xf numFmtId="0" fontId="10" fillId="0" borderId="0" xfId="7" applyFont="1" applyFill="1" applyAlignment="1">
      <alignment vertical="center"/>
    </xf>
    <xf numFmtId="0" fontId="10" fillId="0" borderId="0" xfId="7" applyFont="1" applyFill="1" applyAlignment="1">
      <alignment vertical="center" wrapText="1"/>
    </xf>
    <xf numFmtId="176" fontId="10" fillId="0" borderId="0" xfId="7" applyNumberFormat="1" applyFont="1" applyFill="1" applyAlignment="1">
      <alignment vertical="center"/>
    </xf>
    <xf numFmtId="0" fontId="7" fillId="0" borderId="0" xfId="7" applyFont="1" applyFill="1" applyAlignment="1">
      <alignment vertical="center" wrapText="1"/>
    </xf>
    <xf numFmtId="176" fontId="7" fillId="0" borderId="0" xfId="7" applyNumberFormat="1" applyFont="1" applyFill="1" applyAlignment="1">
      <alignment vertical="center"/>
    </xf>
    <xf numFmtId="0" fontId="15" fillId="0" borderId="0" xfId="7" applyFont="1" applyFill="1" applyAlignment="1">
      <alignment vertical="center"/>
    </xf>
    <xf numFmtId="3" fontId="15" fillId="0" borderId="24" xfId="7" applyNumberFormat="1" applyFont="1" applyFill="1" applyBorder="1" applyAlignment="1">
      <alignment vertical="center"/>
    </xf>
    <xf numFmtId="3" fontId="15" fillId="0" borderId="0" xfId="7" applyNumberFormat="1" applyFont="1" applyFill="1" applyAlignment="1">
      <alignment vertical="center"/>
    </xf>
    <xf numFmtId="3" fontId="15" fillId="0" borderId="0" xfId="7" applyNumberFormat="1" applyFont="1" applyFill="1" applyAlignment="1">
      <alignment horizontal="right" vertical="center"/>
    </xf>
    <xf numFmtId="0" fontId="15" fillId="0" borderId="0" xfId="7" applyFont="1" applyFill="1" applyAlignment="1">
      <alignment vertical="top" wrapText="1"/>
    </xf>
    <xf numFmtId="3" fontId="15" fillId="0" borderId="24" xfId="7" applyNumberFormat="1" applyFont="1" applyFill="1" applyBorder="1" applyAlignment="1">
      <alignment vertical="top" wrapText="1"/>
    </xf>
    <xf numFmtId="3" fontId="15" fillId="0" borderId="0" xfId="7" applyNumberFormat="1" applyFont="1" applyFill="1" applyAlignment="1">
      <alignment horizontal="right" vertical="top" wrapText="1"/>
    </xf>
    <xf numFmtId="3" fontId="15" fillId="0" borderId="0" xfId="7" applyNumberFormat="1" applyFont="1" applyFill="1" applyAlignment="1">
      <alignment vertical="top" wrapText="1"/>
    </xf>
    <xf numFmtId="0" fontId="15" fillId="0" borderId="6" xfId="7" applyFont="1" applyFill="1" applyBorder="1" applyAlignment="1">
      <alignment vertical="center"/>
    </xf>
    <xf numFmtId="3" fontId="15" fillId="0" borderId="34" xfId="7" applyNumberFormat="1" applyFont="1" applyFill="1" applyBorder="1" applyAlignment="1">
      <alignment vertical="center"/>
    </xf>
    <xf numFmtId="3" fontId="15" fillId="0" borderId="6" xfId="7" applyNumberFormat="1" applyFont="1" applyFill="1" applyBorder="1" applyAlignment="1">
      <alignment vertical="center"/>
    </xf>
    <xf numFmtId="38" fontId="8" fillId="0" borderId="0" xfId="5" applyNumberFormat="1" applyFont="1" applyFill="1" applyAlignment="1">
      <alignment horizontal="right" vertical="center"/>
    </xf>
    <xf numFmtId="180" fontId="8" fillId="0" borderId="19" xfId="5" applyNumberFormat="1" applyFont="1" applyFill="1" applyBorder="1" applyAlignment="1">
      <alignment horizontal="center" vertical="center" wrapText="1"/>
    </xf>
    <xf numFmtId="180" fontId="8" fillId="0" borderId="22" xfId="5" applyNumberFormat="1" applyFont="1" applyFill="1" applyBorder="1" applyAlignment="1">
      <alignment horizontal="center" vertical="center" wrapText="1"/>
    </xf>
    <xf numFmtId="176" fontId="8" fillId="0" borderId="0" xfId="5" applyNumberFormat="1" applyFont="1" applyFill="1" applyBorder="1" applyAlignment="1">
      <alignment horizontal="right" vertical="center"/>
    </xf>
    <xf numFmtId="176" fontId="8" fillId="0" borderId="36" xfId="5" applyNumberFormat="1" applyFont="1" applyFill="1" applyBorder="1" applyAlignment="1">
      <alignment horizontal="center" vertical="center" wrapText="1"/>
    </xf>
    <xf numFmtId="180" fontId="8" fillId="0" borderId="24" xfId="5" applyNumberFormat="1" applyFont="1" applyFill="1" applyBorder="1" applyAlignment="1">
      <alignment horizontal="center" vertical="center"/>
    </xf>
    <xf numFmtId="176" fontId="8" fillId="0" borderId="0" xfId="5" applyNumberFormat="1" applyFont="1" applyFill="1" applyBorder="1" applyAlignment="1">
      <alignment horizontal="right" vertical="center"/>
    </xf>
    <xf numFmtId="176" fontId="8" fillId="0" borderId="36" xfId="5" applyNumberFormat="1" applyFont="1" applyFill="1" applyBorder="1" applyAlignment="1">
      <alignment horizontal="center" vertical="center" wrapText="1"/>
    </xf>
    <xf numFmtId="176" fontId="8" fillId="0" borderId="36" xfId="5" applyNumberFormat="1" applyFont="1" applyFill="1" applyBorder="1" applyAlignment="1">
      <alignment horizontal="center" vertical="center" wrapText="1"/>
    </xf>
    <xf numFmtId="176" fontId="8" fillId="0" borderId="0" xfId="5" applyNumberFormat="1" applyFont="1" applyFill="1" applyBorder="1" applyAlignment="1">
      <alignment horizontal="right" vertical="center"/>
    </xf>
    <xf numFmtId="176" fontId="8" fillId="0" borderId="0" xfId="1" applyNumberFormat="1" applyFont="1" applyFill="1" applyBorder="1" applyAlignment="1">
      <alignment horizontal="right" vertical="center"/>
    </xf>
    <xf numFmtId="176" fontId="8" fillId="0" borderId="0" xfId="5" applyNumberFormat="1" applyFont="1" applyFill="1" applyBorder="1" applyAlignment="1">
      <alignment horizontal="right" vertical="center"/>
    </xf>
    <xf numFmtId="176" fontId="8" fillId="0" borderId="36" xfId="5" applyNumberFormat="1" applyFont="1" applyFill="1" applyBorder="1" applyAlignment="1">
      <alignment horizontal="center" vertical="center" wrapText="1"/>
    </xf>
    <xf numFmtId="0" fontId="6" fillId="0" borderId="0" xfId="3" applyFont="1" applyAlignment="1">
      <alignment horizontal="left" vertical="center"/>
    </xf>
    <xf numFmtId="0" fontId="6" fillId="0" borderId="0" xfId="3" applyFont="1" applyAlignment="1">
      <alignment horizontal="left" vertical="top"/>
    </xf>
    <xf numFmtId="0" fontId="4" fillId="0" borderId="0" xfId="0" applyFont="1" applyAlignment="1">
      <alignment horizontal="left" vertical="top"/>
    </xf>
    <xf numFmtId="0" fontId="6" fillId="0" borderId="0" xfId="3" applyFont="1" applyAlignment="1">
      <alignment horizontal="left" vertical="top" wrapText="1"/>
    </xf>
    <xf numFmtId="0" fontId="4" fillId="0" borderId="0" xfId="0" applyFont="1" applyAlignment="1">
      <alignment horizontal="left" vertical="top" wrapText="1"/>
    </xf>
    <xf numFmtId="0" fontId="6" fillId="0" borderId="0" xfId="3" applyFont="1" applyAlignment="1">
      <alignment vertical="center" wrapText="1"/>
    </xf>
    <xf numFmtId="0" fontId="20" fillId="0" borderId="0" xfId="0" applyFont="1" applyAlignment="1">
      <alignment horizontal="distributed" vertical="center" indent="12"/>
    </xf>
    <xf numFmtId="0" fontId="21" fillId="0" borderId="0" xfId="0" applyFont="1" applyAlignment="1">
      <alignment horizontal="center" vertical="center"/>
    </xf>
    <xf numFmtId="0" fontId="22" fillId="0" borderId="0" xfId="0" applyFont="1" applyAlignment="1">
      <alignment horizontal="center" vertical="center"/>
    </xf>
    <xf numFmtId="0" fontId="19" fillId="0" borderId="0" xfId="0" applyFont="1" applyAlignment="1">
      <alignment horizontal="center" vertical="center"/>
    </xf>
    <xf numFmtId="0" fontId="8" fillId="0" borderId="30" xfId="5" applyFont="1" applyFill="1" applyBorder="1" applyAlignment="1">
      <alignment horizontal="center" vertical="center" wrapText="1"/>
    </xf>
    <xf numFmtId="0" fontId="8" fillId="0" borderId="1" xfId="5" applyFont="1" applyFill="1" applyBorder="1" applyAlignment="1">
      <alignment horizontal="center" vertical="center" wrapText="1"/>
    </xf>
    <xf numFmtId="178" fontId="8" fillId="0" borderId="19" xfId="5" quotePrefix="1" applyNumberFormat="1" applyFont="1" applyFill="1" applyBorder="1" applyAlignment="1">
      <alignment horizontal="center" vertical="center" wrapText="1"/>
    </xf>
    <xf numFmtId="178" fontId="8" fillId="0" borderId="21" xfId="5" quotePrefix="1" applyNumberFormat="1" applyFont="1" applyFill="1" applyBorder="1" applyAlignment="1">
      <alignment horizontal="center" vertical="center" wrapText="1"/>
    </xf>
    <xf numFmtId="178" fontId="8" fillId="0" borderId="25" xfId="5" quotePrefix="1" applyNumberFormat="1" applyFont="1" applyFill="1" applyBorder="1" applyAlignment="1">
      <alignment horizontal="center" vertical="center" wrapText="1"/>
    </xf>
    <xf numFmtId="178" fontId="8" fillId="0" borderId="27" xfId="5" quotePrefix="1" applyNumberFormat="1" applyFont="1" applyFill="1" applyBorder="1" applyAlignment="1">
      <alignment horizontal="center" vertical="center" wrapText="1"/>
    </xf>
    <xf numFmtId="178" fontId="8" fillId="0" borderId="19" xfId="5" quotePrefix="1" applyNumberFormat="1" applyFont="1" applyFill="1" applyBorder="1" applyAlignment="1">
      <alignment horizontal="center" vertical="center"/>
    </xf>
    <xf numFmtId="178" fontId="8" fillId="0" borderId="20" xfId="5" quotePrefix="1" applyNumberFormat="1" applyFont="1" applyFill="1" applyBorder="1" applyAlignment="1">
      <alignment horizontal="center" vertical="center"/>
    </xf>
    <xf numFmtId="178" fontId="8" fillId="0" borderId="21" xfId="5" quotePrefix="1" applyNumberFormat="1" applyFont="1" applyFill="1" applyBorder="1" applyAlignment="1">
      <alignment horizontal="center" vertical="center"/>
    </xf>
    <xf numFmtId="178" fontId="8" fillId="0" borderId="19" xfId="5" quotePrefix="1" applyNumberFormat="1" applyFont="1" applyFill="1" applyBorder="1" applyAlignment="1">
      <alignment horizontal="center" vertical="center" wrapText="1" shrinkToFit="1"/>
    </xf>
    <xf numFmtId="178" fontId="8" fillId="0" borderId="21" xfId="5" quotePrefix="1" applyNumberFormat="1" applyFont="1" applyFill="1" applyBorder="1" applyAlignment="1">
      <alignment horizontal="center" vertical="center" wrapText="1" shrinkToFit="1"/>
    </xf>
    <xf numFmtId="178" fontId="8" fillId="0" borderId="25" xfId="5" quotePrefix="1" applyNumberFormat="1" applyFont="1" applyFill="1" applyBorder="1" applyAlignment="1">
      <alignment horizontal="center" vertical="center" wrapText="1" shrinkToFit="1"/>
    </xf>
    <xf numFmtId="178" fontId="8" fillId="0" borderId="27" xfId="5" quotePrefix="1" applyNumberFormat="1" applyFont="1" applyFill="1" applyBorder="1" applyAlignment="1">
      <alignment horizontal="center" vertical="center" wrapText="1" shrinkToFit="1"/>
    </xf>
    <xf numFmtId="0" fontId="8" fillId="0" borderId="22" xfId="5" quotePrefix="1" applyFont="1" applyFill="1" applyBorder="1" applyAlignment="1">
      <alignment horizontal="center" vertical="center" wrapText="1" justifyLastLine="1"/>
    </xf>
    <xf numFmtId="0" fontId="8" fillId="0" borderId="24" xfId="5" applyFont="1" applyFill="1" applyBorder="1" applyAlignment="1">
      <alignment horizontal="center" vertical="center" wrapText="1" justifyLastLine="1"/>
    </xf>
    <xf numFmtId="0" fontId="8" fillId="0" borderId="24" xfId="5" quotePrefix="1" applyFont="1" applyFill="1" applyBorder="1" applyAlignment="1">
      <alignment horizontal="center" vertical="center" wrapText="1" justifyLastLine="1"/>
    </xf>
    <xf numFmtId="178" fontId="9" fillId="0" borderId="30" xfId="5" quotePrefix="1" applyNumberFormat="1" applyFont="1" applyFill="1" applyBorder="1" applyAlignment="1">
      <alignment horizontal="center" vertical="center" wrapText="1" shrinkToFit="1"/>
    </xf>
    <xf numFmtId="178" fontId="9" fillId="0" borderId="31" xfId="5" quotePrefix="1" applyNumberFormat="1" applyFont="1" applyFill="1" applyBorder="1" applyAlignment="1">
      <alignment horizontal="center" vertical="center" wrapText="1" shrinkToFit="1"/>
    </xf>
    <xf numFmtId="178" fontId="9" fillId="0" borderId="1" xfId="5" quotePrefix="1" applyNumberFormat="1" applyFont="1" applyFill="1" applyBorder="1" applyAlignment="1">
      <alignment horizontal="center" vertical="center" wrapText="1" shrinkToFit="1"/>
    </xf>
    <xf numFmtId="178" fontId="9" fillId="0" borderId="23" xfId="5" quotePrefix="1" applyNumberFormat="1" applyFont="1" applyFill="1" applyBorder="1" applyAlignment="1">
      <alignment horizontal="center" vertical="center" wrapText="1" shrinkToFit="1"/>
    </xf>
    <xf numFmtId="178" fontId="9" fillId="0" borderId="25" xfId="5" quotePrefix="1" applyNumberFormat="1" applyFont="1" applyFill="1" applyBorder="1" applyAlignment="1">
      <alignment horizontal="center" vertical="center" wrapText="1" shrinkToFit="1"/>
    </xf>
    <xf numFmtId="178" fontId="9" fillId="0" borderId="27" xfId="5" quotePrefix="1" applyNumberFormat="1" applyFont="1" applyFill="1" applyBorder="1" applyAlignment="1">
      <alignment horizontal="center" vertical="center" wrapText="1" shrinkToFit="1"/>
    </xf>
    <xf numFmtId="0" fontId="8" fillId="0" borderId="22" xfId="5" applyFont="1" applyFill="1" applyBorder="1" applyAlignment="1">
      <alignment horizontal="center" vertical="center" wrapText="1"/>
    </xf>
    <xf numFmtId="0" fontId="8" fillId="0" borderId="24" xfId="5" applyFont="1" applyFill="1" applyBorder="1" applyAlignment="1">
      <alignment horizontal="center" vertical="center" wrapText="1"/>
    </xf>
    <xf numFmtId="0" fontId="8" fillId="0" borderId="22" xfId="5" quotePrefix="1" applyFont="1" applyFill="1" applyBorder="1" applyAlignment="1">
      <alignment horizontal="center" vertical="center" wrapText="1"/>
    </xf>
    <xf numFmtId="178" fontId="8" fillId="0" borderId="15" xfId="5" applyNumberFormat="1" applyFont="1" applyFill="1" applyBorder="1" applyAlignment="1">
      <alignment horizontal="center" vertical="center" shrinkToFit="1"/>
    </xf>
    <xf numFmtId="178" fontId="8" fillId="0" borderId="16" xfId="5" applyNumberFormat="1" applyFont="1" applyFill="1" applyBorder="1" applyAlignment="1">
      <alignment horizontal="center" vertical="center" shrinkToFit="1"/>
    </xf>
    <xf numFmtId="178" fontId="14" fillId="0" borderId="15" xfId="5" applyNumberFormat="1" applyFont="1" applyFill="1" applyBorder="1" applyAlignment="1">
      <alignment horizontal="center" vertical="center" wrapText="1"/>
    </xf>
    <xf numFmtId="178" fontId="14" fillId="0" borderId="16" xfId="5" applyNumberFormat="1" applyFont="1" applyFill="1" applyBorder="1" applyAlignment="1">
      <alignment horizontal="center" vertical="center" wrapText="1"/>
    </xf>
    <xf numFmtId="179" fontId="14" fillId="0" borderId="30" xfId="5" applyNumberFormat="1" applyFont="1" applyFill="1" applyBorder="1" applyAlignment="1">
      <alignment horizontal="center" vertical="center" wrapText="1"/>
    </xf>
    <xf numFmtId="179" fontId="14" fillId="0" borderId="1" xfId="5" applyNumberFormat="1" applyFont="1" applyFill="1" applyBorder="1" applyAlignment="1">
      <alignment horizontal="center" vertical="center" wrapText="1"/>
    </xf>
    <xf numFmtId="179" fontId="8" fillId="0" borderId="36" xfId="5" quotePrefix="1" applyNumberFormat="1" applyFont="1" applyFill="1" applyBorder="1" applyAlignment="1">
      <alignment horizontal="center" vertical="center" wrapText="1"/>
    </xf>
    <xf numFmtId="179" fontId="8" fillId="0" borderId="24" xfId="5" quotePrefix="1" applyNumberFormat="1" applyFont="1" applyFill="1" applyBorder="1" applyAlignment="1">
      <alignment horizontal="center" vertical="center" wrapText="1"/>
    </xf>
    <xf numFmtId="0" fontId="8" fillId="0" borderId="3" xfId="5" quotePrefix="1"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8" fillId="0" borderId="5" xfId="5" applyFont="1" applyFill="1" applyBorder="1" applyAlignment="1">
      <alignment horizontal="center" vertical="center"/>
    </xf>
    <xf numFmtId="0" fontId="8" fillId="0" borderId="29" xfId="5" applyFont="1" applyFill="1" applyBorder="1" applyAlignment="1">
      <alignment horizontal="center" vertical="center"/>
    </xf>
    <xf numFmtId="0" fontId="8" fillId="0" borderId="16" xfId="5" applyFont="1" applyFill="1" applyBorder="1" applyAlignment="1">
      <alignment horizontal="center" vertical="center"/>
    </xf>
    <xf numFmtId="0" fontId="8" fillId="0" borderId="18" xfId="5" applyFont="1" applyFill="1" applyBorder="1" applyAlignment="1">
      <alignment horizontal="center" vertical="center"/>
    </xf>
    <xf numFmtId="0" fontId="8" fillId="0" borderId="35" xfId="5" applyFont="1" applyFill="1" applyBorder="1" applyAlignment="1">
      <alignment horizontal="center" vertical="center"/>
    </xf>
    <xf numFmtId="0" fontId="8" fillId="0" borderId="32" xfId="5" applyFont="1" applyFill="1" applyBorder="1" applyAlignment="1">
      <alignment horizontal="center" vertical="center"/>
    </xf>
    <xf numFmtId="0" fontId="8" fillId="0" borderId="29" xfId="5" applyFont="1" applyFill="1" applyBorder="1" applyAlignment="1">
      <alignment horizontal="center" vertical="center" wrapText="1"/>
    </xf>
    <xf numFmtId="178" fontId="8" fillId="0" borderId="30" xfId="5" quotePrefix="1" applyNumberFormat="1" applyFont="1" applyFill="1" applyBorder="1" applyAlignment="1">
      <alignment horizontal="center" vertical="center" wrapText="1"/>
    </xf>
    <xf numFmtId="178" fontId="8" fillId="0" borderId="2" xfId="5" quotePrefix="1" applyNumberFormat="1" applyFont="1" applyFill="1" applyBorder="1" applyAlignment="1">
      <alignment horizontal="center" vertical="center" wrapText="1"/>
    </xf>
    <xf numFmtId="178" fontId="8" fillId="0" borderId="31" xfId="5" quotePrefix="1" applyNumberFormat="1" applyFont="1" applyFill="1" applyBorder="1" applyAlignment="1">
      <alignment horizontal="center" vertical="center" wrapText="1"/>
    </xf>
    <xf numFmtId="178" fontId="8" fillId="0" borderId="1" xfId="5" quotePrefix="1" applyNumberFormat="1" applyFont="1" applyFill="1" applyBorder="1" applyAlignment="1">
      <alignment horizontal="center" vertical="center" wrapText="1"/>
    </xf>
    <xf numFmtId="178" fontId="8" fillId="0" borderId="0" xfId="5" quotePrefix="1" applyNumberFormat="1" applyFont="1" applyFill="1" applyBorder="1" applyAlignment="1">
      <alignment horizontal="center" vertical="center" wrapText="1"/>
    </xf>
    <xf numFmtId="178" fontId="8" fillId="0" borderId="23" xfId="5" quotePrefix="1" applyNumberFormat="1" applyFont="1" applyFill="1" applyBorder="1" applyAlignment="1">
      <alignment horizontal="center" vertical="center" wrapText="1"/>
    </xf>
    <xf numFmtId="178" fontId="8" fillId="0" borderId="26" xfId="5" quotePrefix="1" applyNumberFormat="1" applyFont="1" applyFill="1" applyBorder="1" applyAlignment="1">
      <alignment horizontal="center" vertical="center" wrapText="1"/>
    </xf>
    <xf numFmtId="178" fontId="8" fillId="0" borderId="3" xfId="5" quotePrefix="1" applyNumberFormat="1" applyFont="1" applyFill="1" applyBorder="1" applyAlignment="1">
      <alignment horizontal="center" vertical="center" wrapText="1"/>
    </xf>
    <xf numFmtId="178" fontId="8" fillId="0" borderId="4" xfId="5" quotePrefix="1" applyNumberFormat="1" applyFont="1" applyFill="1" applyBorder="1" applyAlignment="1">
      <alignment horizontal="center" vertical="center" wrapText="1"/>
    </xf>
    <xf numFmtId="178" fontId="8" fillId="0" borderId="5" xfId="5" quotePrefix="1" applyNumberFormat="1" applyFont="1" applyFill="1" applyBorder="1" applyAlignment="1">
      <alignment horizontal="center" vertical="center" wrapText="1"/>
    </xf>
    <xf numFmtId="0" fontId="7" fillId="0" borderId="4" xfId="5" applyFont="1" applyFill="1" applyBorder="1" applyAlignment="1">
      <alignment horizontal="center" vertical="center"/>
    </xf>
    <xf numFmtId="0" fontId="7" fillId="0" borderId="5" xfId="5" applyFont="1" applyFill="1" applyBorder="1" applyAlignment="1">
      <alignment horizontal="center" vertical="center"/>
    </xf>
    <xf numFmtId="179" fontId="14" fillId="0" borderId="36" xfId="5" applyNumberFormat="1" applyFont="1" applyFill="1" applyBorder="1" applyAlignment="1">
      <alignment horizontal="center" vertical="center" wrapText="1"/>
    </xf>
    <xf numFmtId="179" fontId="14" fillId="0" borderId="24" xfId="5" applyNumberFormat="1" applyFont="1" applyFill="1" applyBorder="1" applyAlignment="1">
      <alignment horizontal="center" vertical="center" wrapText="1"/>
    </xf>
    <xf numFmtId="0" fontId="8" fillId="0" borderId="36" xfId="5" quotePrefix="1" applyFont="1" applyFill="1" applyBorder="1" applyAlignment="1">
      <alignment horizontal="center" vertical="center" wrapText="1"/>
    </xf>
    <xf numFmtId="0" fontId="8" fillId="0" borderId="24" xfId="5" quotePrefix="1" applyFont="1" applyFill="1" applyBorder="1" applyAlignment="1">
      <alignment horizontal="center" vertical="center" wrapText="1"/>
    </xf>
    <xf numFmtId="178" fontId="8" fillId="0" borderId="15" xfId="5" quotePrefix="1" applyNumberFormat="1" applyFont="1" applyFill="1" applyBorder="1" applyAlignment="1">
      <alignment horizontal="center" vertical="center"/>
    </xf>
    <xf numFmtId="178" fontId="8" fillId="0" borderId="17" xfId="5" quotePrefix="1" applyNumberFormat="1" applyFont="1" applyFill="1" applyBorder="1" applyAlignment="1">
      <alignment horizontal="center" vertical="center"/>
    </xf>
    <xf numFmtId="178" fontId="8" fillId="0" borderId="16" xfId="5" quotePrefix="1" applyNumberFormat="1" applyFont="1" applyFill="1" applyBorder="1" applyAlignment="1">
      <alignment horizontal="center" vertical="center"/>
    </xf>
    <xf numFmtId="0" fontId="8" fillId="0" borderId="2" xfId="5" applyFont="1" applyFill="1" applyBorder="1" applyAlignment="1">
      <alignment horizontal="center" vertical="center"/>
    </xf>
    <xf numFmtId="0" fontId="8" fillId="0" borderId="31" xfId="5" applyFont="1" applyFill="1" applyBorder="1" applyAlignment="1">
      <alignment horizontal="center" vertical="center"/>
    </xf>
    <xf numFmtId="0" fontId="8" fillId="0" borderId="0" xfId="5" applyFont="1" applyFill="1" applyBorder="1" applyAlignment="1">
      <alignment horizontal="center" vertical="center"/>
    </xf>
    <xf numFmtId="0" fontId="8" fillId="0" borderId="23" xfId="5" applyFont="1" applyFill="1" applyBorder="1" applyAlignment="1">
      <alignment horizontal="center" vertical="center"/>
    </xf>
    <xf numFmtId="0" fontId="8" fillId="0" borderId="6" xfId="5" applyFont="1" applyFill="1" applyBorder="1" applyAlignment="1">
      <alignment horizontal="center" vertical="center"/>
    </xf>
    <xf numFmtId="0" fontId="8" fillId="0" borderId="33" xfId="5" applyFont="1" applyFill="1" applyBorder="1" applyAlignment="1">
      <alignment horizontal="center" vertical="center"/>
    </xf>
    <xf numFmtId="0" fontId="8" fillId="0" borderId="36" xfId="5" applyFont="1" applyFill="1" applyBorder="1" applyAlignment="1">
      <alignment horizontal="center" vertical="center" wrapText="1"/>
    </xf>
    <xf numFmtId="0" fontId="8" fillId="0" borderId="34" xfId="5" applyFont="1" applyFill="1" applyBorder="1" applyAlignment="1">
      <alignment horizontal="center" vertical="center" wrapText="1"/>
    </xf>
    <xf numFmtId="49" fontId="7" fillId="0" borderId="0" xfId="1" applyNumberFormat="1" applyFont="1" applyFill="1" applyBorder="1" applyAlignment="1">
      <alignment horizontal="left" vertical="top" wrapText="1"/>
    </xf>
    <xf numFmtId="0" fontId="7" fillId="0" borderId="40" xfId="1" applyFont="1" applyFill="1" applyBorder="1" applyAlignment="1">
      <alignment horizontal="left" vertical="top" wrapText="1"/>
    </xf>
    <xf numFmtId="0" fontId="8" fillId="0" borderId="3" xfId="5" applyFont="1" applyFill="1" applyBorder="1" applyAlignment="1">
      <alignment horizontal="center" vertical="center"/>
    </xf>
    <xf numFmtId="0" fontId="8" fillId="0" borderId="8" xfId="5" applyFont="1" applyFill="1" applyBorder="1" applyAlignment="1">
      <alignment horizontal="center" vertical="center"/>
    </xf>
    <xf numFmtId="0" fontId="7" fillId="0" borderId="26" xfId="1" applyFont="1" applyFill="1" applyBorder="1" applyAlignment="1">
      <alignment horizontal="center" vertical="center"/>
    </xf>
    <xf numFmtId="49" fontId="7" fillId="0" borderId="40" xfId="1" applyNumberFormat="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0" xfId="1" applyFont="1" applyFill="1" applyBorder="1" applyAlignment="1">
      <alignment horizontal="left" vertical="top" wrapText="1" shrinkToFit="1"/>
    </xf>
    <xf numFmtId="0" fontId="7" fillId="0" borderId="0" xfId="1" applyFont="1" applyFill="1" applyBorder="1" applyAlignment="1">
      <alignment vertical="top" wrapText="1"/>
    </xf>
    <xf numFmtId="0" fontId="7" fillId="0" borderId="0" xfId="1" applyFont="1" applyFill="1" applyBorder="1" applyAlignment="1">
      <alignment horizontal="left" vertical="top" shrinkToFit="1"/>
    </xf>
    <xf numFmtId="0" fontId="7" fillId="0" borderId="0" xfId="1" applyFont="1" applyFill="1" applyBorder="1" applyAlignment="1">
      <alignment vertical="top" shrinkToFit="1"/>
    </xf>
    <xf numFmtId="0" fontId="7" fillId="0" borderId="0" xfId="1" applyFont="1" applyFill="1" applyBorder="1" applyAlignment="1">
      <alignment vertical="top" wrapText="1" shrinkToFit="1"/>
    </xf>
    <xf numFmtId="0" fontId="7" fillId="0" borderId="13" xfId="1" applyFont="1" applyFill="1" applyBorder="1" applyAlignment="1">
      <alignment horizontal="left" vertical="top" wrapText="1"/>
    </xf>
    <xf numFmtId="0" fontId="7" fillId="0" borderId="13" xfId="1" applyFont="1" applyFill="1" applyBorder="1" applyAlignment="1">
      <alignment vertical="top" wrapText="1"/>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7" fillId="0" borderId="4" xfId="1" applyFont="1" applyFill="1" applyBorder="1" applyAlignment="1">
      <alignment horizontal="center" vertical="center"/>
    </xf>
    <xf numFmtId="0" fontId="8" fillId="0" borderId="2" xfId="7" applyFont="1" applyFill="1" applyBorder="1" applyAlignment="1">
      <alignment horizontal="center" vertical="center"/>
    </xf>
    <xf numFmtId="0" fontId="8" fillId="0" borderId="31" xfId="7" applyFont="1" applyFill="1" applyBorder="1" applyAlignment="1">
      <alignment horizontal="center" vertical="center"/>
    </xf>
    <xf numFmtId="0" fontId="8" fillId="0" borderId="6" xfId="7" applyFont="1" applyFill="1" applyBorder="1" applyAlignment="1">
      <alignment horizontal="center" vertical="center"/>
    </xf>
    <xf numFmtId="0" fontId="8" fillId="0" borderId="33" xfId="7" applyFont="1" applyFill="1" applyBorder="1" applyAlignment="1">
      <alignment horizontal="center" vertical="center"/>
    </xf>
    <xf numFmtId="0" fontId="7" fillId="0" borderId="4" xfId="8" applyFont="1" applyFill="1" applyBorder="1" applyAlignment="1">
      <alignment horizontal="center" vertical="center"/>
    </xf>
    <xf numFmtId="0" fontId="17" fillId="0" borderId="4" xfId="8" applyFont="1" applyFill="1" applyBorder="1" applyAlignment="1">
      <alignment horizontal="center" vertical="center"/>
    </xf>
    <xf numFmtId="180" fontId="8" fillId="0" borderId="5" xfId="5" applyNumberFormat="1" applyFont="1" applyFill="1" applyBorder="1" applyAlignment="1">
      <alignment horizontal="center" vertical="center"/>
    </xf>
    <xf numFmtId="180" fontId="8" fillId="0" borderId="29" xfId="5" applyNumberFormat="1" applyFont="1" applyFill="1" applyBorder="1" applyAlignment="1">
      <alignment horizontal="center" vertical="center"/>
    </xf>
    <xf numFmtId="180" fontId="8" fillId="0" borderId="35" xfId="5" applyNumberFormat="1" applyFont="1" applyFill="1" applyBorder="1" applyAlignment="1">
      <alignment horizontal="center" vertical="center"/>
    </xf>
    <xf numFmtId="180" fontId="8" fillId="0" borderId="32" xfId="5" applyNumberFormat="1" applyFont="1" applyFill="1" applyBorder="1" applyAlignment="1">
      <alignment horizontal="center" vertical="center"/>
    </xf>
    <xf numFmtId="180" fontId="8" fillId="0" borderId="36" xfId="5" applyNumberFormat="1" applyFont="1" applyFill="1" applyBorder="1" applyAlignment="1">
      <alignment horizontal="center" vertical="center" wrapText="1"/>
    </xf>
    <xf numFmtId="180" fontId="8" fillId="0" borderId="34" xfId="5" applyNumberFormat="1" applyFont="1" applyFill="1" applyBorder="1" applyAlignment="1">
      <alignment horizontal="center" vertical="center" wrapText="1"/>
    </xf>
    <xf numFmtId="180" fontId="7" fillId="0" borderId="42" xfId="1" applyNumberFormat="1" applyFont="1" applyFill="1" applyBorder="1" applyAlignment="1">
      <alignment horizontal="center" vertical="center"/>
    </xf>
    <xf numFmtId="180" fontId="7" fillId="0" borderId="41" xfId="1" applyNumberFormat="1" applyFont="1" applyFill="1" applyBorder="1" applyAlignment="1">
      <alignment horizontal="center" vertical="center"/>
    </xf>
    <xf numFmtId="178" fontId="9" fillId="0" borderId="2" xfId="5" quotePrefix="1" applyNumberFormat="1" applyFont="1" applyFill="1" applyBorder="1" applyAlignment="1">
      <alignment horizontal="center" vertical="center" wrapText="1" shrinkToFit="1"/>
    </xf>
    <xf numFmtId="178" fontId="9" fillId="0" borderId="0" xfId="5" quotePrefix="1" applyNumberFormat="1" applyFont="1" applyFill="1" applyBorder="1" applyAlignment="1">
      <alignment horizontal="center" vertical="center" wrapText="1" shrinkToFit="1"/>
    </xf>
    <xf numFmtId="178" fontId="9" fillId="0" borderId="26" xfId="5" quotePrefix="1" applyNumberFormat="1" applyFont="1" applyFill="1" applyBorder="1" applyAlignment="1">
      <alignment horizontal="center" vertical="center" wrapText="1" shrinkToFit="1"/>
    </xf>
    <xf numFmtId="178" fontId="14" fillId="0" borderId="16" xfId="5" applyNumberFormat="1" applyFont="1" applyFill="1" applyBorder="1" applyAlignment="1">
      <alignment horizontal="center" vertical="center"/>
    </xf>
    <xf numFmtId="180" fontId="7" fillId="0" borderId="26" xfId="5" applyNumberFormat="1" applyFont="1" applyFill="1" applyBorder="1" applyAlignment="1">
      <alignment horizontal="center" vertical="center"/>
    </xf>
    <xf numFmtId="180" fontId="7" fillId="0" borderId="27" xfId="5" applyNumberFormat="1" applyFont="1" applyFill="1" applyBorder="1" applyAlignment="1">
      <alignment horizontal="center" vertical="center"/>
    </xf>
    <xf numFmtId="180" fontId="8" fillId="0" borderId="16" xfId="5" applyNumberFormat="1" applyFont="1" applyFill="1" applyBorder="1" applyAlignment="1">
      <alignment horizontal="center" vertical="center"/>
    </xf>
    <xf numFmtId="180" fontId="8" fillId="0" borderId="18" xfId="5" applyNumberFormat="1" applyFont="1" applyFill="1" applyBorder="1" applyAlignment="1">
      <alignment horizontal="center" vertical="center"/>
    </xf>
    <xf numFmtId="180" fontId="8" fillId="0" borderId="5" xfId="5" applyNumberFormat="1" applyFont="1" applyFill="1" applyBorder="1" applyAlignment="1">
      <alignment horizontal="center" vertical="center" wrapText="1"/>
    </xf>
    <xf numFmtId="180" fontId="8" fillId="0" borderId="16" xfId="5" applyNumberFormat="1" applyFont="1" applyFill="1" applyBorder="1" applyAlignment="1">
      <alignment horizontal="center" vertical="center" wrapText="1"/>
    </xf>
    <xf numFmtId="180" fontId="8" fillId="0" borderId="35" xfId="5" applyNumberFormat="1" applyFont="1" applyFill="1" applyBorder="1" applyAlignment="1">
      <alignment horizontal="center" vertical="center" wrapText="1"/>
    </xf>
    <xf numFmtId="180" fontId="8" fillId="0" borderId="2" xfId="5" applyNumberFormat="1" applyFont="1" applyFill="1" applyBorder="1" applyAlignment="1">
      <alignment horizontal="center" vertical="center"/>
    </xf>
    <xf numFmtId="180" fontId="8" fillId="0" borderId="31" xfId="5" applyNumberFormat="1" applyFont="1" applyFill="1" applyBorder="1" applyAlignment="1">
      <alignment horizontal="center" vertical="center"/>
    </xf>
    <xf numFmtId="180" fontId="8" fillId="0" borderId="0" xfId="5" applyNumberFormat="1" applyFont="1" applyFill="1" applyBorder="1" applyAlignment="1">
      <alignment horizontal="center" vertical="center"/>
    </xf>
    <xf numFmtId="180" fontId="8" fillId="0" borderId="23" xfId="5" applyNumberFormat="1" applyFont="1" applyFill="1" applyBorder="1" applyAlignment="1">
      <alignment horizontal="center" vertical="center"/>
    </xf>
    <xf numFmtId="180" fontId="8" fillId="0" borderId="30" xfId="5" applyNumberFormat="1" applyFont="1" applyFill="1" applyBorder="1" applyAlignment="1">
      <alignment horizontal="center" vertical="center" wrapText="1"/>
    </xf>
    <xf numFmtId="180" fontId="8" fillId="0" borderId="1" xfId="5" applyNumberFormat="1" applyFont="1" applyFill="1" applyBorder="1" applyAlignment="1">
      <alignment horizontal="center" vertical="center"/>
    </xf>
    <xf numFmtId="0" fontId="8" fillId="0" borderId="7" xfId="5" applyFont="1" applyFill="1" applyBorder="1" applyAlignment="1">
      <alignment horizontal="center" vertical="center"/>
    </xf>
    <xf numFmtId="180" fontId="8" fillId="0" borderId="3" xfId="5" applyNumberFormat="1" applyFont="1" applyFill="1" applyBorder="1" applyAlignment="1">
      <alignment horizontal="center" vertical="center" wrapText="1"/>
    </xf>
    <xf numFmtId="0" fontId="8" fillId="0" borderId="4" xfId="5" applyFont="1" applyFill="1" applyBorder="1" applyAlignment="1">
      <alignment horizontal="center" vertical="center"/>
    </xf>
    <xf numFmtId="180" fontId="8" fillId="0" borderId="19" xfId="5" applyNumberFormat="1" applyFont="1" applyFill="1" applyBorder="1" applyAlignment="1">
      <alignment horizontal="center" vertical="center" wrapText="1"/>
    </xf>
    <xf numFmtId="180" fontId="8" fillId="0" borderId="24" xfId="5" applyNumberFormat="1" applyFont="1" applyFill="1" applyBorder="1" applyAlignment="1">
      <alignment horizontal="center" vertical="center" wrapText="1"/>
    </xf>
    <xf numFmtId="180" fontId="8" fillId="0" borderId="17" xfId="5" applyNumberFormat="1" applyFont="1" applyFill="1" applyBorder="1" applyAlignment="1">
      <alignment horizontal="center" vertical="center" wrapText="1"/>
    </xf>
    <xf numFmtId="180" fontId="8" fillId="0" borderId="15" xfId="5" applyNumberFormat="1" applyFont="1" applyFill="1" applyBorder="1" applyAlignment="1">
      <alignment horizontal="center" vertical="center"/>
    </xf>
    <xf numFmtId="180" fontId="8" fillId="0" borderId="22" xfId="5" applyNumberFormat="1" applyFont="1" applyFill="1" applyBorder="1" applyAlignment="1">
      <alignment horizontal="center" vertical="center"/>
    </xf>
    <xf numFmtId="180" fontId="8" fillId="0" borderId="3" xfId="5" applyNumberFormat="1" applyFont="1" applyFill="1" applyBorder="1" applyAlignment="1">
      <alignment horizontal="center" vertical="center"/>
    </xf>
    <xf numFmtId="180" fontId="8" fillId="0" borderId="15" xfId="5" applyNumberFormat="1" applyFont="1" applyFill="1" applyBorder="1" applyAlignment="1">
      <alignment horizontal="center" vertical="center" wrapText="1"/>
    </xf>
    <xf numFmtId="180" fontId="8" fillId="0" borderId="22" xfId="5" applyNumberFormat="1" applyFont="1" applyFill="1" applyBorder="1" applyAlignment="1">
      <alignment horizontal="center" vertical="center" wrapText="1"/>
    </xf>
    <xf numFmtId="180" fontId="8" fillId="0" borderId="17" xfId="5" applyNumberFormat="1" applyFont="1" applyFill="1" applyBorder="1" applyAlignment="1">
      <alignment horizontal="center" vertical="center"/>
    </xf>
    <xf numFmtId="0" fontId="8" fillId="0" borderId="17" xfId="5" applyFont="1" applyFill="1" applyBorder="1" applyAlignment="1">
      <alignment horizontal="center" vertical="center"/>
    </xf>
    <xf numFmtId="0" fontId="8" fillId="0" borderId="8" xfId="5" applyFont="1" applyFill="1" applyBorder="1" applyAlignment="1">
      <alignment horizontal="center" vertical="center" wrapText="1"/>
    </xf>
    <xf numFmtId="180" fontId="8" fillId="0" borderId="36" xfId="5" applyNumberFormat="1" applyFont="1" applyFill="1" applyBorder="1" applyAlignment="1">
      <alignment horizontal="center" vertical="center"/>
    </xf>
    <xf numFmtId="180" fontId="8" fillId="0" borderId="24" xfId="5" applyNumberFormat="1" applyFont="1" applyFill="1" applyBorder="1" applyAlignment="1">
      <alignment horizontal="center" vertical="center"/>
    </xf>
    <xf numFmtId="0" fontId="8" fillId="0" borderId="15" xfId="5" applyFont="1" applyFill="1" applyBorder="1" applyAlignment="1">
      <alignment horizontal="center" vertical="center"/>
    </xf>
    <xf numFmtId="0" fontId="8" fillId="0" borderId="22" xfId="6" applyFont="1" applyFill="1" applyBorder="1" applyAlignment="1">
      <alignment horizontal="center" vertical="center" wrapText="1"/>
    </xf>
    <xf numFmtId="0" fontId="8" fillId="0" borderId="24" xfId="6" applyFont="1" applyFill="1" applyBorder="1" applyAlignment="1">
      <alignment horizontal="center" vertical="center" wrapText="1"/>
    </xf>
    <xf numFmtId="0" fontId="8" fillId="0" borderId="34" xfId="6" applyFont="1" applyFill="1" applyBorder="1" applyAlignment="1">
      <alignment horizontal="center" vertical="center" wrapText="1"/>
    </xf>
    <xf numFmtId="0" fontId="8" fillId="0" borderId="22" xfId="6" applyFont="1" applyFill="1" applyBorder="1" applyAlignment="1">
      <alignment horizontal="center" vertical="center" wrapText="1" justifyLastLine="1"/>
    </xf>
    <xf numFmtId="0" fontId="8" fillId="0" borderId="24" xfId="6" applyFont="1" applyFill="1" applyBorder="1" applyAlignment="1">
      <alignment horizontal="center" vertical="center" wrapText="1" justifyLastLine="1"/>
    </xf>
    <xf numFmtId="0" fontId="8" fillId="0" borderId="34" xfId="6" applyFont="1" applyFill="1" applyBorder="1" applyAlignment="1">
      <alignment horizontal="center" vertical="center" wrapText="1" justifyLastLine="1"/>
    </xf>
    <xf numFmtId="0" fontId="8" fillId="0" borderId="34" xfId="5" applyFont="1" applyFill="1" applyBorder="1" applyAlignment="1">
      <alignment horizontal="center" vertical="center"/>
    </xf>
    <xf numFmtId="180" fontId="8" fillId="0" borderId="4" xfId="5" applyNumberFormat="1" applyFont="1" applyFill="1" applyBorder="1" applyAlignment="1">
      <alignment horizontal="center" vertical="center"/>
    </xf>
    <xf numFmtId="180" fontId="8" fillId="0" borderId="19" xfId="5" applyNumberFormat="1" applyFont="1" applyFill="1" applyBorder="1" applyAlignment="1">
      <alignment horizontal="center" vertical="center"/>
    </xf>
    <xf numFmtId="180" fontId="8" fillId="0" borderId="20" xfId="5" applyNumberFormat="1" applyFont="1" applyFill="1" applyBorder="1" applyAlignment="1">
      <alignment horizontal="center" vertical="center"/>
    </xf>
    <xf numFmtId="0" fontId="8" fillId="0" borderId="21" xfId="5" applyFont="1" applyFill="1" applyBorder="1" applyAlignment="1">
      <alignment horizontal="center" vertical="center"/>
    </xf>
    <xf numFmtId="0" fontId="8" fillId="0" borderId="25" xfId="5" applyFont="1" applyFill="1" applyBorder="1" applyAlignment="1">
      <alignment horizontal="center" vertical="center"/>
    </xf>
    <xf numFmtId="0" fontId="8" fillId="0" borderId="27" xfId="5" applyFont="1" applyFill="1" applyBorder="1" applyAlignment="1">
      <alignment horizontal="center" vertical="center"/>
    </xf>
    <xf numFmtId="180" fontId="8" fillId="0" borderId="21" xfId="5" applyNumberFormat="1" applyFont="1" applyFill="1" applyBorder="1" applyAlignment="1">
      <alignment horizontal="center" vertical="center"/>
    </xf>
    <xf numFmtId="180" fontId="9" fillId="0" borderId="22" xfId="5" applyNumberFormat="1" applyFont="1" applyFill="1" applyBorder="1" applyAlignment="1">
      <alignment horizontal="center" vertical="center" wrapText="1"/>
    </xf>
    <xf numFmtId="180" fontId="9" fillId="0" borderId="24" xfId="5" applyNumberFormat="1" applyFont="1" applyFill="1" applyBorder="1" applyAlignment="1">
      <alignment horizontal="center" vertical="center"/>
    </xf>
    <xf numFmtId="180" fontId="8" fillId="0" borderId="1" xfId="5" applyNumberFormat="1" applyFont="1" applyFill="1" applyBorder="1" applyAlignment="1">
      <alignment horizontal="center" vertical="center" wrapText="1"/>
    </xf>
    <xf numFmtId="0" fontId="8" fillId="0" borderId="1" xfId="5" applyFont="1" applyFill="1" applyBorder="1" applyAlignment="1">
      <alignment vertical="center" wrapText="1"/>
    </xf>
    <xf numFmtId="180" fontId="8" fillId="0" borderId="28" xfId="5" applyNumberFormat="1" applyFont="1" applyFill="1" applyBorder="1" applyAlignment="1">
      <alignment horizontal="center" vertical="center" wrapText="1"/>
    </xf>
    <xf numFmtId="180" fontId="8" fillId="0" borderId="18" xfId="5" applyNumberFormat="1" applyFont="1" applyFill="1" applyBorder="1" applyAlignment="1">
      <alignment horizontal="center" vertical="center" wrapText="1"/>
    </xf>
    <xf numFmtId="180" fontId="14" fillId="0" borderId="36" xfId="5" applyNumberFormat="1" applyFont="1" applyFill="1" applyBorder="1" applyAlignment="1">
      <alignment horizontal="center" vertical="center" wrapText="1"/>
    </xf>
    <xf numFmtId="180" fontId="14" fillId="0" borderId="24" xfId="5" applyNumberFormat="1" applyFont="1" applyFill="1" applyBorder="1" applyAlignment="1">
      <alignment horizontal="center" vertical="center" wrapText="1"/>
    </xf>
    <xf numFmtId="180" fontId="8" fillId="0" borderId="30" xfId="5" applyNumberFormat="1" applyFont="1" applyFill="1" applyBorder="1" applyAlignment="1">
      <alignment horizontal="center" vertical="center"/>
    </xf>
    <xf numFmtId="0" fontId="8" fillId="0" borderId="24" xfId="5" applyFont="1" applyFill="1" applyBorder="1" applyAlignment="1">
      <alignment vertical="center" wrapText="1"/>
    </xf>
    <xf numFmtId="0" fontId="8" fillId="0" borderId="3" xfId="5" applyFont="1" applyFill="1" applyBorder="1" applyAlignment="1">
      <alignment horizontal="center" vertical="center" wrapText="1"/>
    </xf>
    <xf numFmtId="180" fontId="8" fillId="0" borderId="6" xfId="5" applyNumberFormat="1" applyFont="1" applyFill="1" applyBorder="1" applyAlignment="1">
      <alignment horizontal="center" vertical="center"/>
    </xf>
    <xf numFmtId="180" fontId="8" fillId="0" borderId="33" xfId="5" applyNumberFormat="1" applyFont="1" applyFill="1" applyBorder="1" applyAlignment="1">
      <alignment horizontal="center" vertical="center"/>
    </xf>
    <xf numFmtId="180" fontId="8" fillId="0" borderId="7" xfId="5" applyNumberFormat="1" applyFont="1" applyFill="1" applyBorder="1" applyAlignment="1">
      <alignment horizontal="center" vertical="center" wrapText="1"/>
    </xf>
    <xf numFmtId="176" fontId="8" fillId="0" borderId="6" xfId="5" applyNumberFormat="1" applyFont="1" applyFill="1" applyBorder="1" applyAlignment="1">
      <alignment horizontal="right" vertical="center"/>
    </xf>
    <xf numFmtId="176" fontId="8" fillId="0" borderId="33" xfId="5" applyNumberFormat="1" applyFont="1" applyFill="1" applyBorder="1" applyAlignment="1">
      <alignment horizontal="right" vertical="center"/>
    </xf>
    <xf numFmtId="176" fontId="8" fillId="0" borderId="0" xfId="5" applyNumberFormat="1" applyFont="1" applyFill="1" applyBorder="1" applyAlignment="1">
      <alignment horizontal="right" vertical="center"/>
    </xf>
    <xf numFmtId="176" fontId="8" fillId="0" borderId="23" xfId="5" applyNumberFormat="1" applyFont="1" applyFill="1" applyBorder="1" applyAlignment="1">
      <alignment horizontal="right" vertical="center"/>
    </xf>
    <xf numFmtId="176" fontId="8" fillId="0" borderId="11" xfId="5" applyNumberFormat="1" applyFont="1" applyFill="1" applyBorder="1" applyAlignment="1">
      <alignment horizontal="right" vertical="center"/>
    </xf>
    <xf numFmtId="176" fontId="8" fillId="0" borderId="38" xfId="5" applyNumberFormat="1" applyFont="1" applyFill="1" applyBorder="1" applyAlignment="1">
      <alignment horizontal="right" vertical="center"/>
    </xf>
    <xf numFmtId="176" fontId="8" fillId="0" borderId="23" xfId="5" applyNumberFormat="1" applyFont="1" applyFill="1" applyBorder="1" applyAlignment="1">
      <alignment horizontal="distributed" vertical="center"/>
    </xf>
    <xf numFmtId="176" fontId="8" fillId="0" borderId="38" xfId="5" applyNumberFormat="1" applyFont="1" applyFill="1" applyBorder="1" applyAlignment="1">
      <alignment horizontal="distributed" vertical="center"/>
    </xf>
    <xf numFmtId="176" fontId="8" fillId="0" borderId="27" xfId="5" applyNumberFormat="1" applyFont="1" applyFill="1" applyBorder="1" applyAlignment="1">
      <alignment horizontal="distributed" vertical="center"/>
    </xf>
    <xf numFmtId="176" fontId="8" fillId="0" borderId="11" xfId="5" applyNumberFormat="1" applyFont="1" applyFill="1" applyBorder="1" applyAlignment="1">
      <alignment horizontal="distributed" vertical="center"/>
    </xf>
    <xf numFmtId="176" fontId="8" fillId="0" borderId="2" xfId="5" applyNumberFormat="1" applyFont="1" applyFill="1" applyBorder="1" applyAlignment="1">
      <alignment horizontal="center" vertical="center"/>
    </xf>
    <xf numFmtId="176" fontId="8" fillId="0" borderId="31" xfId="5" applyNumberFormat="1" applyFont="1" applyFill="1" applyBorder="1" applyAlignment="1">
      <alignment horizontal="center" vertical="center"/>
    </xf>
    <xf numFmtId="176" fontId="8" fillId="0" borderId="6" xfId="5" applyNumberFormat="1" applyFont="1" applyFill="1" applyBorder="1" applyAlignment="1">
      <alignment horizontal="center" vertical="center"/>
    </xf>
    <xf numFmtId="176" fontId="8" fillId="0" borderId="33" xfId="5" applyNumberFormat="1" applyFont="1" applyFill="1" applyBorder="1" applyAlignment="1">
      <alignment horizontal="center" vertical="center"/>
    </xf>
    <xf numFmtId="176" fontId="8" fillId="0" borderId="36" xfId="5" applyNumberFormat="1" applyFont="1" applyFill="1" applyBorder="1" applyAlignment="1">
      <alignment horizontal="center" vertical="center" wrapText="1"/>
    </xf>
    <xf numFmtId="176" fontId="8" fillId="0" borderId="34" xfId="5" applyNumberFormat="1" applyFont="1" applyFill="1" applyBorder="1" applyAlignment="1">
      <alignment horizontal="center" vertical="center" wrapText="1"/>
    </xf>
    <xf numFmtId="176" fontId="7" fillId="0" borderId="4" xfId="5" applyNumberFormat="1" applyFont="1" applyFill="1" applyBorder="1" applyAlignment="1" applyProtection="1">
      <alignment horizontal="center" vertical="center"/>
      <protection locked="0"/>
    </xf>
    <xf numFmtId="176" fontId="7" fillId="0" borderId="5" xfId="5" applyNumberFormat="1" applyFont="1" applyFill="1" applyBorder="1" applyAlignment="1" applyProtection="1">
      <alignment horizontal="center" vertical="center"/>
      <protection locked="0"/>
    </xf>
    <xf numFmtId="176" fontId="8" fillId="0" borderId="6" xfId="1" applyNumberFormat="1" applyFont="1" applyFill="1" applyBorder="1" applyAlignment="1">
      <alignment horizontal="right" vertical="center"/>
    </xf>
    <xf numFmtId="176" fontId="8" fillId="0" borderId="33" xfId="1" applyNumberFormat="1" applyFont="1" applyFill="1" applyBorder="1" applyAlignment="1">
      <alignment horizontal="right" vertical="center"/>
    </xf>
    <xf numFmtId="176" fontId="8" fillId="0" borderId="0" xfId="1" applyNumberFormat="1" applyFont="1" applyFill="1" applyBorder="1" applyAlignment="1">
      <alignment horizontal="right" vertical="center"/>
    </xf>
    <xf numFmtId="176" fontId="8" fillId="0" borderId="23" xfId="1" applyNumberFormat="1" applyFont="1" applyFill="1" applyBorder="1" applyAlignment="1">
      <alignment horizontal="right" vertical="center"/>
    </xf>
    <xf numFmtId="176" fontId="8" fillId="0" borderId="11" xfId="1" applyNumberFormat="1" applyFont="1" applyFill="1" applyBorder="1" applyAlignment="1">
      <alignment horizontal="right" vertical="center"/>
    </xf>
    <xf numFmtId="176" fontId="8" fillId="0" borderId="38" xfId="1" applyNumberFormat="1" applyFont="1" applyFill="1" applyBorder="1" applyAlignment="1">
      <alignment horizontal="right" vertical="center"/>
    </xf>
    <xf numFmtId="176" fontId="8" fillId="0" borderId="23" xfId="1" applyNumberFormat="1" applyFont="1" applyFill="1" applyBorder="1" applyAlignment="1">
      <alignment horizontal="distributed" vertical="center"/>
    </xf>
    <xf numFmtId="176" fontId="8" fillId="0" borderId="38" xfId="1" applyNumberFormat="1" applyFont="1" applyFill="1" applyBorder="1" applyAlignment="1">
      <alignment horizontal="distributed" vertical="center"/>
    </xf>
    <xf numFmtId="176" fontId="8" fillId="0" borderId="27" xfId="1" applyNumberFormat="1" applyFont="1" applyFill="1" applyBorder="1" applyAlignment="1">
      <alignment horizontal="distributed" vertical="center"/>
    </xf>
    <xf numFmtId="176" fontId="8" fillId="0" borderId="11" xfId="1" applyNumberFormat="1" applyFont="1" applyFill="1" applyBorder="1" applyAlignment="1">
      <alignment horizontal="distributed" vertical="center"/>
    </xf>
    <xf numFmtId="176" fontId="7" fillId="0" borderId="4" xfId="1" applyNumberFormat="1" applyFont="1" applyFill="1" applyBorder="1" applyAlignment="1" applyProtection="1">
      <alignment horizontal="center" vertical="center"/>
      <protection locked="0"/>
    </xf>
    <xf numFmtId="176" fontId="7" fillId="0" borderId="5" xfId="1" applyNumberFormat="1" applyFont="1" applyFill="1" applyBorder="1" applyAlignment="1" applyProtection="1">
      <alignment horizontal="center" vertical="center"/>
      <protection locked="0"/>
    </xf>
    <xf numFmtId="176" fontId="7" fillId="0" borderId="26" xfId="5" applyNumberFormat="1" applyFont="1" applyFill="1" applyBorder="1" applyAlignment="1">
      <alignment horizontal="center" vertical="center"/>
    </xf>
    <xf numFmtId="176" fontId="7" fillId="0" borderId="27" xfId="5" applyNumberFormat="1" applyFont="1" applyFill="1" applyBorder="1" applyAlignment="1">
      <alignment horizontal="center" vertical="center"/>
    </xf>
    <xf numFmtId="176" fontId="8" fillId="0" borderId="0" xfId="5" applyNumberFormat="1" applyFont="1" applyFill="1" applyBorder="1" applyAlignment="1">
      <alignment horizontal="center" vertical="center"/>
    </xf>
    <xf numFmtId="176" fontId="8" fillId="0" borderId="23" xfId="5" applyNumberFormat="1" applyFont="1" applyFill="1" applyBorder="1" applyAlignment="1">
      <alignment horizontal="center" vertical="center"/>
    </xf>
    <xf numFmtId="176" fontId="8" fillId="0" borderId="24" xfId="5" applyNumberFormat="1" applyFont="1" applyFill="1" applyBorder="1" applyAlignment="1">
      <alignment horizontal="center" vertical="center" wrapText="1"/>
    </xf>
  </cellXfs>
  <cellStyles count="11">
    <cellStyle name="ハイパーリンク" xfId="3" builtinId="8"/>
    <cellStyle name="桁区切り" xfId="4" builtinId="6"/>
    <cellStyle name="桁区切り 2" xfId="2"/>
    <cellStyle name="桁区切り 2 2" xfId="10"/>
    <cellStyle name="桁区切り 2 3" xfId="9"/>
    <cellStyle name="標準" xfId="0" builtinId="0"/>
    <cellStyle name="標準 2" xfId="1"/>
    <cellStyle name="標準 2 2" xfId="7"/>
    <cellStyle name="標準 2 3" xfId="8"/>
    <cellStyle name="標準 4" xfId="5"/>
    <cellStyle name="標準 4 2" xfId="6"/>
  </cellStyles>
  <dxfs count="0"/>
  <tableStyles count="0" defaultTableStyle="TableStyleMedium2" defaultPivotStyle="PivotStyleLight16"/>
  <colors>
    <mruColors>
      <color rgb="FFFFFF66"/>
      <color rgb="FFFF9999"/>
      <color rgb="FFCCFF99"/>
      <color rgb="FF99CC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3</xdr:col>
      <xdr:colOff>0</xdr:colOff>
      <xdr:row>2</xdr:row>
      <xdr:rowOff>0</xdr:rowOff>
    </xdr:from>
    <xdr:to>
      <xdr:col>4</xdr:col>
      <xdr:colOff>480060</xdr:colOff>
      <xdr:row>2</xdr:row>
      <xdr:rowOff>518160</xdr:rowOff>
    </xdr:to>
    <xdr:sp macro="" textlink="">
      <xdr:nvSpPr>
        <xdr:cNvPr id="3" name="角丸四角形 2">
          <a:hlinkClick xmlns:r="http://schemas.openxmlformats.org/officeDocument/2006/relationships" r:id="rId1"/>
        </xdr:cNvPr>
        <xdr:cNvSpPr/>
      </xdr:nvSpPr>
      <xdr:spPr>
        <a:xfrm>
          <a:off x="6934200" y="3810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4</xdr:row>
      <xdr:rowOff>0</xdr:rowOff>
    </xdr:from>
    <xdr:to>
      <xdr:col>12</xdr:col>
      <xdr:colOff>533400</xdr:colOff>
      <xdr:row>4</xdr:row>
      <xdr:rowOff>518160</xdr:rowOff>
    </xdr:to>
    <xdr:sp macro="" textlink="">
      <xdr:nvSpPr>
        <xdr:cNvPr id="2" name="角丸四角形 1">
          <a:hlinkClick xmlns:r="http://schemas.openxmlformats.org/officeDocument/2006/relationships" r:id="rId1"/>
        </xdr:cNvPr>
        <xdr:cNvSpPr/>
      </xdr:nvSpPr>
      <xdr:spPr>
        <a:xfrm>
          <a:off x="7261860" y="70104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20</xdr:col>
      <xdr:colOff>0</xdr:colOff>
      <xdr:row>5</xdr:row>
      <xdr:rowOff>0</xdr:rowOff>
    </xdr:from>
    <xdr:to>
      <xdr:col>21</xdr:col>
      <xdr:colOff>601980</xdr:colOff>
      <xdr:row>7</xdr:row>
      <xdr:rowOff>60960</xdr:rowOff>
    </xdr:to>
    <xdr:sp macro="" textlink="">
      <xdr:nvSpPr>
        <xdr:cNvPr id="2" name="角丸四角形 1">
          <a:hlinkClick xmlns:r="http://schemas.openxmlformats.org/officeDocument/2006/relationships" r:id="rId1"/>
        </xdr:cNvPr>
        <xdr:cNvSpPr/>
      </xdr:nvSpPr>
      <xdr:spPr>
        <a:xfrm>
          <a:off x="10279380" y="609600"/>
          <a:ext cx="121920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15</xdr:col>
      <xdr:colOff>0</xdr:colOff>
      <xdr:row>6</xdr:row>
      <xdr:rowOff>0</xdr:rowOff>
    </xdr:from>
    <xdr:to>
      <xdr:col>16</xdr:col>
      <xdr:colOff>533400</xdr:colOff>
      <xdr:row>7</xdr:row>
      <xdr:rowOff>152400</xdr:rowOff>
    </xdr:to>
    <xdr:sp macro="" textlink="">
      <xdr:nvSpPr>
        <xdr:cNvPr id="2" name="角丸四角形 1">
          <a:hlinkClick xmlns:r="http://schemas.openxmlformats.org/officeDocument/2006/relationships" r:id="rId1"/>
        </xdr:cNvPr>
        <xdr:cNvSpPr/>
      </xdr:nvSpPr>
      <xdr:spPr>
        <a:xfrm>
          <a:off x="11079480" y="59436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19</xdr:col>
      <xdr:colOff>0</xdr:colOff>
      <xdr:row>6</xdr:row>
      <xdr:rowOff>0</xdr:rowOff>
    </xdr:from>
    <xdr:to>
      <xdr:col>20</xdr:col>
      <xdr:colOff>533400</xdr:colOff>
      <xdr:row>8</xdr:row>
      <xdr:rowOff>99060</xdr:rowOff>
    </xdr:to>
    <xdr:sp macro="" textlink="">
      <xdr:nvSpPr>
        <xdr:cNvPr id="2" name="角丸四角形 1">
          <a:hlinkClick xmlns:r="http://schemas.openxmlformats.org/officeDocument/2006/relationships" r:id="rId1"/>
        </xdr:cNvPr>
        <xdr:cNvSpPr/>
      </xdr:nvSpPr>
      <xdr:spPr>
        <a:xfrm>
          <a:off x="14554200" y="59436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18</xdr:col>
      <xdr:colOff>0</xdr:colOff>
      <xdr:row>4</xdr:row>
      <xdr:rowOff>0</xdr:rowOff>
    </xdr:from>
    <xdr:to>
      <xdr:col>19</xdr:col>
      <xdr:colOff>533400</xdr:colOff>
      <xdr:row>6</xdr:row>
      <xdr:rowOff>60960</xdr:rowOff>
    </xdr:to>
    <xdr:sp macro="" textlink="">
      <xdr:nvSpPr>
        <xdr:cNvPr id="2" name="角丸四角形 1">
          <a:hlinkClick xmlns:r="http://schemas.openxmlformats.org/officeDocument/2006/relationships" r:id="rId1"/>
        </xdr:cNvPr>
        <xdr:cNvSpPr/>
      </xdr:nvSpPr>
      <xdr:spPr>
        <a:xfrm>
          <a:off x="1368552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15</xdr:col>
      <xdr:colOff>0</xdr:colOff>
      <xdr:row>7</xdr:row>
      <xdr:rowOff>0</xdr:rowOff>
    </xdr:from>
    <xdr:to>
      <xdr:col>16</xdr:col>
      <xdr:colOff>419100</xdr:colOff>
      <xdr:row>8</xdr:row>
      <xdr:rowOff>289560</xdr:rowOff>
    </xdr:to>
    <xdr:sp macro="" textlink="">
      <xdr:nvSpPr>
        <xdr:cNvPr id="2" name="角丸四角形 1">
          <a:hlinkClick xmlns:r="http://schemas.openxmlformats.org/officeDocument/2006/relationships" r:id="rId1"/>
        </xdr:cNvPr>
        <xdr:cNvSpPr/>
      </xdr:nvSpPr>
      <xdr:spPr>
        <a:xfrm>
          <a:off x="1126236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28</xdr:col>
      <xdr:colOff>0</xdr:colOff>
      <xdr:row>5</xdr:row>
      <xdr:rowOff>0</xdr:rowOff>
    </xdr:from>
    <xdr:to>
      <xdr:col>29</xdr:col>
      <xdr:colOff>533400</xdr:colOff>
      <xdr:row>7</xdr:row>
      <xdr:rowOff>60960</xdr:rowOff>
    </xdr:to>
    <xdr:sp macro="" textlink="">
      <xdr:nvSpPr>
        <xdr:cNvPr id="2" name="角丸四角形 1">
          <a:hlinkClick xmlns:r="http://schemas.openxmlformats.org/officeDocument/2006/relationships" r:id="rId1"/>
        </xdr:cNvPr>
        <xdr:cNvSpPr/>
      </xdr:nvSpPr>
      <xdr:spPr>
        <a:xfrm>
          <a:off x="1722882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12</xdr:col>
      <xdr:colOff>0</xdr:colOff>
      <xdr:row>7</xdr:row>
      <xdr:rowOff>0</xdr:rowOff>
    </xdr:from>
    <xdr:to>
      <xdr:col>13</xdr:col>
      <xdr:colOff>434340</xdr:colOff>
      <xdr:row>8</xdr:row>
      <xdr:rowOff>289560</xdr:rowOff>
    </xdr:to>
    <xdr:sp macro="" textlink="">
      <xdr:nvSpPr>
        <xdr:cNvPr id="2" name="角丸四角形 1">
          <a:hlinkClick xmlns:r="http://schemas.openxmlformats.org/officeDocument/2006/relationships" r:id="rId1"/>
        </xdr:cNvPr>
        <xdr:cNvSpPr/>
      </xdr:nvSpPr>
      <xdr:spPr>
        <a:xfrm>
          <a:off x="864108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14</xdr:col>
      <xdr:colOff>0</xdr:colOff>
      <xdr:row>5</xdr:row>
      <xdr:rowOff>0</xdr:rowOff>
    </xdr:from>
    <xdr:to>
      <xdr:col>15</xdr:col>
      <xdr:colOff>533400</xdr:colOff>
      <xdr:row>7</xdr:row>
      <xdr:rowOff>99060</xdr:rowOff>
    </xdr:to>
    <xdr:sp macro="" textlink="">
      <xdr:nvSpPr>
        <xdr:cNvPr id="2" name="角丸四角形 1">
          <a:hlinkClick xmlns:r="http://schemas.openxmlformats.org/officeDocument/2006/relationships" r:id="rId1"/>
        </xdr:cNvPr>
        <xdr:cNvSpPr/>
      </xdr:nvSpPr>
      <xdr:spPr>
        <a:xfrm>
          <a:off x="873252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5</xdr:row>
      <xdr:rowOff>175260</xdr:rowOff>
    </xdr:from>
    <xdr:to>
      <xdr:col>11</xdr:col>
      <xdr:colOff>533400</xdr:colOff>
      <xdr:row>8</xdr:row>
      <xdr:rowOff>7620</xdr:rowOff>
    </xdr:to>
    <xdr:sp macro="" textlink="">
      <xdr:nvSpPr>
        <xdr:cNvPr id="2" name="角丸四角形 1">
          <a:hlinkClick xmlns:r="http://schemas.openxmlformats.org/officeDocument/2006/relationships" r:id="rId1"/>
        </xdr:cNvPr>
        <xdr:cNvSpPr/>
      </xdr:nvSpPr>
      <xdr:spPr>
        <a:xfrm>
          <a:off x="5478780" y="78486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5</xdr:row>
      <xdr:rowOff>0</xdr:rowOff>
    </xdr:from>
    <xdr:to>
      <xdr:col>29</xdr:col>
      <xdr:colOff>541020</xdr:colOff>
      <xdr:row>7</xdr:row>
      <xdr:rowOff>60960</xdr:rowOff>
    </xdr:to>
    <xdr:sp macro="" textlink="">
      <xdr:nvSpPr>
        <xdr:cNvPr id="2" name="角丸四角形 1">
          <a:hlinkClick xmlns:r="http://schemas.openxmlformats.org/officeDocument/2006/relationships" r:id="rId1"/>
        </xdr:cNvPr>
        <xdr:cNvSpPr/>
      </xdr:nvSpPr>
      <xdr:spPr>
        <a:xfrm>
          <a:off x="1735074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7</xdr:row>
      <xdr:rowOff>0</xdr:rowOff>
    </xdr:from>
    <xdr:to>
      <xdr:col>13</xdr:col>
      <xdr:colOff>533400</xdr:colOff>
      <xdr:row>7</xdr:row>
      <xdr:rowOff>518160</xdr:rowOff>
    </xdr:to>
    <xdr:sp macro="" textlink="">
      <xdr:nvSpPr>
        <xdr:cNvPr id="2" name="角丸四角形 1">
          <a:hlinkClick xmlns:r="http://schemas.openxmlformats.org/officeDocument/2006/relationships" r:id="rId1"/>
        </xdr:cNvPr>
        <xdr:cNvSpPr/>
      </xdr:nvSpPr>
      <xdr:spPr>
        <a:xfrm>
          <a:off x="7292340" y="1333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xdr:cNvPr>
        <xdr:cNvSpPr/>
      </xdr:nvSpPr>
      <xdr:spPr>
        <a:xfrm>
          <a:off x="1400556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xdr:cNvPr>
        <xdr:cNvSpPr/>
      </xdr:nvSpPr>
      <xdr:spPr>
        <a:xfrm>
          <a:off x="1400556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0.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6.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7.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8.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9.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xdr:cNvPr>
        <xdr:cNvSpPr/>
      </xdr:nvSpPr>
      <xdr:spPr>
        <a:xfrm>
          <a:off x="1400556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0.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1.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2.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3.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4.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5.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6.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7.xml><?xml version="1.0" encoding="utf-8"?>
<xdr:wsDr xmlns:xdr="http://schemas.openxmlformats.org/drawingml/2006/spreadsheetDrawing" xmlns:a="http://schemas.openxmlformats.org/drawingml/2006/main">
  <xdr:twoCellAnchor>
    <xdr:from>
      <xdr:col>12</xdr:col>
      <xdr:colOff>0</xdr:colOff>
      <xdr:row>5</xdr:row>
      <xdr:rowOff>0</xdr:rowOff>
    </xdr:from>
    <xdr:to>
      <xdr:col>13</xdr:col>
      <xdr:colOff>533400</xdr:colOff>
      <xdr:row>5</xdr:row>
      <xdr:rowOff>518160</xdr:rowOff>
    </xdr:to>
    <xdr:sp macro="" textlink="">
      <xdr:nvSpPr>
        <xdr:cNvPr id="2" name="角丸四角形 1">
          <a:hlinkClick xmlns:r="http://schemas.openxmlformats.org/officeDocument/2006/relationships" r:id="rId1"/>
        </xdr:cNvPr>
        <xdr:cNvSpPr/>
      </xdr:nvSpPr>
      <xdr:spPr>
        <a:xfrm>
          <a:off x="7292340" y="9525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8.xml><?xml version="1.0" encoding="utf-8"?>
<xdr:wsDr xmlns:xdr="http://schemas.openxmlformats.org/drawingml/2006/spreadsheetDrawing" xmlns:a="http://schemas.openxmlformats.org/drawingml/2006/main">
  <xdr:twoCellAnchor>
    <xdr:from>
      <xdr:col>11</xdr:col>
      <xdr:colOff>0</xdr:colOff>
      <xdr:row>3</xdr:row>
      <xdr:rowOff>137160</xdr:rowOff>
    </xdr:from>
    <xdr:to>
      <xdr:col>12</xdr:col>
      <xdr:colOff>533400</xdr:colOff>
      <xdr:row>6</xdr:row>
      <xdr:rowOff>7620</xdr:rowOff>
    </xdr:to>
    <xdr:sp macro="" textlink="">
      <xdr:nvSpPr>
        <xdr:cNvPr id="2" name="角丸四角形 1">
          <a:hlinkClick xmlns:r="http://schemas.openxmlformats.org/officeDocument/2006/relationships" r:id="rId1"/>
        </xdr:cNvPr>
        <xdr:cNvSpPr/>
      </xdr:nvSpPr>
      <xdr:spPr>
        <a:xfrm>
          <a:off x="6271260" y="70866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24</xdr:col>
      <xdr:colOff>0</xdr:colOff>
      <xdr:row>5</xdr:row>
      <xdr:rowOff>0</xdr:rowOff>
    </xdr:from>
    <xdr:to>
      <xdr:col>25</xdr:col>
      <xdr:colOff>281940</xdr:colOff>
      <xdr:row>7</xdr:row>
      <xdr:rowOff>60960</xdr:rowOff>
    </xdr:to>
    <xdr:sp macro="" textlink="">
      <xdr:nvSpPr>
        <xdr:cNvPr id="2" name="角丸四角形 1">
          <a:hlinkClick xmlns:r="http://schemas.openxmlformats.org/officeDocument/2006/relationships" r:id="rId1"/>
        </xdr:cNvPr>
        <xdr:cNvSpPr/>
      </xdr:nvSpPr>
      <xdr:spPr>
        <a:xfrm>
          <a:off x="14005560" y="990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4</xdr:row>
      <xdr:rowOff>0</xdr:rowOff>
    </xdr:from>
    <xdr:to>
      <xdr:col>12</xdr:col>
      <xdr:colOff>704850</xdr:colOff>
      <xdr:row>4</xdr:row>
      <xdr:rowOff>518160</xdr:rowOff>
    </xdr:to>
    <xdr:sp macro="" textlink="">
      <xdr:nvSpPr>
        <xdr:cNvPr id="2" name="角丸四角形 1">
          <a:hlinkClick xmlns:r="http://schemas.openxmlformats.org/officeDocument/2006/relationships" r:id="rId1"/>
        </xdr:cNvPr>
        <xdr:cNvSpPr/>
      </xdr:nvSpPr>
      <xdr:spPr>
        <a:xfrm>
          <a:off x="8138160" y="701040"/>
          <a:ext cx="70485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3</xdr:row>
      <xdr:rowOff>0</xdr:rowOff>
    </xdr:from>
    <xdr:to>
      <xdr:col>8</xdr:col>
      <xdr:colOff>533400</xdr:colOff>
      <xdr:row>4</xdr:row>
      <xdr:rowOff>60960</xdr:rowOff>
    </xdr:to>
    <xdr:sp macro="" textlink="">
      <xdr:nvSpPr>
        <xdr:cNvPr id="2" name="角丸四角形 1">
          <a:hlinkClick xmlns:r="http://schemas.openxmlformats.org/officeDocument/2006/relationships" r:id="rId1"/>
        </xdr:cNvPr>
        <xdr:cNvSpPr/>
      </xdr:nvSpPr>
      <xdr:spPr>
        <a:xfrm>
          <a:off x="729996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8</xdr:row>
      <xdr:rowOff>0</xdr:rowOff>
    </xdr:from>
    <xdr:to>
      <xdr:col>8</xdr:col>
      <xdr:colOff>533400</xdr:colOff>
      <xdr:row>9</xdr:row>
      <xdr:rowOff>60960</xdr:rowOff>
    </xdr:to>
    <xdr:sp macro="" textlink="">
      <xdr:nvSpPr>
        <xdr:cNvPr id="2" name="角丸四角形 1">
          <a:hlinkClick xmlns:r="http://schemas.openxmlformats.org/officeDocument/2006/relationships" r:id="rId1"/>
        </xdr:cNvPr>
        <xdr:cNvSpPr/>
      </xdr:nvSpPr>
      <xdr:spPr>
        <a:xfrm>
          <a:off x="7299960" y="609600"/>
          <a:ext cx="115062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85"/>
  <sheetViews>
    <sheetView showGridLines="0" tabSelected="1" zoomScaleNormal="100" zoomScaleSheetLayoutView="100" workbookViewId="0"/>
  </sheetViews>
  <sheetFormatPr defaultColWidth="8.69921875" defaultRowHeight="15" customHeight="1" x14ac:dyDescent="0.45"/>
  <cols>
    <col min="1" max="1" width="4.3984375" style="40" customWidth="1"/>
    <col min="2" max="2" width="10.8984375" style="40" customWidth="1"/>
    <col min="3" max="3" width="5.19921875" style="135" customWidth="1"/>
    <col min="4" max="4" width="81.3984375" style="135" customWidth="1"/>
    <col min="5" max="16384" width="8.69921875" style="1"/>
  </cols>
  <sheetData>
    <row r="1" spans="1:4" ht="12" customHeight="1" x14ac:dyDescent="0.45"/>
    <row r="2" spans="1:4" ht="21" customHeight="1" x14ac:dyDescent="0.45">
      <c r="A2" s="299" t="s">
        <v>2277</v>
      </c>
      <c r="B2" s="299"/>
      <c r="C2" s="299"/>
      <c r="D2" s="299"/>
    </row>
    <row r="3" spans="1:4" ht="21" x14ac:dyDescent="0.45">
      <c r="A3" s="299" t="s">
        <v>2278</v>
      </c>
      <c r="B3" s="299"/>
      <c r="C3" s="299"/>
      <c r="D3" s="299"/>
    </row>
    <row r="4" spans="1:4" ht="12" customHeight="1" x14ac:dyDescent="0.45">
      <c r="A4" s="215"/>
      <c r="B4" s="215"/>
      <c r="C4" s="216"/>
      <c r="D4" s="216"/>
    </row>
    <row r="5" spans="1:4" ht="23.4" x14ac:dyDescent="0.45">
      <c r="A5" s="296" t="s">
        <v>17</v>
      </c>
      <c r="B5" s="296"/>
      <c r="C5" s="296"/>
      <c r="D5" s="296"/>
    </row>
    <row r="6" spans="1:4" ht="16.2" x14ac:dyDescent="0.45">
      <c r="A6" s="297" t="s">
        <v>2279</v>
      </c>
      <c r="B6" s="297"/>
      <c r="C6" s="297"/>
      <c r="D6" s="297"/>
    </row>
    <row r="7" spans="1:4" ht="12" customHeight="1" x14ac:dyDescent="0.45">
      <c r="A7" s="217"/>
      <c r="B7" s="217"/>
      <c r="C7" s="218"/>
      <c r="D7" s="218"/>
    </row>
    <row r="8" spans="1:4" ht="25.8" x14ac:dyDescent="0.45">
      <c r="A8" s="298" t="s">
        <v>13</v>
      </c>
      <c r="B8" s="298"/>
      <c r="C8" s="298"/>
      <c r="D8" s="298"/>
    </row>
    <row r="9" spans="1:4" ht="12" customHeight="1" x14ac:dyDescent="0.45"/>
    <row r="10" spans="1:4" ht="15" customHeight="1" x14ac:dyDescent="0.45">
      <c r="A10" s="290" t="str">
        <f>HYPERLINK("#留意事項!A1","◆　留意事項")</f>
        <v>◆　留意事項</v>
      </c>
      <c r="B10" s="290"/>
      <c r="C10" s="290"/>
      <c r="D10" s="290"/>
    </row>
    <row r="11" spans="1:4" ht="12" customHeight="1" x14ac:dyDescent="0.45"/>
    <row r="12" spans="1:4" ht="15" customHeight="1" x14ac:dyDescent="0.45">
      <c r="A12" s="40" t="s">
        <v>1872</v>
      </c>
    </row>
    <row r="13" spans="1:4" ht="15" customHeight="1" x14ac:dyDescent="0.45">
      <c r="A13" s="140" t="s">
        <v>2045</v>
      </c>
      <c r="B13" s="140"/>
      <c r="C13" s="141"/>
      <c r="D13" s="141"/>
    </row>
    <row r="14" spans="1:4" ht="30" customHeight="1" x14ac:dyDescent="0.45">
      <c r="A14" s="140"/>
      <c r="B14" s="140" t="s">
        <v>1850</v>
      </c>
      <c r="C14" s="294" t="s">
        <v>1890</v>
      </c>
      <c r="D14" s="294"/>
    </row>
    <row r="15" spans="1:4" ht="15" customHeight="1" x14ac:dyDescent="0.45">
      <c r="A15" s="140"/>
      <c r="B15" s="140"/>
      <c r="C15" s="291" t="str">
        <f>HYPERLINK("#第1表-1（県計）!A1","（１）県計")</f>
        <v>（１）県計</v>
      </c>
      <c r="D15" s="291"/>
    </row>
    <row r="16" spans="1:4" ht="15" customHeight="1" x14ac:dyDescent="0.45">
      <c r="A16" s="140"/>
      <c r="B16" s="140"/>
      <c r="C16" s="292" t="s">
        <v>1867</v>
      </c>
      <c r="D16" s="292"/>
    </row>
    <row r="17" spans="1:4" ht="15" customHeight="1" x14ac:dyDescent="0.45">
      <c r="A17" s="140"/>
      <c r="B17" s="140"/>
      <c r="C17" s="141"/>
      <c r="D17" s="153" t="str">
        <f>HYPERLINK("#第1表-1（県央）!A1","○県央")</f>
        <v>○県央</v>
      </c>
    </row>
    <row r="18" spans="1:4" ht="15" customHeight="1" x14ac:dyDescent="0.45">
      <c r="A18" s="140"/>
      <c r="B18" s="140"/>
      <c r="C18" s="141"/>
      <c r="D18" s="153" t="str">
        <f>HYPERLINK("#第1表-1（県南）!A1","○県南")</f>
        <v>○県南</v>
      </c>
    </row>
    <row r="19" spans="1:4" ht="15" customHeight="1" x14ac:dyDescent="0.45">
      <c r="A19" s="140"/>
      <c r="B19" s="140"/>
      <c r="C19" s="141"/>
      <c r="D19" s="153" t="str">
        <f>HYPERLINK("#第1表-1（沿岸）!A1","○沿岸")</f>
        <v>○沿岸</v>
      </c>
    </row>
    <row r="20" spans="1:4" ht="15" customHeight="1" x14ac:dyDescent="0.45">
      <c r="A20" s="140"/>
      <c r="B20" s="140"/>
      <c r="C20" s="141"/>
      <c r="D20" s="153" t="str">
        <f>HYPERLINK("#第1表-1（県北）!A1","○県北")</f>
        <v>○県北</v>
      </c>
    </row>
    <row r="21" spans="1:4" ht="30" customHeight="1" x14ac:dyDescent="0.45">
      <c r="A21" s="140"/>
      <c r="B21" s="140" t="s">
        <v>1851</v>
      </c>
      <c r="C21" s="295" t="str">
        <f>HYPERLINK("#第1表-2!A1","産業細分類別事業所数、従業者数、事業に従事する者の人件費及び派遣受入者に係る人材派遣会社への支払額、原材料・燃料・電力の使用額等、製造品出荷額等、付加価値額")</f>
        <v>産業細分類別事業所数、従業者数、事業に従事する者の人件費及び派遣受入者に係る人材派遣会社への支払額、原材料・燃料・電力の使用額等、製造品出荷額等、付加価値額</v>
      </c>
      <c r="D21" s="295"/>
    </row>
    <row r="22" spans="1:4" ht="15" customHeight="1" x14ac:dyDescent="0.45">
      <c r="A22" s="140"/>
      <c r="B22" s="140" t="s">
        <v>1852</v>
      </c>
      <c r="C22" s="293" t="str">
        <f t="shared" ref="C22" si="0">HYPERLINK("#第１表-３!A1","品目別産出事業所数、製造品出荷額")</f>
        <v>品目別産出事業所数、製造品出荷額</v>
      </c>
      <c r="D22" s="293"/>
    </row>
    <row r="23" spans="1:4" ht="15" customHeight="1" x14ac:dyDescent="0.45">
      <c r="A23" s="140"/>
      <c r="B23" s="140" t="s">
        <v>1853</v>
      </c>
      <c r="C23" s="293" t="str">
        <f t="shared" ref="C23" si="1">HYPERLINK("#第１表-４!A1","品目別産出事業所数、加工賃収入額")</f>
        <v>品目別産出事業所数、加工賃収入額</v>
      </c>
      <c r="D23" s="293"/>
    </row>
    <row r="24" spans="1:4" ht="30" customHeight="1" x14ac:dyDescent="0.45">
      <c r="A24" s="140"/>
      <c r="B24" s="140" t="s">
        <v>1854</v>
      </c>
      <c r="C24" s="293" t="str">
        <f>HYPERLINK("#第2表!A1","産業中分類別、従業者規模別事業所数、従業者数、事業に従事する者の人件費及び派遣受入者に係る人材派遣会社への支払額、原材料・燃料・電力の使用額等、製造品出荷額等、生産額、付加価値額")</f>
        <v>産業中分類別、従業者規模別事業所数、従業者数、事業に従事する者の人件費及び派遣受入者に係る人材派遣会社への支払額、原材料・燃料・電力の使用額等、製造品出荷額等、生産額、付加価値額</v>
      </c>
      <c r="D24" s="293"/>
    </row>
    <row r="25" spans="1:4" ht="12" customHeight="1" x14ac:dyDescent="0.45">
      <c r="A25" s="140"/>
      <c r="B25" s="140"/>
      <c r="C25" s="141"/>
      <c r="D25" s="141"/>
    </row>
    <row r="26" spans="1:4" ht="15" customHeight="1" x14ac:dyDescent="0.45">
      <c r="A26" s="140" t="s">
        <v>1856</v>
      </c>
      <c r="B26" s="140"/>
      <c r="C26" s="141"/>
      <c r="D26" s="141"/>
    </row>
    <row r="27" spans="1:4" ht="15" customHeight="1" x14ac:dyDescent="0.45">
      <c r="A27" s="140"/>
      <c r="B27" s="140" t="s">
        <v>1855</v>
      </c>
      <c r="C27" s="293" t="str">
        <f t="shared" ref="C27" si="2">HYPERLINK("#第3表!A1","産業中分類別事業所数、従業者数")</f>
        <v>産業中分類別事業所数、従業者数</v>
      </c>
      <c r="D27" s="293"/>
    </row>
    <row r="28" spans="1:4" ht="30" customHeight="1" x14ac:dyDescent="0.45">
      <c r="A28" s="140"/>
      <c r="B28" s="140" t="s">
        <v>1857</v>
      </c>
      <c r="C28" s="293" t="str">
        <f t="shared" ref="C28" si="3">HYPERLINK("#第4表!A1","産業中分類別事業所数、事業に従事する者の人件費及び派遣受入者に係る人材派遣会社への支払額、原材料・燃料・電力の使用額等")</f>
        <v>産業中分類別事業所数、事業に従事する者の人件費及び派遣受入者に係る人材派遣会社への支払額、原材料・燃料・電力の使用額等</v>
      </c>
      <c r="D28" s="293"/>
    </row>
    <row r="29" spans="1:4" ht="15" customHeight="1" x14ac:dyDescent="0.45">
      <c r="A29" s="140"/>
      <c r="B29" s="140" t="s">
        <v>1858</v>
      </c>
      <c r="C29" s="293" t="str">
        <f>HYPERLINK("#第5表!A1","産業中分類別事業所数、製造品出荷額等、生産額、付加価値額、粗付加価値額、在庫額")</f>
        <v>産業中分類別事業所数、製造品出荷額等、生産額、付加価値額、粗付加価値額、在庫額</v>
      </c>
      <c r="D29" s="293"/>
    </row>
    <row r="30" spans="1:4" ht="15" customHeight="1" x14ac:dyDescent="0.45">
      <c r="A30" s="140"/>
      <c r="B30" s="140" t="s">
        <v>1859</v>
      </c>
      <c r="C30" s="293" t="str">
        <f>HYPERLINK("#第6表!A1","産業中分類別事業所数、有形固定資産額")</f>
        <v>産業中分類別事業所数、有形固定資産額</v>
      </c>
      <c r="D30" s="293"/>
    </row>
    <row r="31" spans="1:4" ht="15" customHeight="1" x14ac:dyDescent="0.45">
      <c r="A31" s="140"/>
      <c r="B31" s="140" t="s">
        <v>1860</v>
      </c>
      <c r="C31" s="293" t="str">
        <f>HYPERLINK("#第7表!A1","産業中分類別１事業所当たり従業者数等、従業者１人当たり原材料・燃料・電力の使用額等　等")</f>
        <v>産業中分類別１事業所当たり従業者数等、従業者１人当たり原材料・燃料・電力の使用額等　等</v>
      </c>
      <c r="D31" s="293"/>
    </row>
    <row r="32" spans="1:4" ht="12" customHeight="1" x14ac:dyDescent="0.45">
      <c r="A32" s="140"/>
      <c r="B32" s="140"/>
      <c r="C32" s="141"/>
      <c r="D32" s="141"/>
    </row>
    <row r="33" spans="1:4" ht="15" customHeight="1" x14ac:dyDescent="0.45">
      <c r="A33" s="140" t="s">
        <v>2044</v>
      </c>
      <c r="B33" s="140"/>
      <c r="C33" s="141"/>
      <c r="D33" s="141"/>
    </row>
    <row r="34" spans="1:4" ht="30" customHeight="1" x14ac:dyDescent="0.45">
      <c r="A34" s="140"/>
      <c r="B34" s="140" t="s">
        <v>1861</v>
      </c>
      <c r="C34" s="293" t="str">
        <f t="shared" ref="C34" si="4">HYPERLINK("#第8表!A1","産業中分類別事業所数、従業者数、事業に従事する者の人件費及び派遣受入者に係る人材派遣会社への支払額、原材料・燃料・電力の使用額等、製造品出荷額等、粗付加価値額")</f>
        <v>産業中分類別事業所数、従業者数、事業に従事する者の人件費及び派遣受入者に係る人材派遣会社への支払額、原材料・燃料・電力の使用額等、製造品出荷額等、粗付加価値額</v>
      </c>
      <c r="D34" s="293"/>
    </row>
    <row r="35" spans="1:4" ht="15" customHeight="1" x14ac:dyDescent="0.45">
      <c r="A35" s="140"/>
      <c r="B35" s="140" t="s">
        <v>1862</v>
      </c>
      <c r="C35" s="293" t="str">
        <f t="shared" ref="C35" si="5">HYPERLINK("#第9表!A1","産業中分類別１事業所当たり従業者数等、従業者１人当たり原材料・燃料・電力の使用額等　等")</f>
        <v>産業中分類別１事業所当たり従業者数等、従業者１人当たり原材料・燃料・電力の使用額等　等</v>
      </c>
      <c r="D35" s="293"/>
    </row>
    <row r="36" spans="1:4" ht="12" customHeight="1" x14ac:dyDescent="0.45">
      <c r="A36" s="140"/>
      <c r="B36" s="140"/>
      <c r="C36" s="141"/>
      <c r="D36" s="141"/>
    </row>
    <row r="37" spans="1:4" ht="15" customHeight="1" x14ac:dyDescent="0.45">
      <c r="A37" s="140" t="s">
        <v>1863</v>
      </c>
      <c r="B37" s="140"/>
      <c r="C37" s="141"/>
      <c r="D37" s="141"/>
    </row>
    <row r="38" spans="1:4" ht="15" customHeight="1" x14ac:dyDescent="0.45">
      <c r="A38" s="140"/>
      <c r="B38" s="140" t="s">
        <v>1864</v>
      </c>
      <c r="C38" s="293" t="str">
        <f>HYPERLINK("#第10表!A1","産業中分類別事業所数、事業所敷地面積、敷地規模別事業所数")</f>
        <v>産業中分類別事業所数、事業所敷地面積、敷地規模別事業所数</v>
      </c>
      <c r="D38" s="293"/>
    </row>
    <row r="39" spans="1:4" ht="15" customHeight="1" x14ac:dyDescent="0.45">
      <c r="A39" s="140"/>
      <c r="B39" s="140" t="s">
        <v>1880</v>
      </c>
      <c r="C39" s="293" t="str">
        <f t="shared" ref="C39" si="6">HYPERLINK("#第11表!A1","産業中分類別事業所数、１日当たり水源別用水量")</f>
        <v>産業中分類別事業所数、１日当たり水源別用水量</v>
      </c>
      <c r="D39" s="293"/>
    </row>
    <row r="40" spans="1:4" ht="12" customHeight="1" x14ac:dyDescent="0.45">
      <c r="A40" s="140"/>
      <c r="B40" s="140"/>
      <c r="C40" s="141"/>
      <c r="D40" s="141"/>
    </row>
    <row r="41" spans="1:4" ht="15" customHeight="1" x14ac:dyDescent="0.45">
      <c r="A41" s="140" t="s">
        <v>2042</v>
      </c>
      <c r="B41" s="140"/>
      <c r="C41" s="141"/>
      <c r="D41" s="141"/>
    </row>
    <row r="42" spans="1:4" ht="45" customHeight="1" x14ac:dyDescent="0.45">
      <c r="A42" s="140"/>
      <c r="B42" s="140" t="s">
        <v>1865</v>
      </c>
      <c r="C42" s="294" t="s">
        <v>1891</v>
      </c>
      <c r="D42" s="294"/>
    </row>
    <row r="43" spans="1:4" ht="15" customHeight="1" x14ac:dyDescent="0.45">
      <c r="A43" s="140"/>
      <c r="B43" s="140"/>
      <c r="C43" s="293" t="str">
        <f>HYPERLINK("#第12表（県計）!A1","（１）県計")</f>
        <v>（１）県計</v>
      </c>
      <c r="D43" s="293"/>
    </row>
    <row r="44" spans="1:4" ht="15" customHeight="1" x14ac:dyDescent="0.45">
      <c r="A44" s="140"/>
      <c r="B44" s="140"/>
      <c r="C44" s="294" t="s">
        <v>1867</v>
      </c>
      <c r="D44" s="294"/>
    </row>
    <row r="45" spans="1:4" ht="15" customHeight="1" x14ac:dyDescent="0.45">
      <c r="A45" s="140"/>
      <c r="B45" s="140"/>
      <c r="C45" s="141"/>
      <c r="D45" s="153" t="str">
        <f>HYPERLINK("#第12表（県央）!A1","○県央")</f>
        <v>○県央</v>
      </c>
    </row>
    <row r="46" spans="1:4" ht="15" customHeight="1" x14ac:dyDescent="0.45">
      <c r="A46" s="140"/>
      <c r="B46" s="140"/>
      <c r="C46" s="141"/>
      <c r="D46" s="153" t="str">
        <f>HYPERLINK("#第12表（県南）!A1","○県南")</f>
        <v>○県南</v>
      </c>
    </row>
    <row r="47" spans="1:4" ht="15" customHeight="1" x14ac:dyDescent="0.45">
      <c r="A47" s="140"/>
      <c r="B47" s="140"/>
      <c r="C47" s="141"/>
      <c r="D47" s="153" t="str">
        <f>HYPERLINK("#第12表（沿岸）!A1","○沿岸")</f>
        <v>○沿岸</v>
      </c>
    </row>
    <row r="48" spans="1:4" ht="15" customHeight="1" x14ac:dyDescent="0.45">
      <c r="A48" s="140"/>
      <c r="B48" s="140"/>
      <c r="C48" s="141"/>
      <c r="D48" s="153" t="str">
        <f>HYPERLINK("#第12表（県北）!A1","○県北")</f>
        <v>○県北</v>
      </c>
    </row>
    <row r="49" spans="1:4" ht="15" customHeight="1" x14ac:dyDescent="0.45">
      <c r="A49" s="140"/>
      <c r="B49" s="140"/>
      <c r="C49" s="294" t="s">
        <v>1868</v>
      </c>
      <c r="D49" s="294"/>
    </row>
    <row r="50" spans="1:4" ht="15" customHeight="1" x14ac:dyDescent="0.45">
      <c r="A50" s="140"/>
      <c r="B50" s="140"/>
      <c r="C50" s="141"/>
      <c r="D50" s="153" t="str">
        <f>HYPERLINK("#第12表（盛岡市）!A1","○盛岡市")</f>
        <v>○盛岡市</v>
      </c>
    </row>
    <row r="51" spans="1:4" ht="15" customHeight="1" x14ac:dyDescent="0.45">
      <c r="A51" s="140"/>
      <c r="B51" s="140"/>
      <c r="C51" s="141"/>
      <c r="D51" s="153" t="str">
        <f>HYPERLINK("#第12表（宮古市）!A1","○宮古市")</f>
        <v>○宮古市</v>
      </c>
    </row>
    <row r="52" spans="1:4" ht="15" customHeight="1" x14ac:dyDescent="0.45">
      <c r="A52" s="140"/>
      <c r="B52" s="140"/>
      <c r="C52" s="141"/>
      <c r="D52" s="153" t="str">
        <f>HYPERLINK("#第12表（大船渡市）!A1","○大船渡市")</f>
        <v>○大船渡市</v>
      </c>
    </row>
    <row r="53" spans="1:4" ht="15" customHeight="1" x14ac:dyDescent="0.45">
      <c r="A53" s="140"/>
      <c r="B53" s="140"/>
      <c r="C53" s="141"/>
      <c r="D53" s="153" t="str">
        <f>HYPERLINK("#第12表（花巻市）!A1","○花巻市")</f>
        <v>○花巻市</v>
      </c>
    </row>
    <row r="54" spans="1:4" ht="15" customHeight="1" x14ac:dyDescent="0.45">
      <c r="A54" s="140"/>
      <c r="B54" s="140"/>
      <c r="C54" s="141"/>
      <c r="D54" s="153" t="str">
        <f>HYPERLINK("#第12表（北上市）!A1","○北上市")</f>
        <v>○北上市</v>
      </c>
    </row>
    <row r="55" spans="1:4" ht="15" customHeight="1" x14ac:dyDescent="0.45">
      <c r="A55" s="140"/>
      <c r="B55" s="140"/>
      <c r="C55" s="141"/>
      <c r="D55" s="153" t="str">
        <f>HYPERLINK("#第12表（久慈市）!A1","○久慈市")</f>
        <v>○久慈市</v>
      </c>
    </row>
    <row r="56" spans="1:4" ht="15" customHeight="1" x14ac:dyDescent="0.45">
      <c r="A56" s="140"/>
      <c r="B56" s="140"/>
      <c r="C56" s="141"/>
      <c r="D56" s="153" t="str">
        <f>HYPERLINK("#第12表（遠野市）!A1","○遠野市")</f>
        <v>○遠野市</v>
      </c>
    </row>
    <row r="57" spans="1:4" ht="15" customHeight="1" x14ac:dyDescent="0.45">
      <c r="A57" s="140"/>
      <c r="B57" s="140"/>
      <c r="C57" s="141"/>
      <c r="D57" s="153" t="str">
        <f>HYPERLINK("#第12表（一関市）!A1","○一関市")</f>
        <v>○一関市</v>
      </c>
    </row>
    <row r="58" spans="1:4" ht="15" customHeight="1" x14ac:dyDescent="0.45">
      <c r="A58" s="140"/>
      <c r="B58" s="140"/>
      <c r="C58" s="141"/>
      <c r="D58" s="153" t="str">
        <f>HYPERLINK("#第12表（陸前高田市）!A1","○陸前高田市")</f>
        <v>○陸前高田市</v>
      </c>
    </row>
    <row r="59" spans="1:4" ht="15" customHeight="1" x14ac:dyDescent="0.45">
      <c r="A59" s="140"/>
      <c r="B59" s="140"/>
      <c r="C59" s="141"/>
      <c r="D59" s="153" t="str">
        <f>HYPERLINK("#第12表（釜石市）!A1","○釜石市")</f>
        <v>○釜石市</v>
      </c>
    </row>
    <row r="60" spans="1:4" ht="15" customHeight="1" x14ac:dyDescent="0.45">
      <c r="A60" s="140"/>
      <c r="B60" s="140"/>
      <c r="C60" s="141"/>
      <c r="D60" s="153" t="str">
        <f>HYPERLINK("#第12表（二戸市）!A1","○二戸市")</f>
        <v>○二戸市</v>
      </c>
    </row>
    <row r="61" spans="1:4" ht="15" customHeight="1" x14ac:dyDescent="0.45">
      <c r="A61" s="140"/>
      <c r="B61" s="140"/>
      <c r="C61" s="141"/>
      <c r="D61" s="153" t="str">
        <f>HYPERLINK("#第12表（八幡平市）!A1","○八幡平市")</f>
        <v>○八幡平市</v>
      </c>
    </row>
    <row r="62" spans="1:4" ht="15" customHeight="1" x14ac:dyDescent="0.45">
      <c r="A62" s="140"/>
      <c r="B62" s="140"/>
      <c r="C62" s="141"/>
      <c r="D62" s="153" t="str">
        <f>HYPERLINK("#第12表（奥州市）!A1","○奥州市")</f>
        <v>○奥州市</v>
      </c>
    </row>
    <row r="63" spans="1:4" ht="15" customHeight="1" x14ac:dyDescent="0.45">
      <c r="A63" s="140"/>
      <c r="B63" s="140"/>
      <c r="C63" s="141"/>
      <c r="D63" s="153" t="str">
        <f>HYPERLINK("#第12表（滝沢市）!A1","○滝沢市")</f>
        <v>○滝沢市</v>
      </c>
    </row>
    <row r="64" spans="1:4" ht="15" customHeight="1" x14ac:dyDescent="0.45">
      <c r="A64" s="140"/>
      <c r="B64" s="140"/>
      <c r="C64" s="141"/>
      <c r="D64" s="153" t="str">
        <f>HYPERLINK("#第12表（雫石町）!A1","○雫石町")</f>
        <v>○雫石町</v>
      </c>
    </row>
    <row r="65" spans="1:4" ht="15" customHeight="1" x14ac:dyDescent="0.45">
      <c r="A65" s="140"/>
      <c r="B65" s="140"/>
      <c r="C65" s="141"/>
      <c r="D65" s="153" t="str">
        <f>HYPERLINK("#第12表（葛巻町）!A1","○葛巻町")</f>
        <v>○葛巻町</v>
      </c>
    </row>
    <row r="66" spans="1:4" ht="15" customHeight="1" x14ac:dyDescent="0.45">
      <c r="A66" s="140"/>
      <c r="B66" s="140"/>
      <c r="C66" s="141"/>
      <c r="D66" s="153" t="str">
        <f>HYPERLINK("#第12表（岩手町）!A1","○岩手町")</f>
        <v>○岩手町</v>
      </c>
    </row>
    <row r="67" spans="1:4" ht="15" customHeight="1" x14ac:dyDescent="0.45">
      <c r="A67" s="140"/>
      <c r="B67" s="140"/>
      <c r="C67" s="141"/>
      <c r="D67" s="153" t="str">
        <f>HYPERLINK("#第12表（紫波町）!A1","○紫波町")</f>
        <v>○紫波町</v>
      </c>
    </row>
    <row r="68" spans="1:4" ht="15" customHeight="1" x14ac:dyDescent="0.45">
      <c r="A68" s="140"/>
      <c r="B68" s="140"/>
      <c r="C68" s="141"/>
      <c r="D68" s="153" t="str">
        <f>HYPERLINK("#第12表（矢巾町）!A1","○矢巾町")</f>
        <v>○矢巾町</v>
      </c>
    </row>
    <row r="69" spans="1:4" ht="15" customHeight="1" x14ac:dyDescent="0.45">
      <c r="A69" s="140"/>
      <c r="B69" s="140"/>
      <c r="C69" s="141"/>
      <c r="D69" s="153" t="str">
        <f>HYPERLINK("#第12表（西和賀町）!A1","○西和賀町")</f>
        <v>○西和賀町</v>
      </c>
    </row>
    <row r="70" spans="1:4" ht="15" customHeight="1" x14ac:dyDescent="0.45">
      <c r="A70" s="140"/>
      <c r="B70" s="140"/>
      <c r="C70" s="141"/>
      <c r="D70" s="153" t="str">
        <f>HYPERLINK("#第12表（金ケ崎町）!A1","○金ケ崎町")</f>
        <v>○金ケ崎町</v>
      </c>
    </row>
    <row r="71" spans="1:4" ht="15" customHeight="1" x14ac:dyDescent="0.45">
      <c r="A71" s="140"/>
      <c r="B71" s="140"/>
      <c r="C71" s="141"/>
      <c r="D71" s="153" t="str">
        <f>HYPERLINK("#第12表（平泉町）!A1","○平泉町")</f>
        <v>○平泉町</v>
      </c>
    </row>
    <row r="72" spans="1:4" ht="15" customHeight="1" x14ac:dyDescent="0.45">
      <c r="A72" s="140"/>
      <c r="B72" s="140"/>
      <c r="C72" s="141"/>
      <c r="D72" s="153" t="str">
        <f>HYPERLINK("#第12表（住田町）!A1","○住田町")</f>
        <v>○住田町</v>
      </c>
    </row>
    <row r="73" spans="1:4" ht="15" customHeight="1" x14ac:dyDescent="0.45">
      <c r="A73" s="140"/>
      <c r="B73" s="140"/>
      <c r="C73" s="141"/>
      <c r="D73" s="153" t="str">
        <f>HYPERLINK("#第12表（大槌町）!A1","○大槌町")</f>
        <v>○大槌町</v>
      </c>
    </row>
    <row r="74" spans="1:4" ht="15" customHeight="1" x14ac:dyDescent="0.45">
      <c r="A74" s="140"/>
      <c r="B74" s="140"/>
      <c r="C74" s="141"/>
      <c r="D74" s="153" t="str">
        <f>HYPERLINK("#第12表（山田町）!A1","○山田町")</f>
        <v>○山田町</v>
      </c>
    </row>
    <row r="75" spans="1:4" ht="15" customHeight="1" x14ac:dyDescent="0.45">
      <c r="A75" s="140"/>
      <c r="B75" s="140"/>
      <c r="C75" s="141"/>
      <c r="D75" s="153" t="str">
        <f>HYPERLINK("#第12表（岩泉町）!A1","○岩泉町")</f>
        <v>○岩泉町</v>
      </c>
    </row>
    <row r="76" spans="1:4" ht="15" customHeight="1" x14ac:dyDescent="0.45">
      <c r="A76" s="140"/>
      <c r="B76" s="140"/>
      <c r="C76" s="141"/>
      <c r="D76" s="153" t="str">
        <f>HYPERLINK("#第12表（田野畑村）!A1","○田野畑村")</f>
        <v>○田野畑村</v>
      </c>
    </row>
    <row r="77" spans="1:4" ht="15" customHeight="1" x14ac:dyDescent="0.45">
      <c r="A77" s="140"/>
      <c r="B77" s="140"/>
      <c r="C77" s="141"/>
      <c r="D77" s="153" t="str">
        <f>HYPERLINK("#第12表（普代村）!A1","○普代村")</f>
        <v>○普代村</v>
      </c>
    </row>
    <row r="78" spans="1:4" ht="15" customHeight="1" x14ac:dyDescent="0.45">
      <c r="A78" s="140"/>
      <c r="B78" s="140"/>
      <c r="C78" s="141"/>
      <c r="D78" s="153" t="str">
        <f>HYPERLINK("#第12表（軽米町）!A1","○軽米町")</f>
        <v>○軽米町</v>
      </c>
    </row>
    <row r="79" spans="1:4" ht="15" customHeight="1" x14ac:dyDescent="0.45">
      <c r="A79" s="140"/>
      <c r="B79" s="140"/>
      <c r="C79" s="141"/>
      <c r="D79" s="153" t="str">
        <f>HYPERLINK("#第12表（野田村）!A1","○野田村")</f>
        <v>○野田村</v>
      </c>
    </row>
    <row r="80" spans="1:4" ht="15" customHeight="1" x14ac:dyDescent="0.45">
      <c r="A80" s="140"/>
      <c r="B80" s="140"/>
      <c r="C80" s="141"/>
      <c r="D80" s="153" t="str">
        <f>HYPERLINK("#第12表（九戸村）!A1","○九戸村")</f>
        <v>○九戸村</v>
      </c>
    </row>
    <row r="81" spans="1:4" ht="15" customHeight="1" x14ac:dyDescent="0.45">
      <c r="A81" s="140"/>
      <c r="B81" s="140"/>
      <c r="C81" s="141"/>
      <c r="D81" s="153" t="str">
        <f>HYPERLINK("#第12表（洋野町）!A1","○洋野町")</f>
        <v>○洋野町</v>
      </c>
    </row>
    <row r="82" spans="1:4" ht="15" customHeight="1" x14ac:dyDescent="0.45">
      <c r="A82" s="140"/>
      <c r="B82" s="140"/>
      <c r="C82" s="141"/>
      <c r="D82" s="153" t="str">
        <f>HYPERLINK("#第12表（一戸町）!A1","○一戸町")</f>
        <v>○一戸町</v>
      </c>
    </row>
    <row r="83" spans="1:4" ht="12" customHeight="1" x14ac:dyDescent="0.45">
      <c r="A83" s="140"/>
      <c r="B83" s="140"/>
      <c r="C83" s="141"/>
      <c r="D83" s="141"/>
    </row>
    <row r="84" spans="1:4" ht="15" customHeight="1" x14ac:dyDescent="0.45">
      <c r="A84" s="140" t="s">
        <v>2296</v>
      </c>
      <c r="B84" s="140"/>
      <c r="C84" s="141"/>
      <c r="D84" s="141"/>
    </row>
    <row r="85" spans="1:4" ht="15" customHeight="1" x14ac:dyDescent="0.45">
      <c r="A85" s="140"/>
      <c r="B85" s="140" t="s">
        <v>1869</v>
      </c>
      <c r="C85" s="293" t="str">
        <f>HYPERLINK("#第13表（市町村別、敷地、水）!A1","市町村別事業所数、事業所敷地面積、１日当たり水源別用水量")</f>
        <v>市町村別事業所数、事業所敷地面積、１日当たり水源別用水量</v>
      </c>
      <c r="D85" s="293"/>
    </row>
  </sheetData>
  <mergeCells count="27">
    <mergeCell ref="A5:D5"/>
    <mergeCell ref="A6:D6"/>
    <mergeCell ref="A8:D8"/>
    <mergeCell ref="A2:D2"/>
    <mergeCell ref="A3:D3"/>
    <mergeCell ref="C85:D85"/>
    <mergeCell ref="C28:D28"/>
    <mergeCell ref="C29:D29"/>
    <mergeCell ref="C30:D30"/>
    <mergeCell ref="C31:D31"/>
    <mergeCell ref="C34:D34"/>
    <mergeCell ref="C49:D49"/>
    <mergeCell ref="C35:D35"/>
    <mergeCell ref="C38:D38"/>
    <mergeCell ref="C39:D39"/>
    <mergeCell ref="C42:D42"/>
    <mergeCell ref="A10:D10"/>
    <mergeCell ref="C15:D15"/>
    <mergeCell ref="C16:D16"/>
    <mergeCell ref="C43:D43"/>
    <mergeCell ref="C44:D44"/>
    <mergeCell ref="C27:D27"/>
    <mergeCell ref="C14:D14"/>
    <mergeCell ref="C21:D21"/>
    <mergeCell ref="C22:D22"/>
    <mergeCell ref="C23:D23"/>
    <mergeCell ref="C24:D24"/>
  </mergeCells>
  <phoneticPr fontId="2"/>
  <hyperlinks>
    <hyperlink ref="A10" location="留意事項!A1" display="◆　留意事項"/>
    <hyperlink ref="C15:D15" location="'第1表-1（県計）'!A1" display="（１）県計"/>
    <hyperlink ref="D17" location="'第1表-1（県央）'!A1" display="○県央"/>
    <hyperlink ref="D18" location="'第1表-1（県南）'!A1" display="○県南"/>
    <hyperlink ref="D19" location="'第1表-1（沿岸）'!A1" display="○沿岸"/>
    <hyperlink ref="D20" location="'第1表-1（県北）'!A1" display="○県北"/>
    <hyperlink ref="C21:D21" location="'第1表-2'!A1" display="産業細分類別事業所数、従業者数、事業に従事する者の人件費及び派遣受入者に係る人材派遣会社への支払額、原材料、燃料、電力の使用額等、製造品出荷額等、付加価値額"/>
    <hyperlink ref="A10:D10" location="留意事項!A1" display="◆　留意事項"/>
    <hyperlink ref="C22:D22" location="'第１表-３'!A1" display="品目別産出事業所数、製造品出荷額"/>
    <hyperlink ref="C23:D23" location="'第１表-４'!A1" display="品目別算出事業所数、加工賃収入額"/>
    <hyperlink ref="C24:D24" location="第2表!A1" display="産業中分類別、従業者規模別事業所数、従業者数、事業に従事する者の人件費及び派遣受入者に係る人材派遣会社への支払額、原材料、燃料、電力の使用額等、製造品出荷額等、生産額、付加価値額"/>
    <hyperlink ref="C27:D27" location="第3表!A1" display="産業中分類別事業所数、従業者数"/>
    <hyperlink ref="C28:D28" location="第4表!A1" display="産業中分類別事業所数、事業に従事する者の人件費及び派遣受入者に係る人材派遣会社への支払額、原材料、燃料、電力の使用額等"/>
    <hyperlink ref="C29:D29" location="第5表!A1" display="産業中分類別事業所数、製造品出荷額等、生産額、付加価値額、粗付加価値額、在庫額"/>
    <hyperlink ref="C30:D30" location="第6表!A1" display="産業中分類別事業所数、有形固定資産額"/>
    <hyperlink ref="C31:D31" location="第7表!A1" display="産業中分類別１事業所当たり従業者数等、従業者１人当たり原材料、燃料、電力の使用額等　等"/>
    <hyperlink ref="C34:D34" location="第8表!A1" display="産業中分類別事業所数、従業者数、事業に従事する者の人件費及び派遣受入者に係る人材派遣会社への支払額、原材料、燃料、電力の使用額等、製造品出荷額等、粗付加価値額"/>
    <hyperlink ref="C35:D35" location="第9表!A1" display="産業中分類別１事業所当たり従業者数等、従業者１人当たり原材料、燃料、電力の使用額等　等"/>
    <hyperlink ref="C38:D38" location="第10表!A1" display="産業中分類別事業所数、敷地面積、敷地規模別事業所数"/>
    <hyperlink ref="C39:D39" location="第11表!A1" display="産業中分類別事業所数、１日当たり水源別用水量"/>
    <hyperlink ref="C43:D43" location="'第12表（県計）'!A1" display="（１）県計"/>
    <hyperlink ref="D45" location="'第12表（県央）'!A1" display="○県央"/>
    <hyperlink ref="D46" location="'第12表（県南）'!A1" display="○県南"/>
    <hyperlink ref="D47" location="'第12表（沿岸）'!A1" display="○沿岸"/>
    <hyperlink ref="D48" location="'第12表（県北）'!A1" display="○県北"/>
    <hyperlink ref="D50" location="'第12表（盛岡市）'!A1" display="○盛岡市"/>
    <hyperlink ref="D51" location="'第12表（宮古市）'!A1" display="○宮古市"/>
    <hyperlink ref="D52" location="'第12表（大船渡市）'!A1" display="○大船渡市"/>
    <hyperlink ref="D53" location="'第12表（花巻市）'!A1" display="○花巻市"/>
    <hyperlink ref="D54" location="'第12表（北上市）'!A1" display="○北上市"/>
    <hyperlink ref="D55" location="'第12表（久慈市）'!A1" display="○久慈市"/>
    <hyperlink ref="D56" location="'第12表（遠野市）'!A1" display="○遠野市"/>
    <hyperlink ref="D57" location="'第12表（一関市）'!A1" display="○一関市"/>
    <hyperlink ref="D58" location="'第12表（陸前高田市）'!A1" display="○陸前高田市"/>
    <hyperlink ref="D59" location="'第12表（釜石市）'!A1" display="○釜石市"/>
    <hyperlink ref="D60" location="'第12表（二戸市）'!A1" display="○二戸市"/>
    <hyperlink ref="D61" location="'第12表（八幡平市）'!A1" display="○八幡平市"/>
    <hyperlink ref="D62" location="'第12表（奥州市）'!A1" display="○奥州市"/>
    <hyperlink ref="D63" location="'第12表（滝沢市）'!A1" display="○滝沢市"/>
    <hyperlink ref="D64" location="'第12表（雫石町）'!A1" display="○雫石町"/>
    <hyperlink ref="D65" location="'第12表（葛巻町）'!A1" display="○葛巻町"/>
    <hyperlink ref="D66" location="'第12表（岩手町）'!A1" display="○岩手町"/>
    <hyperlink ref="D67" location="'第12表（紫波町）'!A1" display="○紫波町"/>
    <hyperlink ref="D68" location="'第12表（矢巾町）'!A1" display="○矢巾町"/>
    <hyperlink ref="D69" location="'第12表（西和賀町）'!A1" display="○西和賀町"/>
    <hyperlink ref="D70" location="'第12表（金ケ崎町）'!A1" display="○金ケ崎町"/>
    <hyperlink ref="D71" location="'第12表（平泉町）'!A1" display="○平泉町"/>
    <hyperlink ref="D72" location="'第12表（住田町）'!A1" display="○住田町"/>
    <hyperlink ref="D73" location="'第12表（大槌町）'!A1" display="○大槌町"/>
    <hyperlink ref="D74" location="'第12表（山田町）'!A1" display="○山田町"/>
    <hyperlink ref="D75" location="'第12表（岩泉町）'!A1" display="○岩泉町"/>
    <hyperlink ref="D76" location="'第12表（田野畑村）'!A1" display="○田野畑村"/>
    <hyperlink ref="D77" location="'第12表（普代村）'!A1" display="○普代村"/>
    <hyperlink ref="D78" location="'第12表（軽米町）'!A1" display="○軽米町"/>
    <hyperlink ref="D79" location="'第12表（野田村）'!A1" display="○野田村"/>
    <hyperlink ref="D80" location="'第12表（九戸村）'!A1" display="○九戸村"/>
    <hyperlink ref="D81" location="'第12表（洋野町）'!A1" display="○洋野町"/>
    <hyperlink ref="D82" location="'第12表（一戸町）'!A1" display="○一戸町"/>
    <hyperlink ref="C85:D85" location="'第13表（市町村別、敷地、水）'!A1" display="工業用地・工業用水（従業者30人以上の事業所）市町村別事業所数、事業所敷地面積、１日当たり水源別用水量"/>
  </hyperlinks>
  <printOptions horizontalCentered="1"/>
  <pageMargins left="0.78740157480314965" right="0.78740157480314965" top="0.39370078740157483" bottom="0.39370078740157483" header="0" footer="0"/>
  <pageSetup paperSize="9" scale="5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0"/>
  <sheetViews>
    <sheetView showGridLines="0" zoomScaleNormal="100" zoomScaleSheetLayoutView="100" workbookViewId="0"/>
  </sheetViews>
  <sheetFormatPr defaultColWidth="8.09765625" defaultRowHeight="15" customHeight="1" x14ac:dyDescent="0.45"/>
  <cols>
    <col min="1" max="1" width="2.59765625" style="266" customWidth="1"/>
    <col min="2" max="2" width="2.5" style="266" customWidth="1"/>
    <col min="3" max="3" width="6.5" style="266" customWidth="1"/>
    <col min="4" max="4" width="58.69921875" style="266" customWidth="1"/>
    <col min="5" max="5" width="6" style="266" customWidth="1"/>
    <col min="6" max="6" width="11.3984375" style="266" customWidth="1"/>
    <col min="7" max="16384" width="8.09765625" style="266"/>
  </cols>
  <sheetData>
    <row r="1" spans="1:7" s="261" customFormat="1" ht="15" customHeight="1" x14ac:dyDescent="0.45">
      <c r="B1" s="181" t="s">
        <v>2045</v>
      </c>
      <c r="C1" s="181"/>
      <c r="D1" s="262"/>
      <c r="E1" s="263"/>
      <c r="F1" s="263"/>
    </row>
    <row r="2" spans="1:7" s="182" customFormat="1" ht="3" customHeight="1" x14ac:dyDescent="0.45"/>
    <row r="3" spans="1:7" s="182" customFormat="1" ht="3" customHeight="1" x14ac:dyDescent="0.45"/>
    <row r="4" spans="1:7" s="182" customFormat="1" ht="3" customHeight="1" x14ac:dyDescent="0.45"/>
    <row r="5" spans="1:7" s="182" customFormat="1" ht="3" customHeight="1" x14ac:dyDescent="0.45"/>
    <row r="6" spans="1:7" s="182" customFormat="1" ht="3" customHeight="1" x14ac:dyDescent="0.45"/>
    <row r="7" spans="1:7" s="182" customFormat="1" ht="3" customHeight="1" x14ac:dyDescent="0.45"/>
    <row r="8" spans="1:7" s="184" customFormat="1" ht="15" customHeight="1" thickBot="1" x14ac:dyDescent="0.5">
      <c r="B8" s="183" t="s">
        <v>1877</v>
      </c>
      <c r="D8" s="264"/>
      <c r="E8" s="265"/>
      <c r="F8" s="265"/>
    </row>
    <row r="9" spans="1:7" s="196" customFormat="1" ht="36" x14ac:dyDescent="0.45">
      <c r="A9" s="195"/>
      <c r="B9" s="387" t="s">
        <v>18</v>
      </c>
      <c r="C9" s="387"/>
      <c r="D9" s="388"/>
      <c r="E9" s="185" t="s">
        <v>1870</v>
      </c>
      <c r="F9" s="186" t="s">
        <v>1646</v>
      </c>
      <c r="G9" s="195"/>
    </row>
    <row r="10" spans="1:7" s="196" customFormat="1" ht="15" customHeight="1" thickBot="1" x14ac:dyDescent="0.5">
      <c r="A10" s="195"/>
      <c r="B10" s="389"/>
      <c r="C10" s="389"/>
      <c r="D10" s="390"/>
      <c r="E10" s="187"/>
      <c r="F10" s="188" t="s">
        <v>78</v>
      </c>
      <c r="G10" s="195"/>
    </row>
    <row r="11" spans="1:7" s="184" customFormat="1" ht="15" customHeight="1" x14ac:dyDescent="0.45">
      <c r="A11" s="197"/>
      <c r="B11" s="391" t="s">
        <v>1885</v>
      </c>
      <c r="C11" s="392"/>
      <c r="D11" s="392"/>
      <c r="E11" s="189">
        <v>825</v>
      </c>
      <c r="F11" s="189">
        <v>11749628</v>
      </c>
      <c r="G11" s="197"/>
    </row>
    <row r="12" spans="1:7" s="184" customFormat="1" ht="15" customHeight="1" x14ac:dyDescent="0.45">
      <c r="A12" s="197"/>
      <c r="B12" s="190">
        <v>9</v>
      </c>
      <c r="C12" s="191"/>
      <c r="D12" s="192" t="s">
        <v>0</v>
      </c>
      <c r="E12" s="193">
        <v>116</v>
      </c>
      <c r="F12" s="194">
        <v>1800552</v>
      </c>
      <c r="G12" s="197"/>
    </row>
    <row r="13" spans="1:7" ht="15" customHeight="1" x14ac:dyDescent="0.45">
      <c r="C13" s="266" t="s">
        <v>2056</v>
      </c>
      <c r="D13" s="266" t="s">
        <v>1647</v>
      </c>
      <c r="E13" s="267">
        <v>6</v>
      </c>
      <c r="F13" s="268">
        <v>12393</v>
      </c>
    </row>
    <row r="14" spans="1:7" ht="15" customHeight="1" x14ac:dyDescent="0.45">
      <c r="C14" s="266" t="s">
        <v>2057</v>
      </c>
      <c r="D14" s="266" t="s">
        <v>1648</v>
      </c>
      <c r="E14" s="267">
        <v>3</v>
      </c>
      <c r="F14" s="268">
        <v>23562</v>
      </c>
    </row>
    <row r="15" spans="1:7" ht="15" customHeight="1" x14ac:dyDescent="0.45">
      <c r="C15" s="266" t="s">
        <v>2058</v>
      </c>
      <c r="D15" s="266" t="s">
        <v>1649</v>
      </c>
      <c r="E15" s="267">
        <v>3</v>
      </c>
      <c r="F15" s="268">
        <v>356621</v>
      </c>
    </row>
    <row r="16" spans="1:7" ht="15" customHeight="1" x14ac:dyDescent="0.45">
      <c r="C16" s="266" t="s">
        <v>2059</v>
      </c>
      <c r="D16" s="266" t="s">
        <v>1650</v>
      </c>
      <c r="E16" s="267">
        <v>2</v>
      </c>
      <c r="F16" s="269" t="s">
        <v>2722</v>
      </c>
    </row>
    <row r="17" spans="3:6" ht="15" customHeight="1" x14ac:dyDescent="0.45">
      <c r="C17" s="266" t="s">
        <v>2060</v>
      </c>
      <c r="D17" s="266" t="s">
        <v>1651</v>
      </c>
      <c r="E17" s="267">
        <v>11</v>
      </c>
      <c r="F17" s="268">
        <v>749965</v>
      </c>
    </row>
    <row r="18" spans="3:6" ht="15" customHeight="1" x14ac:dyDescent="0.45">
      <c r="C18" s="266" t="s">
        <v>2061</v>
      </c>
      <c r="D18" s="266" t="s">
        <v>1652</v>
      </c>
      <c r="E18" s="267">
        <v>1</v>
      </c>
      <c r="F18" s="269" t="s">
        <v>2300</v>
      </c>
    </row>
    <row r="19" spans="3:6" ht="15" customHeight="1" x14ac:dyDescent="0.45">
      <c r="C19" s="266" t="s">
        <v>2062</v>
      </c>
      <c r="D19" s="266" t="s">
        <v>1653</v>
      </c>
      <c r="E19" s="267">
        <v>12</v>
      </c>
      <c r="F19" s="268">
        <v>24851</v>
      </c>
    </row>
    <row r="20" spans="3:6" ht="15" customHeight="1" x14ac:dyDescent="0.45">
      <c r="C20" s="266" t="s">
        <v>2063</v>
      </c>
      <c r="D20" s="266" t="s">
        <v>1654</v>
      </c>
      <c r="E20" s="267">
        <v>2</v>
      </c>
      <c r="F20" s="269" t="s">
        <v>2300</v>
      </c>
    </row>
    <row r="21" spans="3:6" ht="15" customHeight="1" x14ac:dyDescent="0.45">
      <c r="C21" s="266" t="s">
        <v>2064</v>
      </c>
      <c r="D21" s="266" t="s">
        <v>1655</v>
      </c>
      <c r="E21" s="267">
        <v>12</v>
      </c>
      <c r="F21" s="268">
        <v>42846</v>
      </c>
    </row>
    <row r="22" spans="3:6" ht="15" customHeight="1" x14ac:dyDescent="0.45">
      <c r="C22" s="266" t="s">
        <v>2065</v>
      </c>
      <c r="D22" s="266" t="s">
        <v>1656</v>
      </c>
      <c r="E22" s="267">
        <v>8</v>
      </c>
      <c r="F22" s="268">
        <v>54370</v>
      </c>
    </row>
    <row r="23" spans="3:6" ht="15" customHeight="1" x14ac:dyDescent="0.45">
      <c r="C23" s="266" t="s">
        <v>2066</v>
      </c>
      <c r="D23" s="266" t="s">
        <v>1657</v>
      </c>
      <c r="E23" s="267">
        <v>8</v>
      </c>
      <c r="F23" s="268">
        <v>9796</v>
      </c>
    </row>
    <row r="24" spans="3:6" ht="15" customHeight="1" x14ac:dyDescent="0.45">
      <c r="C24" s="266" t="s">
        <v>2067</v>
      </c>
      <c r="D24" s="266" t="s">
        <v>1658</v>
      </c>
      <c r="E24" s="267">
        <v>7</v>
      </c>
      <c r="F24" s="268">
        <v>15555</v>
      </c>
    </row>
    <row r="25" spans="3:6" ht="15" customHeight="1" x14ac:dyDescent="0.45">
      <c r="C25" s="266" t="s">
        <v>2068</v>
      </c>
      <c r="D25" s="266" t="s">
        <v>1659</v>
      </c>
      <c r="E25" s="267">
        <v>2</v>
      </c>
      <c r="F25" s="269" t="s">
        <v>2300</v>
      </c>
    </row>
    <row r="26" spans="3:6" ht="15" customHeight="1" x14ac:dyDescent="0.45">
      <c r="C26" s="266" t="s">
        <v>2069</v>
      </c>
      <c r="D26" s="266" t="s">
        <v>1660</v>
      </c>
      <c r="E26" s="267">
        <v>6</v>
      </c>
      <c r="F26" s="268">
        <v>898</v>
      </c>
    </row>
    <row r="27" spans="3:6" ht="15" customHeight="1" x14ac:dyDescent="0.45">
      <c r="C27" s="266" t="s">
        <v>2070</v>
      </c>
      <c r="D27" s="266" t="s">
        <v>1661</v>
      </c>
      <c r="E27" s="267">
        <v>4</v>
      </c>
      <c r="F27" s="268">
        <v>132795</v>
      </c>
    </row>
    <row r="28" spans="3:6" ht="15" customHeight="1" x14ac:dyDescent="0.45">
      <c r="C28" s="266" t="s">
        <v>2071</v>
      </c>
      <c r="D28" s="266" t="s">
        <v>1662</v>
      </c>
      <c r="E28" s="267">
        <v>2</v>
      </c>
      <c r="F28" s="269" t="s">
        <v>2300</v>
      </c>
    </row>
    <row r="29" spans="3:6" ht="15" customHeight="1" x14ac:dyDescent="0.45">
      <c r="C29" s="266" t="s">
        <v>2072</v>
      </c>
      <c r="D29" s="266" t="s">
        <v>1663</v>
      </c>
      <c r="E29" s="267">
        <v>1</v>
      </c>
      <c r="F29" s="269" t="s">
        <v>2300</v>
      </c>
    </row>
    <row r="30" spans="3:6" ht="15" customHeight="1" x14ac:dyDescent="0.45">
      <c r="C30" s="266" t="s">
        <v>2073</v>
      </c>
      <c r="D30" s="266" t="s">
        <v>1664</v>
      </c>
      <c r="E30" s="267">
        <v>2</v>
      </c>
      <c r="F30" s="269" t="s">
        <v>2300</v>
      </c>
    </row>
    <row r="31" spans="3:6" ht="15" customHeight="1" x14ac:dyDescent="0.45">
      <c r="C31" s="266" t="s">
        <v>2074</v>
      </c>
      <c r="D31" s="266" t="s">
        <v>1665</v>
      </c>
      <c r="E31" s="267">
        <v>1</v>
      </c>
      <c r="F31" s="269" t="s">
        <v>2300</v>
      </c>
    </row>
    <row r="32" spans="3:6" ht="15" customHeight="1" x14ac:dyDescent="0.45">
      <c r="C32" s="266" t="s">
        <v>2075</v>
      </c>
      <c r="D32" s="266" t="s">
        <v>1666</v>
      </c>
      <c r="E32" s="267">
        <v>3</v>
      </c>
      <c r="F32" s="268">
        <v>35014</v>
      </c>
    </row>
    <row r="33" spans="1:10" ht="15" customHeight="1" x14ac:dyDescent="0.45">
      <c r="C33" s="266" t="s">
        <v>2076</v>
      </c>
      <c r="D33" s="266" t="s">
        <v>2023</v>
      </c>
      <c r="E33" s="267">
        <v>2</v>
      </c>
      <c r="F33" s="269" t="s">
        <v>2300</v>
      </c>
    </row>
    <row r="34" spans="1:10" ht="15" customHeight="1" x14ac:dyDescent="0.45">
      <c r="C34" s="266" t="s">
        <v>2077</v>
      </c>
      <c r="D34" s="266" t="s">
        <v>1667</v>
      </c>
      <c r="E34" s="267">
        <v>2</v>
      </c>
      <c r="F34" s="269" t="s">
        <v>2300</v>
      </c>
    </row>
    <row r="35" spans="1:10" ht="15" customHeight="1" x14ac:dyDescent="0.45">
      <c r="C35" s="266" t="s">
        <v>2078</v>
      </c>
      <c r="D35" s="266" t="s">
        <v>1668</v>
      </c>
      <c r="E35" s="267">
        <v>1</v>
      </c>
      <c r="F35" s="269" t="s">
        <v>2300</v>
      </c>
    </row>
    <row r="36" spans="1:10" ht="15" customHeight="1" x14ac:dyDescent="0.45">
      <c r="C36" s="266" t="s">
        <v>2079</v>
      </c>
      <c r="D36" s="266" t="s">
        <v>1669</v>
      </c>
      <c r="E36" s="267">
        <v>15</v>
      </c>
      <c r="F36" s="268">
        <v>232428</v>
      </c>
    </row>
    <row r="37" spans="1:10" s="196" customFormat="1" ht="15" customHeight="1" x14ac:dyDescent="0.45">
      <c r="A37" s="197"/>
      <c r="B37" s="198">
        <v>10</v>
      </c>
      <c r="C37" s="191" t="s">
        <v>1899</v>
      </c>
      <c r="D37" s="192" t="s">
        <v>696</v>
      </c>
      <c r="E37" s="199">
        <v>17</v>
      </c>
      <c r="F37" s="200">
        <v>143379</v>
      </c>
      <c r="G37" s="197"/>
      <c r="H37" s="184"/>
      <c r="I37" s="184"/>
      <c r="J37" s="184"/>
    </row>
    <row r="38" spans="1:10" ht="15" customHeight="1" x14ac:dyDescent="0.45">
      <c r="C38" s="266" t="s">
        <v>2080</v>
      </c>
      <c r="D38" s="266" t="s">
        <v>1670</v>
      </c>
      <c r="E38" s="267">
        <v>7</v>
      </c>
      <c r="F38" s="268">
        <v>56294</v>
      </c>
    </row>
    <row r="39" spans="1:10" ht="15" customHeight="1" x14ac:dyDescent="0.45">
      <c r="C39" s="266" t="s">
        <v>2081</v>
      </c>
      <c r="D39" s="266" t="s">
        <v>1671</v>
      </c>
      <c r="E39" s="267">
        <v>2</v>
      </c>
      <c r="F39" s="269" t="s">
        <v>2300</v>
      </c>
    </row>
    <row r="40" spans="1:10" ht="15" customHeight="1" x14ac:dyDescent="0.45">
      <c r="C40" s="266" t="s">
        <v>2082</v>
      </c>
      <c r="D40" s="266" t="s">
        <v>1672</v>
      </c>
      <c r="E40" s="267">
        <v>1</v>
      </c>
      <c r="F40" s="269" t="s">
        <v>2300</v>
      </c>
    </row>
    <row r="41" spans="1:10" ht="15" customHeight="1" x14ac:dyDescent="0.45">
      <c r="C41" s="266" t="s">
        <v>2083</v>
      </c>
      <c r="D41" s="266" t="s">
        <v>2024</v>
      </c>
      <c r="E41" s="267">
        <v>1</v>
      </c>
      <c r="F41" s="269" t="s">
        <v>2300</v>
      </c>
    </row>
    <row r="42" spans="1:10" ht="15" customHeight="1" x14ac:dyDescent="0.45">
      <c r="C42" s="266" t="s">
        <v>2084</v>
      </c>
      <c r="D42" s="266" t="s">
        <v>1673</v>
      </c>
      <c r="E42" s="267">
        <v>2</v>
      </c>
      <c r="F42" s="269" t="s">
        <v>2300</v>
      </c>
    </row>
    <row r="43" spans="1:10" ht="15" customHeight="1" x14ac:dyDescent="0.45">
      <c r="C43" s="266" t="s">
        <v>2085</v>
      </c>
      <c r="D43" s="266" t="s">
        <v>1674</v>
      </c>
      <c r="E43" s="267">
        <v>2</v>
      </c>
      <c r="F43" s="269" t="s">
        <v>2300</v>
      </c>
    </row>
    <row r="44" spans="1:10" ht="15" customHeight="1" x14ac:dyDescent="0.45">
      <c r="C44" s="266" t="s">
        <v>2086</v>
      </c>
      <c r="D44" s="266" t="s">
        <v>2025</v>
      </c>
      <c r="E44" s="267">
        <v>2</v>
      </c>
      <c r="F44" s="269" t="s">
        <v>2300</v>
      </c>
    </row>
    <row r="45" spans="1:10" s="196" customFormat="1" ht="15" customHeight="1" x14ac:dyDescent="0.45">
      <c r="A45" s="197"/>
      <c r="B45" s="198">
        <v>11</v>
      </c>
      <c r="C45" s="191" t="s">
        <v>1899</v>
      </c>
      <c r="D45" s="192" t="s">
        <v>735</v>
      </c>
      <c r="E45" s="199">
        <v>112</v>
      </c>
      <c r="F45" s="200">
        <v>966665</v>
      </c>
      <c r="G45" s="197"/>
      <c r="H45" s="184"/>
      <c r="I45" s="184"/>
      <c r="J45" s="184"/>
    </row>
    <row r="46" spans="1:10" ht="15" customHeight="1" x14ac:dyDescent="0.45">
      <c r="C46" s="266" t="s">
        <v>2087</v>
      </c>
      <c r="D46" s="266" t="s">
        <v>2026</v>
      </c>
      <c r="E46" s="267">
        <v>1</v>
      </c>
      <c r="F46" s="269" t="s">
        <v>2300</v>
      </c>
    </row>
    <row r="47" spans="1:10" ht="15" customHeight="1" x14ac:dyDescent="0.45">
      <c r="C47" s="266" t="s">
        <v>2088</v>
      </c>
      <c r="D47" s="266" t="s">
        <v>1675</v>
      </c>
      <c r="E47" s="267">
        <v>2</v>
      </c>
      <c r="F47" s="269" t="s">
        <v>2300</v>
      </c>
    </row>
    <row r="48" spans="1:10" ht="15" customHeight="1" x14ac:dyDescent="0.45">
      <c r="C48" s="266" t="s">
        <v>2089</v>
      </c>
      <c r="D48" s="266" t="s">
        <v>1676</v>
      </c>
      <c r="E48" s="267">
        <v>1</v>
      </c>
      <c r="F48" s="269" t="s">
        <v>2300</v>
      </c>
    </row>
    <row r="49" spans="3:6" ht="15" customHeight="1" x14ac:dyDescent="0.45">
      <c r="C49" s="266" t="s">
        <v>2090</v>
      </c>
      <c r="D49" s="266" t="s">
        <v>1677</v>
      </c>
      <c r="E49" s="267">
        <v>1</v>
      </c>
      <c r="F49" s="269" t="s">
        <v>2300</v>
      </c>
    </row>
    <row r="50" spans="3:6" ht="15" customHeight="1" x14ac:dyDescent="0.45">
      <c r="C50" s="266" t="s">
        <v>2091</v>
      </c>
      <c r="D50" s="266" t="s">
        <v>1678</v>
      </c>
      <c r="E50" s="267">
        <v>2</v>
      </c>
      <c r="F50" s="269" t="s">
        <v>2300</v>
      </c>
    </row>
    <row r="51" spans="3:6" ht="15" customHeight="1" x14ac:dyDescent="0.45">
      <c r="C51" s="266" t="s">
        <v>2092</v>
      </c>
      <c r="D51" s="266" t="s">
        <v>1679</v>
      </c>
      <c r="E51" s="267">
        <v>11</v>
      </c>
      <c r="F51" s="268">
        <v>234984</v>
      </c>
    </row>
    <row r="52" spans="3:6" ht="15" customHeight="1" x14ac:dyDescent="0.45">
      <c r="C52" s="266" t="s">
        <v>2093</v>
      </c>
      <c r="D52" s="266" t="s">
        <v>1680</v>
      </c>
      <c r="E52" s="267">
        <v>34</v>
      </c>
      <c r="F52" s="268">
        <v>264440</v>
      </c>
    </row>
    <row r="53" spans="3:6" ht="15" customHeight="1" x14ac:dyDescent="0.45">
      <c r="C53" s="266" t="s">
        <v>2094</v>
      </c>
      <c r="D53" s="266" t="s">
        <v>1681</v>
      </c>
      <c r="E53" s="267">
        <v>3</v>
      </c>
      <c r="F53" s="268">
        <v>21421</v>
      </c>
    </row>
    <row r="54" spans="3:6" ht="15" customHeight="1" x14ac:dyDescent="0.45">
      <c r="C54" s="266" t="s">
        <v>2095</v>
      </c>
      <c r="D54" s="266" t="s">
        <v>1682</v>
      </c>
      <c r="E54" s="267">
        <v>7</v>
      </c>
      <c r="F54" s="268">
        <v>21454</v>
      </c>
    </row>
    <row r="55" spans="3:6" ht="15" customHeight="1" x14ac:dyDescent="0.45">
      <c r="C55" s="266" t="s">
        <v>2096</v>
      </c>
      <c r="D55" s="266" t="s">
        <v>1683</v>
      </c>
      <c r="E55" s="267">
        <v>8</v>
      </c>
      <c r="F55" s="268">
        <v>133757</v>
      </c>
    </row>
    <row r="56" spans="3:6" ht="15" customHeight="1" x14ac:dyDescent="0.45">
      <c r="C56" s="266" t="s">
        <v>2097</v>
      </c>
      <c r="D56" s="266" t="s">
        <v>1684</v>
      </c>
      <c r="E56" s="267">
        <v>6</v>
      </c>
      <c r="F56" s="268">
        <v>45830</v>
      </c>
    </row>
    <row r="57" spans="3:6" ht="15" customHeight="1" x14ac:dyDescent="0.45">
      <c r="C57" s="266" t="s">
        <v>2098</v>
      </c>
      <c r="D57" s="266" t="s">
        <v>1685</v>
      </c>
      <c r="E57" s="267">
        <v>2</v>
      </c>
      <c r="F57" s="269" t="s">
        <v>2300</v>
      </c>
    </row>
    <row r="58" spans="3:6" ht="15" customHeight="1" x14ac:dyDescent="0.45">
      <c r="C58" s="266" t="s">
        <v>2099</v>
      </c>
      <c r="D58" s="266" t="s">
        <v>1686</v>
      </c>
      <c r="E58" s="267">
        <v>3</v>
      </c>
      <c r="F58" s="268">
        <v>32817</v>
      </c>
    </row>
    <row r="59" spans="3:6" ht="15" customHeight="1" x14ac:dyDescent="0.45">
      <c r="C59" s="266" t="s">
        <v>2100</v>
      </c>
      <c r="D59" s="266" t="s">
        <v>1687</v>
      </c>
      <c r="E59" s="267">
        <v>4</v>
      </c>
      <c r="F59" s="268">
        <v>34439</v>
      </c>
    </row>
    <row r="60" spans="3:6" ht="15" customHeight="1" x14ac:dyDescent="0.45">
      <c r="C60" s="266" t="s">
        <v>2771</v>
      </c>
      <c r="D60" s="266" t="s">
        <v>2772</v>
      </c>
      <c r="E60" s="267">
        <v>1</v>
      </c>
      <c r="F60" s="269" t="s">
        <v>2300</v>
      </c>
    </row>
    <row r="61" spans="3:6" ht="15" customHeight="1" x14ac:dyDescent="0.45">
      <c r="C61" s="266" t="s">
        <v>2101</v>
      </c>
      <c r="D61" s="266" t="s">
        <v>1688</v>
      </c>
      <c r="E61" s="267">
        <v>1</v>
      </c>
      <c r="F61" s="269" t="s">
        <v>2300</v>
      </c>
    </row>
    <row r="62" spans="3:6" ht="15" customHeight="1" x14ac:dyDescent="0.45">
      <c r="C62" s="266" t="s">
        <v>2102</v>
      </c>
      <c r="D62" s="266" t="s">
        <v>2027</v>
      </c>
      <c r="E62" s="267">
        <v>2</v>
      </c>
      <c r="F62" s="269" t="s">
        <v>2300</v>
      </c>
    </row>
    <row r="63" spans="3:6" ht="15" customHeight="1" x14ac:dyDescent="0.45">
      <c r="C63" s="266" t="s">
        <v>2103</v>
      </c>
      <c r="D63" s="266" t="s">
        <v>2028</v>
      </c>
      <c r="E63" s="267">
        <v>1</v>
      </c>
      <c r="F63" s="269" t="s">
        <v>2300</v>
      </c>
    </row>
    <row r="64" spans="3:6" ht="15" customHeight="1" x14ac:dyDescent="0.45">
      <c r="C64" s="266" t="s">
        <v>2104</v>
      </c>
      <c r="D64" s="266" t="s">
        <v>1689</v>
      </c>
      <c r="E64" s="267">
        <v>1</v>
      </c>
      <c r="F64" s="269" t="s">
        <v>2300</v>
      </c>
    </row>
    <row r="65" spans="1:10" ht="15" customHeight="1" x14ac:dyDescent="0.45">
      <c r="C65" s="266" t="s">
        <v>2105</v>
      </c>
      <c r="D65" s="266" t="s">
        <v>1690</v>
      </c>
      <c r="E65" s="267">
        <v>2</v>
      </c>
      <c r="F65" s="269" t="s">
        <v>2300</v>
      </c>
    </row>
    <row r="66" spans="1:10" ht="15" customHeight="1" x14ac:dyDescent="0.45">
      <c r="C66" s="266" t="s">
        <v>2106</v>
      </c>
      <c r="D66" s="266" t="s">
        <v>1691</v>
      </c>
      <c r="E66" s="267">
        <v>6</v>
      </c>
      <c r="F66" s="268">
        <v>32697</v>
      </c>
    </row>
    <row r="67" spans="1:10" ht="15" customHeight="1" x14ac:dyDescent="0.45">
      <c r="C67" s="266" t="s">
        <v>2107</v>
      </c>
      <c r="D67" s="266" t="s">
        <v>1692</v>
      </c>
      <c r="E67" s="267">
        <v>4</v>
      </c>
      <c r="F67" s="268">
        <v>4453</v>
      </c>
    </row>
    <row r="68" spans="1:10" ht="15" customHeight="1" x14ac:dyDescent="0.45">
      <c r="C68" s="266" t="s">
        <v>2108</v>
      </c>
      <c r="D68" s="266" t="s">
        <v>1693</v>
      </c>
      <c r="E68" s="267">
        <v>2</v>
      </c>
      <c r="F68" s="269" t="s">
        <v>2300</v>
      </c>
    </row>
    <row r="69" spans="1:10" ht="15" customHeight="1" x14ac:dyDescent="0.45">
      <c r="C69" s="266" t="s">
        <v>2109</v>
      </c>
      <c r="D69" s="266" t="s">
        <v>1694</v>
      </c>
      <c r="E69" s="267">
        <v>1</v>
      </c>
      <c r="F69" s="269" t="s">
        <v>2300</v>
      </c>
    </row>
    <row r="70" spans="1:10" ht="15" customHeight="1" x14ac:dyDescent="0.45">
      <c r="C70" s="266" t="s">
        <v>2110</v>
      </c>
      <c r="D70" s="266" t="s">
        <v>1695</v>
      </c>
      <c r="E70" s="267">
        <v>6</v>
      </c>
      <c r="F70" s="268">
        <v>32511</v>
      </c>
    </row>
    <row r="71" spans="1:10" s="196" customFormat="1" ht="15" customHeight="1" x14ac:dyDescent="0.45">
      <c r="A71" s="197"/>
      <c r="B71" s="198">
        <v>12</v>
      </c>
      <c r="C71" s="191" t="s">
        <v>1899</v>
      </c>
      <c r="D71" s="192" t="s">
        <v>802</v>
      </c>
      <c r="E71" s="199">
        <v>50</v>
      </c>
      <c r="F71" s="200">
        <v>165317</v>
      </c>
      <c r="G71" s="197"/>
      <c r="H71" s="184"/>
      <c r="I71" s="184"/>
      <c r="J71" s="184"/>
    </row>
    <row r="72" spans="1:10" ht="15" customHeight="1" x14ac:dyDescent="0.45">
      <c r="C72" s="266" t="s">
        <v>2111</v>
      </c>
      <c r="D72" s="266" t="s">
        <v>1696</v>
      </c>
      <c r="E72" s="267">
        <v>26</v>
      </c>
      <c r="F72" s="268">
        <v>5727</v>
      </c>
    </row>
    <row r="73" spans="1:10" ht="15" customHeight="1" x14ac:dyDescent="0.45">
      <c r="C73" s="266" t="s">
        <v>2112</v>
      </c>
      <c r="D73" s="266" t="s">
        <v>1697</v>
      </c>
      <c r="E73" s="267">
        <v>3</v>
      </c>
      <c r="F73" s="268">
        <v>29903</v>
      </c>
    </row>
    <row r="74" spans="1:10" ht="15" customHeight="1" x14ac:dyDescent="0.45">
      <c r="C74" s="266" t="s">
        <v>2113</v>
      </c>
      <c r="D74" s="266" t="s">
        <v>1698</v>
      </c>
      <c r="E74" s="267">
        <v>1</v>
      </c>
      <c r="F74" s="269" t="s">
        <v>2300</v>
      </c>
    </row>
    <row r="75" spans="1:10" ht="15" customHeight="1" x14ac:dyDescent="0.45">
      <c r="C75" s="266" t="s">
        <v>2114</v>
      </c>
      <c r="D75" s="266" t="s">
        <v>1699</v>
      </c>
      <c r="E75" s="267">
        <v>2</v>
      </c>
      <c r="F75" s="269" t="s">
        <v>2300</v>
      </c>
    </row>
    <row r="76" spans="1:10" ht="15" customHeight="1" x14ac:dyDescent="0.45">
      <c r="C76" s="266" t="s">
        <v>2115</v>
      </c>
      <c r="D76" s="266" t="s">
        <v>1700</v>
      </c>
      <c r="E76" s="267">
        <v>1</v>
      </c>
      <c r="F76" s="269" t="s">
        <v>2300</v>
      </c>
    </row>
    <row r="77" spans="1:10" ht="15" customHeight="1" x14ac:dyDescent="0.45">
      <c r="C77" s="266" t="s">
        <v>2116</v>
      </c>
      <c r="D77" s="266" t="s">
        <v>1701</v>
      </c>
      <c r="E77" s="267">
        <v>1</v>
      </c>
      <c r="F77" s="269" t="s">
        <v>2300</v>
      </c>
    </row>
    <row r="78" spans="1:10" ht="15" customHeight="1" x14ac:dyDescent="0.45">
      <c r="C78" s="266" t="s">
        <v>2117</v>
      </c>
      <c r="D78" s="266" t="s">
        <v>1702</v>
      </c>
      <c r="E78" s="267">
        <v>10</v>
      </c>
      <c r="F78" s="268">
        <v>105295</v>
      </c>
    </row>
    <row r="79" spans="1:10" ht="15" customHeight="1" x14ac:dyDescent="0.45">
      <c r="C79" s="266" t="s">
        <v>2118</v>
      </c>
      <c r="D79" s="266" t="s">
        <v>1703</v>
      </c>
      <c r="E79" s="267">
        <v>1</v>
      </c>
      <c r="F79" s="269" t="s">
        <v>2300</v>
      </c>
    </row>
    <row r="80" spans="1:10" ht="15" customHeight="1" x14ac:dyDescent="0.45">
      <c r="C80" s="266" t="s">
        <v>2119</v>
      </c>
      <c r="D80" s="266" t="s">
        <v>1704</v>
      </c>
      <c r="E80" s="267">
        <v>1</v>
      </c>
      <c r="F80" s="269" t="s">
        <v>2300</v>
      </c>
    </row>
    <row r="81" spans="1:10" ht="15" customHeight="1" x14ac:dyDescent="0.45">
      <c r="C81" s="266" t="s">
        <v>2120</v>
      </c>
      <c r="D81" s="266" t="s">
        <v>1705</v>
      </c>
      <c r="E81" s="267">
        <v>4</v>
      </c>
      <c r="F81" s="268">
        <v>2054</v>
      </c>
    </row>
    <row r="82" spans="1:10" s="196" customFormat="1" ht="15" customHeight="1" x14ac:dyDescent="0.45">
      <c r="A82" s="197"/>
      <c r="B82" s="198">
        <v>13</v>
      </c>
      <c r="C82" s="191" t="s">
        <v>1899</v>
      </c>
      <c r="D82" s="192" t="s">
        <v>845</v>
      </c>
      <c r="E82" s="199">
        <v>10</v>
      </c>
      <c r="F82" s="200">
        <v>14957</v>
      </c>
      <c r="G82" s="197"/>
      <c r="H82" s="184"/>
      <c r="I82" s="184"/>
      <c r="J82" s="184"/>
    </row>
    <row r="83" spans="1:10" ht="15" customHeight="1" x14ac:dyDescent="0.45">
      <c r="C83" s="266" t="s">
        <v>2121</v>
      </c>
      <c r="D83" s="266" t="s">
        <v>1706</v>
      </c>
      <c r="E83" s="267">
        <v>4</v>
      </c>
      <c r="F83" s="268">
        <v>264</v>
      </c>
    </row>
    <row r="84" spans="1:10" ht="15" customHeight="1" x14ac:dyDescent="0.45">
      <c r="C84" s="266" t="s">
        <v>2122</v>
      </c>
      <c r="D84" s="266" t="s">
        <v>2029</v>
      </c>
      <c r="E84" s="267">
        <v>2</v>
      </c>
      <c r="F84" s="269" t="s">
        <v>2300</v>
      </c>
    </row>
    <row r="85" spans="1:10" ht="15" customHeight="1" x14ac:dyDescent="0.45">
      <c r="C85" s="266" t="s">
        <v>2123</v>
      </c>
      <c r="D85" s="266" t="s">
        <v>1707</v>
      </c>
      <c r="E85" s="267">
        <v>1</v>
      </c>
      <c r="F85" s="269" t="s">
        <v>2300</v>
      </c>
    </row>
    <row r="86" spans="1:10" ht="15" customHeight="1" x14ac:dyDescent="0.45">
      <c r="C86" s="266" t="s">
        <v>2124</v>
      </c>
      <c r="D86" s="266" t="s">
        <v>1708</v>
      </c>
      <c r="E86" s="267">
        <v>3</v>
      </c>
      <c r="F86" s="268">
        <v>12392</v>
      </c>
    </row>
    <row r="87" spans="1:10" s="196" customFormat="1" ht="15" customHeight="1" x14ac:dyDescent="0.45">
      <c r="A87" s="197"/>
      <c r="B87" s="198">
        <v>14</v>
      </c>
      <c r="C87" s="191" t="s">
        <v>1899</v>
      </c>
      <c r="D87" s="192" t="s">
        <v>867</v>
      </c>
      <c r="E87" s="199">
        <v>9</v>
      </c>
      <c r="F87" s="200">
        <v>70785</v>
      </c>
      <c r="G87" s="197"/>
      <c r="H87" s="184"/>
      <c r="I87" s="184"/>
      <c r="J87" s="184"/>
    </row>
    <row r="88" spans="1:10" ht="15" customHeight="1" x14ac:dyDescent="0.45">
      <c r="C88" s="266" t="s">
        <v>2125</v>
      </c>
      <c r="D88" s="266" t="s">
        <v>1709</v>
      </c>
      <c r="E88" s="267">
        <v>1</v>
      </c>
      <c r="F88" s="269" t="s">
        <v>2300</v>
      </c>
    </row>
    <row r="89" spans="1:10" ht="15" customHeight="1" x14ac:dyDescent="0.45">
      <c r="C89" s="266" t="s">
        <v>2126</v>
      </c>
      <c r="D89" s="266" t="s">
        <v>1710</v>
      </c>
      <c r="E89" s="267">
        <v>3</v>
      </c>
      <c r="F89" s="268">
        <v>55828</v>
      </c>
    </row>
    <row r="90" spans="1:10" ht="15" customHeight="1" x14ac:dyDescent="0.45">
      <c r="C90" s="266" t="s">
        <v>2127</v>
      </c>
      <c r="D90" s="266" t="s">
        <v>2030</v>
      </c>
      <c r="E90" s="267">
        <v>1</v>
      </c>
      <c r="F90" s="269" t="s">
        <v>2300</v>
      </c>
    </row>
    <row r="91" spans="1:10" ht="15" customHeight="1" x14ac:dyDescent="0.45">
      <c r="C91" s="266" t="s">
        <v>2128</v>
      </c>
      <c r="D91" s="266" t="s">
        <v>2031</v>
      </c>
      <c r="E91" s="267">
        <v>1</v>
      </c>
      <c r="F91" s="269" t="s">
        <v>2300</v>
      </c>
    </row>
    <row r="92" spans="1:10" ht="15" customHeight="1" x14ac:dyDescent="0.45">
      <c r="C92" s="266" t="s">
        <v>2129</v>
      </c>
      <c r="D92" s="266" t="s">
        <v>1711</v>
      </c>
      <c r="E92" s="267">
        <v>2</v>
      </c>
      <c r="F92" s="269" t="s">
        <v>2300</v>
      </c>
    </row>
    <row r="93" spans="1:10" ht="15" customHeight="1" x14ac:dyDescent="0.45">
      <c r="C93" s="266" t="s">
        <v>2130</v>
      </c>
      <c r="D93" s="266" t="s">
        <v>1712</v>
      </c>
      <c r="E93" s="267">
        <v>1</v>
      </c>
      <c r="F93" s="269" t="s">
        <v>2300</v>
      </c>
    </row>
    <row r="94" spans="1:10" s="196" customFormat="1" ht="15" customHeight="1" x14ac:dyDescent="0.45">
      <c r="A94" s="197"/>
      <c r="B94" s="198">
        <v>15</v>
      </c>
      <c r="C94" s="191" t="s">
        <v>1899</v>
      </c>
      <c r="D94" s="192" t="s">
        <v>894</v>
      </c>
      <c r="E94" s="199">
        <v>20</v>
      </c>
      <c r="F94" s="200">
        <v>173741</v>
      </c>
      <c r="G94" s="197"/>
      <c r="H94" s="184"/>
      <c r="I94" s="184"/>
      <c r="J94" s="184"/>
    </row>
    <row r="95" spans="1:10" ht="15" customHeight="1" x14ac:dyDescent="0.45">
      <c r="C95" s="266" t="s">
        <v>2131</v>
      </c>
      <c r="D95" s="266" t="s">
        <v>1713</v>
      </c>
      <c r="E95" s="267">
        <v>5</v>
      </c>
      <c r="F95" s="268">
        <v>27793</v>
      </c>
    </row>
    <row r="96" spans="1:10" ht="15" customHeight="1" x14ac:dyDescent="0.45">
      <c r="C96" s="266" t="s">
        <v>2132</v>
      </c>
      <c r="D96" s="266" t="s">
        <v>1714</v>
      </c>
      <c r="E96" s="267">
        <v>2</v>
      </c>
      <c r="F96" s="269" t="s">
        <v>2300</v>
      </c>
    </row>
    <row r="97" spans="1:10" ht="15" customHeight="1" x14ac:dyDescent="0.45">
      <c r="C97" s="266" t="s">
        <v>2133</v>
      </c>
      <c r="D97" s="266" t="s">
        <v>1715</v>
      </c>
      <c r="E97" s="267">
        <v>4</v>
      </c>
      <c r="F97" s="268">
        <v>25857</v>
      </c>
    </row>
    <row r="98" spans="1:10" ht="15" customHeight="1" x14ac:dyDescent="0.45">
      <c r="C98" s="266" t="s">
        <v>2134</v>
      </c>
      <c r="D98" s="266" t="s">
        <v>1716</v>
      </c>
      <c r="E98" s="267">
        <v>3</v>
      </c>
      <c r="F98" s="268">
        <v>96485</v>
      </c>
    </row>
    <row r="99" spans="1:10" ht="15" customHeight="1" x14ac:dyDescent="0.45">
      <c r="C99" s="266" t="s">
        <v>2135</v>
      </c>
      <c r="D99" s="266" t="s">
        <v>1717</v>
      </c>
      <c r="E99" s="267">
        <v>2</v>
      </c>
      <c r="F99" s="269" t="s">
        <v>2300</v>
      </c>
    </row>
    <row r="100" spans="1:10" ht="15" customHeight="1" x14ac:dyDescent="0.45">
      <c r="C100" s="266" t="s">
        <v>2136</v>
      </c>
      <c r="D100" s="266" t="s">
        <v>1718</v>
      </c>
      <c r="E100" s="267">
        <v>4</v>
      </c>
      <c r="F100" s="268">
        <v>63</v>
      </c>
    </row>
    <row r="101" spans="1:10" s="196" customFormat="1" ht="15" customHeight="1" x14ac:dyDescent="0.45">
      <c r="A101" s="197"/>
      <c r="B101" s="198">
        <v>16</v>
      </c>
      <c r="C101" s="191" t="s">
        <v>1899</v>
      </c>
      <c r="D101" s="192" t="s">
        <v>905</v>
      </c>
      <c r="E101" s="199">
        <v>1</v>
      </c>
      <c r="F101" s="200" t="s">
        <v>2300</v>
      </c>
      <c r="G101" s="197"/>
      <c r="H101" s="184"/>
      <c r="I101" s="184"/>
      <c r="J101" s="184"/>
    </row>
    <row r="102" spans="1:10" ht="15" customHeight="1" x14ac:dyDescent="0.45">
      <c r="C102" s="266" t="s">
        <v>2137</v>
      </c>
      <c r="D102" s="266" t="s">
        <v>1719</v>
      </c>
      <c r="E102" s="267">
        <v>1</v>
      </c>
      <c r="F102" s="269" t="s">
        <v>2300</v>
      </c>
    </row>
    <row r="103" spans="1:10" s="196" customFormat="1" ht="15" customHeight="1" x14ac:dyDescent="0.45">
      <c r="A103" s="197"/>
      <c r="B103" s="198">
        <v>17</v>
      </c>
      <c r="C103" s="191" t="s">
        <v>1899</v>
      </c>
      <c r="D103" s="192" t="s">
        <v>949</v>
      </c>
      <c r="E103" s="199">
        <v>1</v>
      </c>
      <c r="F103" s="200" t="s">
        <v>2300</v>
      </c>
      <c r="G103" s="197"/>
      <c r="H103" s="184"/>
      <c r="I103" s="184"/>
      <c r="J103" s="184"/>
    </row>
    <row r="104" spans="1:10" ht="15" customHeight="1" x14ac:dyDescent="0.45">
      <c r="C104" s="266" t="s">
        <v>2138</v>
      </c>
      <c r="D104" s="266" t="s">
        <v>1720</v>
      </c>
      <c r="E104" s="267">
        <v>1</v>
      </c>
      <c r="F104" s="269" t="s">
        <v>2300</v>
      </c>
    </row>
    <row r="105" spans="1:10" s="196" customFormat="1" ht="15" customHeight="1" x14ac:dyDescent="0.45">
      <c r="A105" s="197"/>
      <c r="B105" s="198">
        <v>18</v>
      </c>
      <c r="C105" s="191" t="s">
        <v>1899</v>
      </c>
      <c r="D105" s="192" t="s">
        <v>952</v>
      </c>
      <c r="E105" s="199">
        <v>18</v>
      </c>
      <c r="F105" s="200">
        <v>406507</v>
      </c>
      <c r="G105" s="197"/>
      <c r="H105" s="184"/>
      <c r="I105" s="184"/>
      <c r="J105" s="184"/>
    </row>
    <row r="106" spans="1:10" ht="15" customHeight="1" x14ac:dyDescent="0.45">
      <c r="C106" s="266" t="s">
        <v>2139</v>
      </c>
      <c r="D106" s="266" t="s">
        <v>1721</v>
      </c>
      <c r="E106" s="267">
        <v>1</v>
      </c>
      <c r="F106" s="269" t="s">
        <v>2300</v>
      </c>
    </row>
    <row r="107" spans="1:10" ht="15" customHeight="1" x14ac:dyDescent="0.45">
      <c r="C107" s="266" t="s">
        <v>2140</v>
      </c>
      <c r="D107" s="266" t="s">
        <v>1722</v>
      </c>
      <c r="E107" s="267">
        <v>4</v>
      </c>
      <c r="F107" s="268">
        <v>45952</v>
      </c>
    </row>
    <row r="108" spans="1:10" ht="15" customHeight="1" x14ac:dyDescent="0.45">
      <c r="C108" s="266" t="s">
        <v>2141</v>
      </c>
      <c r="D108" s="266" t="s">
        <v>1723</v>
      </c>
      <c r="E108" s="267">
        <v>1</v>
      </c>
      <c r="F108" s="269" t="s">
        <v>2300</v>
      </c>
    </row>
    <row r="109" spans="1:10" ht="15" customHeight="1" x14ac:dyDescent="0.45">
      <c r="C109" s="266" t="s">
        <v>2142</v>
      </c>
      <c r="D109" s="266" t="s">
        <v>2773</v>
      </c>
      <c r="E109" s="267">
        <v>2</v>
      </c>
      <c r="F109" s="269" t="s">
        <v>2300</v>
      </c>
    </row>
    <row r="110" spans="1:10" ht="15" customHeight="1" x14ac:dyDescent="0.45">
      <c r="C110" s="266" t="s">
        <v>2143</v>
      </c>
      <c r="D110" s="266" t="s">
        <v>1724</v>
      </c>
      <c r="E110" s="267">
        <v>3</v>
      </c>
      <c r="F110" s="268">
        <v>12981</v>
      </c>
    </row>
    <row r="111" spans="1:10" ht="15" customHeight="1" x14ac:dyDescent="0.45">
      <c r="C111" s="266" t="s">
        <v>2144</v>
      </c>
      <c r="D111" s="266" t="s">
        <v>1725</v>
      </c>
      <c r="E111" s="267">
        <v>2</v>
      </c>
      <c r="F111" s="269" t="s">
        <v>2300</v>
      </c>
    </row>
    <row r="112" spans="1:10" ht="15" customHeight="1" x14ac:dyDescent="0.45">
      <c r="C112" s="266" t="s">
        <v>2145</v>
      </c>
      <c r="D112" s="266" t="s">
        <v>1726</v>
      </c>
      <c r="E112" s="267">
        <v>1</v>
      </c>
      <c r="F112" s="269" t="s">
        <v>2300</v>
      </c>
    </row>
    <row r="113" spans="1:10" ht="15" customHeight="1" x14ac:dyDescent="0.45">
      <c r="C113" s="266" t="s">
        <v>2146</v>
      </c>
      <c r="D113" s="266" t="s">
        <v>1727</v>
      </c>
      <c r="E113" s="267">
        <v>1</v>
      </c>
      <c r="F113" s="269" t="s">
        <v>2300</v>
      </c>
    </row>
    <row r="114" spans="1:10" ht="15" customHeight="1" x14ac:dyDescent="0.45">
      <c r="C114" s="266" t="s">
        <v>2147</v>
      </c>
      <c r="D114" s="266" t="s">
        <v>1728</v>
      </c>
      <c r="E114" s="267">
        <v>3</v>
      </c>
      <c r="F114" s="268">
        <v>163224</v>
      </c>
    </row>
    <row r="115" spans="1:10" s="196" customFormat="1" ht="15" customHeight="1" x14ac:dyDescent="0.45">
      <c r="A115" s="197"/>
      <c r="B115" s="198">
        <v>19</v>
      </c>
      <c r="C115" s="191" t="s">
        <v>1899</v>
      </c>
      <c r="D115" s="192" t="s">
        <v>1006</v>
      </c>
      <c r="E115" s="199">
        <v>3</v>
      </c>
      <c r="F115" s="200">
        <v>12575</v>
      </c>
      <c r="G115" s="197"/>
      <c r="H115" s="184"/>
      <c r="I115" s="184"/>
      <c r="J115" s="184"/>
    </row>
    <row r="116" spans="1:10" ht="15" customHeight="1" x14ac:dyDescent="0.45">
      <c r="C116" s="266" t="s">
        <v>2148</v>
      </c>
      <c r="D116" s="266" t="s">
        <v>1729</v>
      </c>
      <c r="E116" s="267">
        <v>2</v>
      </c>
      <c r="F116" s="269" t="s">
        <v>2300</v>
      </c>
    </row>
    <row r="117" spans="1:10" ht="15" customHeight="1" x14ac:dyDescent="0.45">
      <c r="C117" s="266" t="s">
        <v>2149</v>
      </c>
      <c r="D117" s="266" t="s">
        <v>1730</v>
      </c>
      <c r="E117" s="267">
        <v>1</v>
      </c>
      <c r="F117" s="269" t="s">
        <v>2300</v>
      </c>
    </row>
    <row r="118" spans="1:10" s="196" customFormat="1" ht="15" customHeight="1" x14ac:dyDescent="0.45">
      <c r="A118" s="197"/>
      <c r="B118" s="198">
        <v>20</v>
      </c>
      <c r="C118" s="191" t="s">
        <v>1899</v>
      </c>
      <c r="D118" s="192" t="s">
        <v>1025</v>
      </c>
      <c r="E118" s="199">
        <v>5</v>
      </c>
      <c r="F118" s="200">
        <v>170514</v>
      </c>
      <c r="G118" s="197"/>
      <c r="H118" s="184"/>
      <c r="I118" s="184"/>
      <c r="J118" s="184"/>
    </row>
    <row r="119" spans="1:10" ht="15" customHeight="1" x14ac:dyDescent="0.45">
      <c r="C119" s="266" t="s">
        <v>2150</v>
      </c>
      <c r="D119" s="266" t="s">
        <v>1731</v>
      </c>
      <c r="E119" s="267">
        <v>3</v>
      </c>
      <c r="F119" s="268">
        <v>12894</v>
      </c>
    </row>
    <row r="120" spans="1:10" ht="15" customHeight="1" x14ac:dyDescent="0.45">
      <c r="C120" s="266" t="s">
        <v>2151</v>
      </c>
      <c r="D120" s="266" t="s">
        <v>1732</v>
      </c>
      <c r="E120" s="267">
        <v>1</v>
      </c>
      <c r="F120" s="269" t="s">
        <v>2300</v>
      </c>
    </row>
    <row r="121" spans="1:10" ht="15" customHeight="1" x14ac:dyDescent="0.45">
      <c r="C121" s="266" t="s">
        <v>2774</v>
      </c>
      <c r="D121" s="266" t="s">
        <v>2775</v>
      </c>
      <c r="E121" s="267">
        <v>1</v>
      </c>
      <c r="F121" s="269" t="s">
        <v>2300</v>
      </c>
    </row>
    <row r="122" spans="1:10" s="196" customFormat="1" ht="15" customHeight="1" x14ac:dyDescent="0.45">
      <c r="A122" s="197"/>
      <c r="B122" s="198">
        <v>21</v>
      </c>
      <c r="C122" s="191" t="s">
        <v>1899</v>
      </c>
      <c r="D122" s="192" t="s">
        <v>1036</v>
      </c>
      <c r="E122" s="199">
        <v>7</v>
      </c>
      <c r="F122" s="200">
        <v>115801</v>
      </c>
      <c r="G122" s="197"/>
      <c r="H122" s="184"/>
      <c r="I122" s="184"/>
      <c r="J122" s="184"/>
    </row>
    <row r="123" spans="1:10" ht="15" customHeight="1" x14ac:dyDescent="0.45">
      <c r="C123" s="266" t="s">
        <v>2152</v>
      </c>
      <c r="D123" s="266" t="s">
        <v>2776</v>
      </c>
      <c r="E123" s="267">
        <v>1</v>
      </c>
      <c r="F123" s="269" t="s">
        <v>2300</v>
      </c>
    </row>
    <row r="124" spans="1:10" ht="15" customHeight="1" x14ac:dyDescent="0.45">
      <c r="C124" s="266" t="s">
        <v>2153</v>
      </c>
      <c r="D124" s="266" t="s">
        <v>1733</v>
      </c>
      <c r="E124" s="267">
        <v>1</v>
      </c>
      <c r="F124" s="269" t="s">
        <v>2300</v>
      </c>
    </row>
    <row r="125" spans="1:10" ht="15" customHeight="1" x14ac:dyDescent="0.45">
      <c r="C125" s="266" t="s">
        <v>2154</v>
      </c>
      <c r="D125" s="266" t="s">
        <v>1734</v>
      </c>
      <c r="E125" s="267">
        <v>1</v>
      </c>
      <c r="F125" s="269" t="s">
        <v>2300</v>
      </c>
    </row>
    <row r="126" spans="1:10" ht="15" customHeight="1" x14ac:dyDescent="0.45">
      <c r="C126" s="266" t="s">
        <v>2155</v>
      </c>
      <c r="D126" s="266" t="s">
        <v>1735</v>
      </c>
      <c r="E126" s="267">
        <v>1</v>
      </c>
      <c r="F126" s="269" t="s">
        <v>2300</v>
      </c>
    </row>
    <row r="127" spans="1:10" ht="15" customHeight="1" x14ac:dyDescent="0.45">
      <c r="C127" s="266" t="s">
        <v>2156</v>
      </c>
      <c r="D127" s="266" t="s">
        <v>2032</v>
      </c>
      <c r="E127" s="267">
        <v>1</v>
      </c>
      <c r="F127" s="269" t="s">
        <v>2300</v>
      </c>
    </row>
    <row r="128" spans="1:10" ht="15" customHeight="1" x14ac:dyDescent="0.45">
      <c r="C128" s="266" t="s">
        <v>2157</v>
      </c>
      <c r="D128" s="266" t="s">
        <v>1736</v>
      </c>
      <c r="E128" s="267">
        <v>2</v>
      </c>
      <c r="F128" s="269" t="s">
        <v>2300</v>
      </c>
    </row>
    <row r="129" spans="1:10" s="196" customFormat="1" ht="15" customHeight="1" x14ac:dyDescent="0.45">
      <c r="A129" s="197"/>
      <c r="B129" s="198">
        <v>22</v>
      </c>
      <c r="C129" s="191" t="s">
        <v>1899</v>
      </c>
      <c r="D129" s="192" t="s">
        <v>1</v>
      </c>
      <c r="E129" s="199">
        <v>13</v>
      </c>
      <c r="F129" s="200">
        <v>370099</v>
      </c>
      <c r="G129" s="197"/>
      <c r="H129" s="184"/>
      <c r="I129" s="184"/>
      <c r="J129" s="184"/>
    </row>
    <row r="130" spans="1:10" ht="15" customHeight="1" x14ac:dyDescent="0.45">
      <c r="C130" s="266" t="s">
        <v>2158</v>
      </c>
      <c r="D130" s="266" t="s">
        <v>1737</v>
      </c>
      <c r="E130" s="267">
        <v>1</v>
      </c>
      <c r="F130" s="269" t="s">
        <v>2300</v>
      </c>
    </row>
    <row r="131" spans="1:10" ht="15" customHeight="1" x14ac:dyDescent="0.45">
      <c r="C131" s="266" t="s">
        <v>2159</v>
      </c>
      <c r="D131" s="266" t="s">
        <v>1738</v>
      </c>
      <c r="E131" s="267">
        <v>4</v>
      </c>
      <c r="F131" s="268">
        <v>49529</v>
      </c>
    </row>
    <row r="132" spans="1:10" ht="15" customHeight="1" x14ac:dyDescent="0.45">
      <c r="C132" s="266" t="s">
        <v>2160</v>
      </c>
      <c r="D132" s="266" t="s">
        <v>1739</v>
      </c>
      <c r="E132" s="267">
        <v>4</v>
      </c>
      <c r="F132" s="268">
        <v>36421</v>
      </c>
    </row>
    <row r="133" spans="1:10" ht="15" customHeight="1" x14ac:dyDescent="0.45">
      <c r="C133" s="266" t="s">
        <v>2161</v>
      </c>
      <c r="D133" s="266" t="s">
        <v>2033</v>
      </c>
      <c r="E133" s="267">
        <v>1</v>
      </c>
      <c r="F133" s="269" t="s">
        <v>2300</v>
      </c>
    </row>
    <row r="134" spans="1:10" ht="15" customHeight="1" x14ac:dyDescent="0.45">
      <c r="C134" s="266" t="s">
        <v>2162</v>
      </c>
      <c r="D134" s="266" t="s">
        <v>1740</v>
      </c>
      <c r="E134" s="267">
        <v>3</v>
      </c>
      <c r="F134" s="269" t="s">
        <v>2300</v>
      </c>
    </row>
    <row r="135" spans="1:10" s="196" customFormat="1" ht="15" customHeight="1" x14ac:dyDescent="0.45">
      <c r="A135" s="197"/>
      <c r="B135" s="198">
        <v>23</v>
      </c>
      <c r="C135" s="191" t="s">
        <v>1899</v>
      </c>
      <c r="D135" s="192" t="s">
        <v>1127</v>
      </c>
      <c r="E135" s="199">
        <v>15</v>
      </c>
      <c r="F135" s="200">
        <v>604318</v>
      </c>
      <c r="G135" s="197"/>
      <c r="H135" s="184"/>
      <c r="I135" s="184"/>
      <c r="J135" s="184"/>
    </row>
    <row r="136" spans="1:10" ht="15" customHeight="1" x14ac:dyDescent="0.45">
      <c r="C136" s="266" t="s">
        <v>2163</v>
      </c>
      <c r="D136" s="266" t="s">
        <v>1741</v>
      </c>
      <c r="E136" s="267">
        <v>1</v>
      </c>
      <c r="F136" s="269" t="s">
        <v>2300</v>
      </c>
    </row>
    <row r="137" spans="1:10" ht="15" customHeight="1" x14ac:dyDescent="0.45">
      <c r="C137" s="266" t="s">
        <v>2164</v>
      </c>
      <c r="D137" s="266" t="s">
        <v>1742</v>
      </c>
      <c r="E137" s="267">
        <v>3</v>
      </c>
      <c r="F137" s="268">
        <v>524921</v>
      </c>
    </row>
    <row r="138" spans="1:10" ht="15" customHeight="1" x14ac:dyDescent="0.45">
      <c r="C138" s="266" t="s">
        <v>2165</v>
      </c>
      <c r="D138" s="266" t="s">
        <v>1743</v>
      </c>
      <c r="E138" s="267">
        <v>1</v>
      </c>
      <c r="F138" s="269" t="s">
        <v>2300</v>
      </c>
    </row>
    <row r="139" spans="1:10" ht="15" customHeight="1" x14ac:dyDescent="0.45">
      <c r="C139" s="266" t="s">
        <v>2166</v>
      </c>
      <c r="D139" s="266" t="s">
        <v>1744</v>
      </c>
      <c r="E139" s="267">
        <v>1</v>
      </c>
      <c r="F139" s="269" t="s">
        <v>2300</v>
      </c>
    </row>
    <row r="140" spans="1:10" ht="15" customHeight="1" x14ac:dyDescent="0.45">
      <c r="C140" s="266" t="s">
        <v>2167</v>
      </c>
      <c r="D140" s="266" t="s">
        <v>1745</v>
      </c>
      <c r="E140" s="267">
        <v>2</v>
      </c>
      <c r="F140" s="269" t="s">
        <v>2300</v>
      </c>
    </row>
    <row r="141" spans="1:10" ht="15" customHeight="1" x14ac:dyDescent="0.45">
      <c r="C141" s="266" t="s">
        <v>2168</v>
      </c>
      <c r="D141" s="266" t="s">
        <v>1746</v>
      </c>
      <c r="E141" s="267">
        <v>6</v>
      </c>
      <c r="F141" s="268">
        <v>63811</v>
      </c>
    </row>
    <row r="142" spans="1:10" ht="15" customHeight="1" x14ac:dyDescent="0.45">
      <c r="C142" s="266" t="s">
        <v>2169</v>
      </c>
      <c r="D142" s="266" t="s">
        <v>1747</v>
      </c>
      <c r="E142" s="267">
        <v>1</v>
      </c>
      <c r="F142" s="269" t="s">
        <v>2300</v>
      </c>
    </row>
    <row r="143" spans="1:10" s="196" customFormat="1" ht="15" customHeight="1" x14ac:dyDescent="0.45">
      <c r="A143" s="197"/>
      <c r="B143" s="198">
        <v>24</v>
      </c>
      <c r="C143" s="191" t="s">
        <v>1899</v>
      </c>
      <c r="D143" s="192" t="s">
        <v>1155</v>
      </c>
      <c r="E143" s="199">
        <v>122</v>
      </c>
      <c r="F143" s="200">
        <v>1984808</v>
      </c>
      <c r="G143" s="197"/>
      <c r="H143" s="184"/>
      <c r="I143" s="184"/>
      <c r="J143" s="184"/>
    </row>
    <row r="144" spans="1:10" ht="15" customHeight="1" x14ac:dyDescent="0.45">
      <c r="C144" s="266" t="s">
        <v>2170</v>
      </c>
      <c r="D144" s="266" t="s">
        <v>1748</v>
      </c>
      <c r="E144" s="267">
        <v>1</v>
      </c>
      <c r="F144" s="269" t="s">
        <v>2300</v>
      </c>
    </row>
    <row r="145" spans="3:6" ht="15" customHeight="1" x14ac:dyDescent="0.45">
      <c r="C145" s="266" t="s">
        <v>2171</v>
      </c>
      <c r="D145" s="266" t="s">
        <v>1749</v>
      </c>
      <c r="E145" s="267">
        <v>3</v>
      </c>
      <c r="F145" s="268">
        <v>1488</v>
      </c>
    </row>
    <row r="146" spans="3:6" ht="15" customHeight="1" x14ac:dyDescent="0.45">
      <c r="C146" s="266" t="s">
        <v>2172</v>
      </c>
      <c r="D146" s="266" t="s">
        <v>1750</v>
      </c>
      <c r="E146" s="267">
        <v>4</v>
      </c>
      <c r="F146" s="268">
        <v>37465</v>
      </c>
    </row>
    <row r="147" spans="3:6" ht="15" customHeight="1" x14ac:dyDescent="0.45">
      <c r="C147" s="266" t="s">
        <v>2173</v>
      </c>
      <c r="D147" s="266" t="s">
        <v>1751</v>
      </c>
      <c r="E147" s="267">
        <v>4</v>
      </c>
      <c r="F147" s="268">
        <v>19009</v>
      </c>
    </row>
    <row r="148" spans="3:6" ht="15" customHeight="1" x14ac:dyDescent="0.45">
      <c r="C148" s="266" t="s">
        <v>2174</v>
      </c>
      <c r="D148" s="266" t="s">
        <v>1752</v>
      </c>
      <c r="E148" s="267">
        <v>3</v>
      </c>
      <c r="F148" s="268">
        <v>5548</v>
      </c>
    </row>
    <row r="149" spans="3:6" ht="15" customHeight="1" x14ac:dyDescent="0.45">
      <c r="C149" s="266" t="s">
        <v>2175</v>
      </c>
      <c r="D149" s="266" t="s">
        <v>1753</v>
      </c>
      <c r="E149" s="267">
        <v>9</v>
      </c>
      <c r="F149" s="268">
        <v>88972</v>
      </c>
    </row>
    <row r="150" spans="3:6" ht="15" customHeight="1" x14ac:dyDescent="0.45">
      <c r="C150" s="266" t="s">
        <v>2176</v>
      </c>
      <c r="D150" s="266" t="s">
        <v>1754</v>
      </c>
      <c r="E150" s="267">
        <v>13</v>
      </c>
      <c r="F150" s="268">
        <v>37215</v>
      </c>
    </row>
    <row r="151" spans="3:6" ht="15" customHeight="1" x14ac:dyDescent="0.45">
      <c r="C151" s="266" t="s">
        <v>2177</v>
      </c>
      <c r="D151" s="266" t="s">
        <v>1755</v>
      </c>
      <c r="E151" s="267">
        <v>6</v>
      </c>
      <c r="F151" s="268">
        <v>165658</v>
      </c>
    </row>
    <row r="152" spans="3:6" ht="15" customHeight="1" x14ac:dyDescent="0.45">
      <c r="C152" s="266" t="s">
        <v>2178</v>
      </c>
      <c r="D152" s="266" t="s">
        <v>1756</v>
      </c>
      <c r="E152" s="267">
        <v>3</v>
      </c>
      <c r="F152" s="268">
        <v>23717</v>
      </c>
    </row>
    <row r="153" spans="3:6" ht="15" customHeight="1" x14ac:dyDescent="0.45">
      <c r="C153" s="266" t="s">
        <v>2179</v>
      </c>
      <c r="D153" s="266" t="s">
        <v>2034</v>
      </c>
      <c r="E153" s="267">
        <v>2</v>
      </c>
      <c r="F153" s="269" t="s">
        <v>2300</v>
      </c>
    </row>
    <row r="154" spans="3:6" ht="15" customHeight="1" x14ac:dyDescent="0.45">
      <c r="C154" s="266" t="s">
        <v>2180</v>
      </c>
      <c r="D154" s="266" t="s">
        <v>1757</v>
      </c>
      <c r="E154" s="267">
        <v>12</v>
      </c>
      <c r="F154" s="268">
        <v>13502</v>
      </c>
    </row>
    <row r="155" spans="3:6" ht="15" customHeight="1" x14ac:dyDescent="0.45">
      <c r="C155" s="266" t="s">
        <v>2181</v>
      </c>
      <c r="D155" s="266" t="s">
        <v>1758</v>
      </c>
      <c r="E155" s="267">
        <v>7</v>
      </c>
      <c r="F155" s="268">
        <v>14562</v>
      </c>
    </row>
    <row r="156" spans="3:6" ht="15" customHeight="1" x14ac:dyDescent="0.45">
      <c r="C156" s="266" t="s">
        <v>2182</v>
      </c>
      <c r="D156" s="266" t="s">
        <v>1759</v>
      </c>
      <c r="E156" s="267">
        <v>16</v>
      </c>
      <c r="F156" s="268">
        <v>49099</v>
      </c>
    </row>
    <row r="157" spans="3:6" ht="15" customHeight="1" x14ac:dyDescent="0.45">
      <c r="C157" s="266" t="s">
        <v>2183</v>
      </c>
      <c r="D157" s="266" t="s">
        <v>1760</v>
      </c>
      <c r="E157" s="267">
        <v>14</v>
      </c>
      <c r="F157" s="268">
        <v>150117</v>
      </c>
    </row>
    <row r="158" spans="3:6" ht="15" customHeight="1" x14ac:dyDescent="0.45">
      <c r="C158" s="266" t="s">
        <v>2184</v>
      </c>
      <c r="D158" s="266" t="s">
        <v>1761</v>
      </c>
      <c r="E158" s="267">
        <v>1</v>
      </c>
      <c r="F158" s="269" t="s">
        <v>2300</v>
      </c>
    </row>
    <row r="159" spans="3:6" ht="15" customHeight="1" x14ac:dyDescent="0.45">
      <c r="C159" s="266" t="s">
        <v>2185</v>
      </c>
      <c r="D159" s="266" t="s">
        <v>1762</v>
      </c>
      <c r="E159" s="267">
        <v>7</v>
      </c>
      <c r="F159" s="268">
        <v>987182</v>
      </c>
    </row>
    <row r="160" spans="3:6" ht="15" customHeight="1" x14ac:dyDescent="0.45">
      <c r="C160" s="266" t="s">
        <v>2186</v>
      </c>
      <c r="D160" s="266" t="s">
        <v>1763</v>
      </c>
      <c r="E160" s="267">
        <v>2</v>
      </c>
      <c r="F160" s="269" t="s">
        <v>2300</v>
      </c>
    </row>
    <row r="161" spans="1:10" ht="15" customHeight="1" x14ac:dyDescent="0.45">
      <c r="C161" s="266" t="s">
        <v>2187</v>
      </c>
      <c r="D161" s="266" t="s">
        <v>1764</v>
      </c>
      <c r="E161" s="267">
        <v>4</v>
      </c>
      <c r="F161" s="268">
        <v>23749</v>
      </c>
    </row>
    <row r="162" spans="1:10" ht="15" customHeight="1" x14ac:dyDescent="0.45">
      <c r="C162" s="266" t="s">
        <v>2188</v>
      </c>
      <c r="D162" s="266" t="s">
        <v>1765</v>
      </c>
      <c r="E162" s="267">
        <v>2</v>
      </c>
      <c r="F162" s="269" t="s">
        <v>2300</v>
      </c>
    </row>
    <row r="163" spans="1:10" ht="15" customHeight="1" x14ac:dyDescent="0.45">
      <c r="C163" s="266" t="s">
        <v>2189</v>
      </c>
      <c r="D163" s="266" t="s">
        <v>1766</v>
      </c>
      <c r="E163" s="267">
        <v>2</v>
      </c>
      <c r="F163" s="269" t="s">
        <v>2300</v>
      </c>
    </row>
    <row r="164" spans="1:10" ht="15" customHeight="1" x14ac:dyDescent="0.45">
      <c r="C164" s="266" t="s">
        <v>2190</v>
      </c>
      <c r="D164" s="266" t="s">
        <v>1767</v>
      </c>
      <c r="E164" s="267">
        <v>2</v>
      </c>
      <c r="F164" s="269" t="s">
        <v>2300</v>
      </c>
    </row>
    <row r="165" spans="1:10" ht="15" customHeight="1" x14ac:dyDescent="0.45">
      <c r="C165" s="266" t="s">
        <v>2191</v>
      </c>
      <c r="D165" s="266" t="s">
        <v>1768</v>
      </c>
      <c r="E165" s="267">
        <v>5</v>
      </c>
      <c r="F165" s="268">
        <v>24772</v>
      </c>
    </row>
    <row r="166" spans="1:10" s="196" customFormat="1" ht="15" customHeight="1" x14ac:dyDescent="0.45">
      <c r="A166" s="197"/>
      <c r="B166" s="198">
        <v>25</v>
      </c>
      <c r="C166" s="191" t="s">
        <v>1899</v>
      </c>
      <c r="D166" s="192" t="s">
        <v>1239</v>
      </c>
      <c r="E166" s="199">
        <v>20</v>
      </c>
      <c r="F166" s="200">
        <v>335160</v>
      </c>
      <c r="G166" s="197"/>
      <c r="H166" s="184"/>
      <c r="I166" s="184"/>
      <c r="J166" s="184"/>
    </row>
    <row r="167" spans="1:10" ht="15" customHeight="1" x14ac:dyDescent="0.45">
      <c r="C167" s="266" t="s">
        <v>2192</v>
      </c>
      <c r="D167" s="266" t="s">
        <v>1769</v>
      </c>
      <c r="E167" s="267">
        <v>2</v>
      </c>
      <c r="F167" s="269" t="s">
        <v>2300</v>
      </c>
    </row>
    <row r="168" spans="1:10" s="270" customFormat="1" ht="15" customHeight="1" x14ac:dyDescent="0.45">
      <c r="C168" s="270" t="s">
        <v>2193</v>
      </c>
      <c r="D168" s="270" t="s">
        <v>1770</v>
      </c>
      <c r="E168" s="271">
        <v>2</v>
      </c>
      <c r="F168" s="272" t="s">
        <v>2300</v>
      </c>
    </row>
    <row r="169" spans="1:10" ht="15" customHeight="1" x14ac:dyDescent="0.45">
      <c r="C169" s="266" t="s">
        <v>2194</v>
      </c>
      <c r="D169" s="266" t="s">
        <v>1771</v>
      </c>
      <c r="E169" s="267">
        <v>5</v>
      </c>
      <c r="F169" s="268">
        <v>24175</v>
      </c>
    </row>
    <row r="170" spans="1:10" ht="15" customHeight="1" x14ac:dyDescent="0.45">
      <c r="C170" s="266" t="s">
        <v>2195</v>
      </c>
      <c r="D170" s="266" t="s">
        <v>1772</v>
      </c>
      <c r="E170" s="267">
        <v>1</v>
      </c>
      <c r="F170" s="269" t="s">
        <v>2300</v>
      </c>
    </row>
    <row r="171" spans="1:10" ht="15" customHeight="1" x14ac:dyDescent="0.45">
      <c r="C171" s="266" t="s">
        <v>2196</v>
      </c>
      <c r="D171" s="266" t="s">
        <v>1773</v>
      </c>
      <c r="E171" s="267">
        <v>1</v>
      </c>
      <c r="F171" s="269" t="s">
        <v>2300</v>
      </c>
    </row>
    <row r="172" spans="1:10" ht="15" customHeight="1" x14ac:dyDescent="0.45">
      <c r="C172" s="266" t="s">
        <v>2197</v>
      </c>
      <c r="D172" s="266" t="s">
        <v>2035</v>
      </c>
      <c r="E172" s="267">
        <v>1</v>
      </c>
      <c r="F172" s="269" t="s">
        <v>2300</v>
      </c>
    </row>
    <row r="173" spans="1:10" ht="15" customHeight="1" x14ac:dyDescent="0.45">
      <c r="C173" s="266" t="s">
        <v>2198</v>
      </c>
      <c r="D173" s="266" t="s">
        <v>1774</v>
      </c>
      <c r="E173" s="267">
        <v>3</v>
      </c>
      <c r="F173" s="268">
        <v>7513</v>
      </c>
    </row>
    <row r="174" spans="1:10" ht="15" customHeight="1" x14ac:dyDescent="0.45">
      <c r="C174" s="266" t="s">
        <v>2199</v>
      </c>
      <c r="D174" s="266" t="s">
        <v>1775</v>
      </c>
      <c r="E174" s="267">
        <v>5</v>
      </c>
      <c r="F174" s="268">
        <v>13982</v>
      </c>
    </row>
    <row r="175" spans="1:10" s="196" customFormat="1" ht="15" customHeight="1" x14ac:dyDescent="0.45">
      <c r="A175" s="197"/>
      <c r="B175" s="198">
        <v>26</v>
      </c>
      <c r="C175" s="191" t="s">
        <v>1899</v>
      </c>
      <c r="D175" s="192" t="s">
        <v>1274</v>
      </c>
      <c r="E175" s="199">
        <v>89</v>
      </c>
      <c r="F175" s="200">
        <v>1082286</v>
      </c>
      <c r="G175" s="197"/>
      <c r="H175" s="184"/>
      <c r="I175" s="184"/>
      <c r="J175" s="184"/>
    </row>
    <row r="176" spans="1:10" ht="15" customHeight="1" x14ac:dyDescent="0.45">
      <c r="C176" s="266" t="s">
        <v>2200</v>
      </c>
      <c r="D176" s="266" t="s">
        <v>1776</v>
      </c>
      <c r="E176" s="267">
        <v>8</v>
      </c>
      <c r="F176" s="268">
        <v>26747</v>
      </c>
    </row>
    <row r="177" spans="1:10" ht="15" customHeight="1" x14ac:dyDescent="0.45">
      <c r="C177" s="266" t="s">
        <v>2201</v>
      </c>
      <c r="D177" s="266" t="s">
        <v>1777</v>
      </c>
      <c r="E177" s="267">
        <v>5</v>
      </c>
      <c r="F177" s="268">
        <v>14794</v>
      </c>
    </row>
    <row r="178" spans="1:10" ht="15" customHeight="1" x14ac:dyDescent="0.45">
      <c r="C178" s="266" t="s">
        <v>2202</v>
      </c>
      <c r="D178" s="266" t="s">
        <v>2036</v>
      </c>
      <c r="E178" s="267">
        <v>1</v>
      </c>
      <c r="F178" s="269" t="s">
        <v>2300</v>
      </c>
    </row>
    <row r="179" spans="1:10" ht="15" customHeight="1" x14ac:dyDescent="0.45">
      <c r="C179" s="266" t="s">
        <v>2203</v>
      </c>
      <c r="D179" s="266" t="s">
        <v>1778</v>
      </c>
      <c r="E179" s="267">
        <v>2</v>
      </c>
      <c r="F179" s="269" t="s">
        <v>2300</v>
      </c>
    </row>
    <row r="180" spans="1:10" ht="15" customHeight="1" x14ac:dyDescent="0.45">
      <c r="C180" s="266" t="s">
        <v>2204</v>
      </c>
      <c r="D180" s="266" t="s">
        <v>1779</v>
      </c>
      <c r="E180" s="267">
        <v>2</v>
      </c>
      <c r="F180" s="269" t="s">
        <v>2300</v>
      </c>
    </row>
    <row r="181" spans="1:10" ht="15" customHeight="1" x14ac:dyDescent="0.45">
      <c r="C181" s="266" t="s">
        <v>2205</v>
      </c>
      <c r="D181" s="266" t="s">
        <v>1780</v>
      </c>
      <c r="E181" s="267">
        <v>10</v>
      </c>
      <c r="F181" s="268">
        <v>21665</v>
      </c>
    </row>
    <row r="182" spans="1:10" ht="15" customHeight="1" x14ac:dyDescent="0.45">
      <c r="C182" s="266" t="s">
        <v>2206</v>
      </c>
      <c r="D182" s="266" t="s">
        <v>1781</v>
      </c>
      <c r="E182" s="267">
        <v>6</v>
      </c>
      <c r="F182" s="268">
        <v>11590</v>
      </c>
    </row>
    <row r="183" spans="1:10" ht="15" customHeight="1" x14ac:dyDescent="0.45">
      <c r="C183" s="266" t="s">
        <v>2207</v>
      </c>
      <c r="D183" s="266" t="s">
        <v>1782</v>
      </c>
      <c r="E183" s="267">
        <v>22</v>
      </c>
      <c r="F183" s="268">
        <v>668425</v>
      </c>
    </row>
    <row r="184" spans="1:10" s="270" customFormat="1" ht="15" customHeight="1" x14ac:dyDescent="0.45">
      <c r="C184" s="270" t="s">
        <v>2208</v>
      </c>
      <c r="D184" s="270" t="s">
        <v>1783</v>
      </c>
      <c r="E184" s="271">
        <v>3</v>
      </c>
      <c r="F184" s="273">
        <v>15761</v>
      </c>
    </row>
    <row r="185" spans="1:10" ht="15" customHeight="1" x14ac:dyDescent="0.45">
      <c r="C185" s="266" t="s">
        <v>2209</v>
      </c>
      <c r="D185" s="266" t="s">
        <v>1784</v>
      </c>
      <c r="E185" s="267">
        <v>7</v>
      </c>
      <c r="F185" s="268">
        <v>24170</v>
      </c>
    </row>
    <row r="186" spans="1:10" ht="15" customHeight="1" x14ac:dyDescent="0.45">
      <c r="C186" s="266" t="s">
        <v>2210</v>
      </c>
      <c r="D186" s="266" t="s">
        <v>1785</v>
      </c>
      <c r="E186" s="267">
        <v>4</v>
      </c>
      <c r="F186" s="268">
        <v>55159</v>
      </c>
    </row>
    <row r="187" spans="1:10" ht="15" customHeight="1" x14ac:dyDescent="0.45">
      <c r="C187" s="266" t="s">
        <v>2211</v>
      </c>
      <c r="D187" s="266" t="s">
        <v>1786</v>
      </c>
      <c r="E187" s="267">
        <v>1</v>
      </c>
      <c r="F187" s="269" t="s">
        <v>2300</v>
      </c>
    </row>
    <row r="188" spans="1:10" ht="15" customHeight="1" x14ac:dyDescent="0.45">
      <c r="C188" s="266" t="s">
        <v>2212</v>
      </c>
      <c r="D188" s="266" t="s">
        <v>1787</v>
      </c>
      <c r="E188" s="267">
        <v>1</v>
      </c>
      <c r="F188" s="269" t="s">
        <v>2300</v>
      </c>
    </row>
    <row r="189" spans="1:10" s="270" customFormat="1" ht="15" customHeight="1" x14ac:dyDescent="0.45">
      <c r="C189" s="270" t="s">
        <v>2213</v>
      </c>
      <c r="D189" s="270" t="s">
        <v>1788</v>
      </c>
      <c r="E189" s="271">
        <v>17</v>
      </c>
      <c r="F189" s="273">
        <v>101846</v>
      </c>
    </row>
    <row r="190" spans="1:10" s="196" customFormat="1" ht="15" customHeight="1" x14ac:dyDescent="0.45">
      <c r="A190" s="197"/>
      <c r="B190" s="198">
        <v>27</v>
      </c>
      <c r="C190" s="191" t="s">
        <v>1899</v>
      </c>
      <c r="D190" s="192" t="s">
        <v>1373</v>
      </c>
      <c r="E190" s="199">
        <v>22</v>
      </c>
      <c r="F190" s="200">
        <v>155003</v>
      </c>
      <c r="G190" s="197"/>
      <c r="H190" s="184"/>
      <c r="I190" s="184"/>
      <c r="J190" s="184"/>
    </row>
    <row r="191" spans="1:10" ht="15" customHeight="1" x14ac:dyDescent="0.45">
      <c r="C191" s="266" t="s">
        <v>2214</v>
      </c>
      <c r="D191" s="266" t="s">
        <v>1789</v>
      </c>
      <c r="E191" s="267">
        <v>1</v>
      </c>
      <c r="F191" s="269" t="s">
        <v>2300</v>
      </c>
    </row>
    <row r="192" spans="1:10" ht="15" customHeight="1" x14ac:dyDescent="0.45">
      <c r="C192" s="266" t="s">
        <v>2215</v>
      </c>
      <c r="D192" s="266" t="s">
        <v>1790</v>
      </c>
      <c r="E192" s="267">
        <v>1</v>
      </c>
      <c r="F192" s="269" t="s">
        <v>2300</v>
      </c>
    </row>
    <row r="193" spans="1:10" ht="15" customHeight="1" x14ac:dyDescent="0.45">
      <c r="C193" s="266" t="s">
        <v>2216</v>
      </c>
      <c r="D193" s="266" t="s">
        <v>1791</v>
      </c>
      <c r="E193" s="267">
        <v>2</v>
      </c>
      <c r="F193" s="269" t="s">
        <v>2300</v>
      </c>
    </row>
    <row r="194" spans="1:10" ht="15" customHeight="1" x14ac:dyDescent="0.45">
      <c r="C194" s="266" t="s">
        <v>2217</v>
      </c>
      <c r="D194" s="266" t="s">
        <v>1792</v>
      </c>
      <c r="E194" s="267">
        <v>2</v>
      </c>
      <c r="F194" s="269" t="s">
        <v>2300</v>
      </c>
    </row>
    <row r="195" spans="1:10" s="270" customFormat="1" ht="15" customHeight="1" x14ac:dyDescent="0.45">
      <c r="C195" s="270" t="s">
        <v>2218</v>
      </c>
      <c r="D195" s="270" t="s">
        <v>1793</v>
      </c>
      <c r="E195" s="271">
        <v>4</v>
      </c>
      <c r="F195" s="273">
        <v>9183</v>
      </c>
    </row>
    <row r="196" spans="1:10" ht="15" customHeight="1" x14ac:dyDescent="0.45">
      <c r="C196" s="266" t="s">
        <v>2219</v>
      </c>
      <c r="D196" s="266" t="s">
        <v>1794</v>
      </c>
      <c r="E196" s="267">
        <v>1</v>
      </c>
      <c r="F196" s="269" t="s">
        <v>2300</v>
      </c>
    </row>
    <row r="197" spans="1:10" s="270" customFormat="1" ht="24" customHeight="1" x14ac:dyDescent="0.45">
      <c r="C197" s="270" t="s">
        <v>2220</v>
      </c>
      <c r="D197" s="270" t="s">
        <v>1795</v>
      </c>
      <c r="E197" s="271">
        <v>2</v>
      </c>
      <c r="F197" s="272" t="s">
        <v>2300</v>
      </c>
    </row>
    <row r="198" spans="1:10" ht="15" customHeight="1" x14ac:dyDescent="0.45">
      <c r="C198" s="266" t="s">
        <v>2221</v>
      </c>
      <c r="D198" s="266" t="s">
        <v>1796</v>
      </c>
      <c r="E198" s="267">
        <v>2</v>
      </c>
      <c r="F198" s="269" t="s">
        <v>2300</v>
      </c>
    </row>
    <row r="199" spans="1:10" ht="15" customHeight="1" x14ac:dyDescent="0.45">
      <c r="C199" s="266" t="s">
        <v>2222</v>
      </c>
      <c r="D199" s="266" t="s">
        <v>1797</v>
      </c>
      <c r="E199" s="267">
        <v>2</v>
      </c>
      <c r="F199" s="269" t="s">
        <v>2300</v>
      </c>
    </row>
    <row r="200" spans="1:10" ht="15" customHeight="1" x14ac:dyDescent="0.45">
      <c r="C200" s="266" t="s">
        <v>2223</v>
      </c>
      <c r="D200" s="266" t="s">
        <v>1798</v>
      </c>
      <c r="E200" s="267">
        <v>5</v>
      </c>
      <c r="F200" s="268">
        <v>60444</v>
      </c>
    </row>
    <row r="201" spans="1:10" s="196" customFormat="1" ht="15" customHeight="1" x14ac:dyDescent="0.45">
      <c r="A201" s="197"/>
      <c r="B201" s="198">
        <v>28</v>
      </c>
      <c r="C201" s="191" t="s">
        <v>1899</v>
      </c>
      <c r="D201" s="192" t="s">
        <v>1439</v>
      </c>
      <c r="E201" s="199">
        <v>50</v>
      </c>
      <c r="F201" s="200">
        <v>2190731</v>
      </c>
      <c r="G201" s="197"/>
      <c r="H201" s="184"/>
      <c r="I201" s="184"/>
      <c r="J201" s="184"/>
    </row>
    <row r="202" spans="1:10" ht="15" customHeight="1" x14ac:dyDescent="0.45">
      <c r="C202" s="266" t="s">
        <v>2224</v>
      </c>
      <c r="D202" s="266" t="s">
        <v>1799</v>
      </c>
      <c r="E202" s="267">
        <v>1</v>
      </c>
      <c r="F202" s="269" t="s">
        <v>2300</v>
      </c>
    </row>
    <row r="203" spans="1:10" ht="15" customHeight="1" x14ac:dyDescent="0.45">
      <c r="C203" s="266" t="s">
        <v>2777</v>
      </c>
      <c r="D203" s="266" t="s">
        <v>2778</v>
      </c>
      <c r="E203" s="267">
        <v>1</v>
      </c>
      <c r="F203" s="269" t="s">
        <v>2300</v>
      </c>
    </row>
    <row r="204" spans="1:10" ht="15" customHeight="1" x14ac:dyDescent="0.45">
      <c r="C204" s="266" t="s">
        <v>2225</v>
      </c>
      <c r="D204" s="266" t="s">
        <v>1800</v>
      </c>
      <c r="E204" s="267">
        <v>1</v>
      </c>
      <c r="F204" s="269" t="s">
        <v>2300</v>
      </c>
    </row>
    <row r="205" spans="1:10" ht="15" customHeight="1" x14ac:dyDescent="0.45">
      <c r="C205" s="266" t="s">
        <v>2226</v>
      </c>
      <c r="D205" s="266" t="s">
        <v>1801</v>
      </c>
      <c r="E205" s="267">
        <v>7</v>
      </c>
      <c r="F205" s="268">
        <v>1641322</v>
      </c>
    </row>
    <row r="206" spans="1:10" ht="15" customHeight="1" x14ac:dyDescent="0.45">
      <c r="C206" s="266" t="s">
        <v>2227</v>
      </c>
      <c r="D206" s="266" t="s">
        <v>1802</v>
      </c>
      <c r="E206" s="267">
        <v>13</v>
      </c>
      <c r="F206" s="268">
        <v>75680</v>
      </c>
    </row>
    <row r="207" spans="1:10" ht="15" customHeight="1" x14ac:dyDescent="0.45">
      <c r="C207" s="266" t="s">
        <v>2228</v>
      </c>
      <c r="D207" s="266" t="s">
        <v>1803</v>
      </c>
      <c r="E207" s="267">
        <v>2</v>
      </c>
      <c r="F207" s="269" t="s">
        <v>2300</v>
      </c>
    </row>
    <row r="208" spans="1:10" ht="15" customHeight="1" x14ac:dyDescent="0.45">
      <c r="C208" s="266" t="s">
        <v>2229</v>
      </c>
      <c r="D208" s="266" t="s">
        <v>1804</v>
      </c>
      <c r="E208" s="267">
        <v>5</v>
      </c>
      <c r="F208" s="268">
        <v>39792</v>
      </c>
    </row>
    <row r="209" spans="1:10" ht="15" customHeight="1" x14ac:dyDescent="0.45">
      <c r="C209" s="266" t="s">
        <v>2230</v>
      </c>
      <c r="D209" s="266" t="s">
        <v>1805</v>
      </c>
      <c r="E209" s="267">
        <v>9</v>
      </c>
      <c r="F209" s="268">
        <v>168563</v>
      </c>
    </row>
    <row r="210" spans="1:10" ht="15" customHeight="1" x14ac:dyDescent="0.45">
      <c r="C210" s="266" t="s">
        <v>2231</v>
      </c>
      <c r="D210" s="266" t="s">
        <v>1806</v>
      </c>
      <c r="E210" s="267">
        <v>1</v>
      </c>
      <c r="F210" s="269" t="s">
        <v>2300</v>
      </c>
    </row>
    <row r="211" spans="1:10" ht="15" customHeight="1" x14ac:dyDescent="0.45">
      <c r="C211" s="266" t="s">
        <v>2232</v>
      </c>
      <c r="D211" s="266" t="s">
        <v>1807</v>
      </c>
      <c r="E211" s="267">
        <v>10</v>
      </c>
      <c r="F211" s="268">
        <v>128917</v>
      </c>
    </row>
    <row r="212" spans="1:10" s="196" customFormat="1" ht="15" customHeight="1" x14ac:dyDescent="0.45">
      <c r="A212" s="197"/>
      <c r="B212" s="198">
        <v>29</v>
      </c>
      <c r="C212" s="191" t="s">
        <v>1899</v>
      </c>
      <c r="D212" s="192" t="s">
        <v>1478</v>
      </c>
      <c r="E212" s="199">
        <v>37</v>
      </c>
      <c r="F212" s="200">
        <v>221623</v>
      </c>
      <c r="G212" s="197"/>
      <c r="H212" s="184"/>
      <c r="I212" s="184"/>
      <c r="J212" s="184"/>
    </row>
    <row r="213" spans="1:10" s="270" customFormat="1" ht="24" customHeight="1" x14ac:dyDescent="0.45">
      <c r="C213" s="270" t="s">
        <v>2233</v>
      </c>
      <c r="D213" s="270" t="s">
        <v>1808</v>
      </c>
      <c r="E213" s="271">
        <v>1</v>
      </c>
      <c r="F213" s="272" t="s">
        <v>2300</v>
      </c>
    </row>
    <row r="214" spans="1:10" ht="15" customHeight="1" x14ac:dyDescent="0.45">
      <c r="C214" s="266" t="s">
        <v>2234</v>
      </c>
      <c r="D214" s="266" t="s">
        <v>1809</v>
      </c>
      <c r="E214" s="267">
        <v>1</v>
      </c>
      <c r="F214" s="269" t="s">
        <v>2300</v>
      </c>
    </row>
    <row r="215" spans="1:10" ht="15" customHeight="1" x14ac:dyDescent="0.45">
      <c r="C215" s="266" t="s">
        <v>2235</v>
      </c>
      <c r="D215" s="266" t="s">
        <v>1810</v>
      </c>
      <c r="E215" s="267">
        <v>5</v>
      </c>
      <c r="F215" s="268">
        <v>21184</v>
      </c>
    </row>
    <row r="216" spans="1:10" ht="15" customHeight="1" x14ac:dyDescent="0.45">
      <c r="C216" s="266" t="s">
        <v>2236</v>
      </c>
      <c r="D216" s="266" t="s">
        <v>1811</v>
      </c>
      <c r="E216" s="267">
        <v>4</v>
      </c>
      <c r="F216" s="268">
        <v>9641</v>
      </c>
    </row>
    <row r="217" spans="1:10" ht="15" customHeight="1" x14ac:dyDescent="0.45">
      <c r="C217" s="266" t="s">
        <v>2237</v>
      </c>
      <c r="D217" s="266" t="s">
        <v>1812</v>
      </c>
      <c r="E217" s="267">
        <v>1</v>
      </c>
      <c r="F217" s="269" t="s">
        <v>2300</v>
      </c>
    </row>
    <row r="218" spans="1:10" ht="15" customHeight="1" x14ac:dyDescent="0.45">
      <c r="C218" s="266" t="s">
        <v>2238</v>
      </c>
      <c r="D218" s="266" t="s">
        <v>1813</v>
      </c>
      <c r="E218" s="267">
        <v>6</v>
      </c>
      <c r="F218" s="268">
        <v>36836</v>
      </c>
    </row>
    <row r="219" spans="1:10" ht="15" customHeight="1" x14ac:dyDescent="0.45">
      <c r="C219" s="266" t="s">
        <v>2239</v>
      </c>
      <c r="D219" s="266" t="s">
        <v>1814</v>
      </c>
      <c r="E219" s="267">
        <v>3</v>
      </c>
      <c r="F219" s="268">
        <v>55882</v>
      </c>
    </row>
    <row r="220" spans="1:10" ht="15" customHeight="1" x14ac:dyDescent="0.45">
      <c r="C220" s="266" t="s">
        <v>2240</v>
      </c>
      <c r="D220" s="266" t="s">
        <v>1815</v>
      </c>
      <c r="E220" s="267">
        <v>1</v>
      </c>
      <c r="F220" s="269" t="s">
        <v>2300</v>
      </c>
    </row>
    <row r="221" spans="1:10" ht="15" customHeight="1" x14ac:dyDescent="0.45">
      <c r="C221" s="266" t="s">
        <v>2241</v>
      </c>
      <c r="D221" s="266" t="s">
        <v>1816</v>
      </c>
      <c r="E221" s="267">
        <v>5</v>
      </c>
      <c r="F221" s="268">
        <v>11065</v>
      </c>
    </row>
    <row r="222" spans="1:10" ht="15" customHeight="1" x14ac:dyDescent="0.45">
      <c r="C222" s="266" t="s">
        <v>2242</v>
      </c>
      <c r="D222" s="266" t="s">
        <v>1817</v>
      </c>
      <c r="E222" s="267">
        <v>1</v>
      </c>
      <c r="F222" s="269" t="s">
        <v>2300</v>
      </c>
    </row>
    <row r="223" spans="1:10" ht="15" customHeight="1" x14ac:dyDescent="0.45">
      <c r="C223" s="266" t="s">
        <v>2243</v>
      </c>
      <c r="D223" s="266" t="s">
        <v>1818</v>
      </c>
      <c r="E223" s="267">
        <v>2</v>
      </c>
      <c r="F223" s="269" t="s">
        <v>2300</v>
      </c>
    </row>
    <row r="224" spans="1:10" ht="15" customHeight="1" x14ac:dyDescent="0.45">
      <c r="C224" s="266" t="s">
        <v>2244</v>
      </c>
      <c r="D224" s="266" t="s">
        <v>1819</v>
      </c>
      <c r="E224" s="267">
        <v>1</v>
      </c>
      <c r="F224" s="269" t="s">
        <v>2300</v>
      </c>
    </row>
    <row r="225" spans="1:10" ht="15" customHeight="1" x14ac:dyDescent="0.45">
      <c r="C225" s="266" t="s">
        <v>2245</v>
      </c>
      <c r="D225" s="266" t="s">
        <v>1820</v>
      </c>
      <c r="E225" s="267">
        <v>6</v>
      </c>
      <c r="F225" s="268">
        <v>47377</v>
      </c>
    </row>
    <row r="226" spans="1:10" s="196" customFormat="1" ht="15" customHeight="1" x14ac:dyDescent="0.45">
      <c r="A226" s="197"/>
      <c r="B226" s="198">
        <v>30</v>
      </c>
      <c r="C226" s="191" t="s">
        <v>1899</v>
      </c>
      <c r="D226" s="192" t="s">
        <v>1530</v>
      </c>
      <c r="E226" s="199">
        <v>24</v>
      </c>
      <c r="F226" s="200">
        <v>204693</v>
      </c>
      <c r="G226" s="197"/>
      <c r="H226" s="184"/>
      <c r="I226" s="184"/>
      <c r="J226" s="184"/>
    </row>
    <row r="227" spans="1:10" ht="15" customHeight="1" x14ac:dyDescent="0.45">
      <c r="C227" s="266" t="s">
        <v>2246</v>
      </c>
      <c r="D227" s="266" t="s">
        <v>1821</v>
      </c>
      <c r="E227" s="267">
        <v>2</v>
      </c>
      <c r="F227" s="269" t="s">
        <v>2300</v>
      </c>
    </row>
    <row r="228" spans="1:10" ht="15" customHeight="1" x14ac:dyDescent="0.45">
      <c r="C228" s="266" t="s">
        <v>2247</v>
      </c>
      <c r="D228" s="266" t="s">
        <v>1822</v>
      </c>
      <c r="E228" s="267">
        <v>1</v>
      </c>
      <c r="F228" s="269" t="s">
        <v>2300</v>
      </c>
    </row>
    <row r="229" spans="1:10" ht="15" customHeight="1" x14ac:dyDescent="0.45">
      <c r="C229" s="266" t="s">
        <v>2248</v>
      </c>
      <c r="D229" s="266" t="s">
        <v>1823</v>
      </c>
      <c r="E229" s="267">
        <v>2</v>
      </c>
      <c r="F229" s="269" t="s">
        <v>2300</v>
      </c>
    </row>
    <row r="230" spans="1:10" ht="15" customHeight="1" x14ac:dyDescent="0.45">
      <c r="C230" s="266" t="s">
        <v>2249</v>
      </c>
      <c r="D230" s="266" t="s">
        <v>1824</v>
      </c>
      <c r="E230" s="267">
        <v>5</v>
      </c>
      <c r="F230" s="268">
        <v>81137</v>
      </c>
    </row>
    <row r="231" spans="1:10" ht="15" customHeight="1" x14ac:dyDescent="0.45">
      <c r="C231" s="266" t="s">
        <v>2250</v>
      </c>
      <c r="D231" s="266" t="s">
        <v>1825</v>
      </c>
      <c r="E231" s="267">
        <v>3</v>
      </c>
      <c r="F231" s="268">
        <v>5097</v>
      </c>
    </row>
    <row r="232" spans="1:10" ht="15" customHeight="1" x14ac:dyDescent="0.45">
      <c r="C232" s="266" t="s">
        <v>2251</v>
      </c>
      <c r="D232" s="266" t="s">
        <v>1826</v>
      </c>
      <c r="E232" s="267">
        <v>1</v>
      </c>
      <c r="F232" s="269" t="s">
        <v>2300</v>
      </c>
    </row>
    <row r="233" spans="1:10" ht="15" customHeight="1" x14ac:dyDescent="0.45">
      <c r="C233" s="266" t="s">
        <v>2252</v>
      </c>
      <c r="D233" s="266" t="s">
        <v>1827</v>
      </c>
      <c r="E233" s="267">
        <v>4</v>
      </c>
      <c r="F233" s="268">
        <v>28031</v>
      </c>
    </row>
    <row r="234" spans="1:10" ht="15" customHeight="1" x14ac:dyDescent="0.45">
      <c r="C234" s="266" t="s">
        <v>2253</v>
      </c>
      <c r="D234" s="266" t="s">
        <v>1828</v>
      </c>
      <c r="E234" s="267">
        <v>1</v>
      </c>
      <c r="F234" s="269" t="s">
        <v>2300</v>
      </c>
    </row>
    <row r="235" spans="1:10" ht="15" customHeight="1" x14ac:dyDescent="0.45">
      <c r="C235" s="266" t="s">
        <v>2254</v>
      </c>
      <c r="D235" s="266" t="s">
        <v>1829</v>
      </c>
      <c r="E235" s="267">
        <v>2</v>
      </c>
      <c r="F235" s="269" t="s">
        <v>2300</v>
      </c>
    </row>
    <row r="236" spans="1:10" ht="15" customHeight="1" x14ac:dyDescent="0.45">
      <c r="C236" s="266" t="s">
        <v>2255</v>
      </c>
      <c r="D236" s="266" t="s">
        <v>1830</v>
      </c>
      <c r="E236" s="267">
        <v>1</v>
      </c>
      <c r="F236" s="269" t="s">
        <v>2300</v>
      </c>
    </row>
    <row r="237" spans="1:10" ht="15" customHeight="1" x14ac:dyDescent="0.45">
      <c r="C237" s="266" t="s">
        <v>2256</v>
      </c>
      <c r="D237" s="266" t="s">
        <v>1831</v>
      </c>
      <c r="E237" s="267">
        <v>1</v>
      </c>
      <c r="F237" s="269" t="s">
        <v>2300</v>
      </c>
    </row>
    <row r="238" spans="1:10" ht="15" customHeight="1" x14ac:dyDescent="0.45">
      <c r="C238" s="266" t="s">
        <v>2257</v>
      </c>
      <c r="D238" s="266" t="s">
        <v>1832</v>
      </c>
      <c r="E238" s="267">
        <v>1</v>
      </c>
      <c r="F238" s="269" t="s">
        <v>2300</v>
      </c>
    </row>
    <row r="239" spans="1:10" s="196" customFormat="1" ht="15" customHeight="1" x14ac:dyDescent="0.45">
      <c r="A239" s="197"/>
      <c r="B239" s="198">
        <v>31</v>
      </c>
      <c r="C239" s="191" t="s">
        <v>1899</v>
      </c>
      <c r="D239" s="192" t="s">
        <v>1569</v>
      </c>
      <c r="E239" s="199">
        <v>31</v>
      </c>
      <c r="F239" s="200">
        <v>311363</v>
      </c>
      <c r="G239" s="197"/>
      <c r="H239" s="184"/>
      <c r="I239" s="184"/>
      <c r="J239" s="184"/>
    </row>
    <row r="240" spans="1:10" ht="15" customHeight="1" x14ac:dyDescent="0.45">
      <c r="C240" s="266" t="s">
        <v>2258</v>
      </c>
      <c r="D240" s="266" t="s">
        <v>1833</v>
      </c>
      <c r="E240" s="267">
        <v>1</v>
      </c>
      <c r="F240" s="269" t="s">
        <v>2300</v>
      </c>
    </row>
    <row r="241" spans="1:10" ht="15" customHeight="1" x14ac:dyDescent="0.45">
      <c r="C241" s="266" t="s">
        <v>2259</v>
      </c>
      <c r="D241" s="266" t="s">
        <v>1834</v>
      </c>
      <c r="E241" s="267">
        <v>17</v>
      </c>
      <c r="F241" s="268">
        <v>224587</v>
      </c>
    </row>
    <row r="242" spans="1:10" ht="15" customHeight="1" x14ac:dyDescent="0.45">
      <c r="C242" s="266" t="s">
        <v>2260</v>
      </c>
      <c r="D242" s="266" t="s">
        <v>1835</v>
      </c>
      <c r="E242" s="267">
        <v>1</v>
      </c>
      <c r="F242" s="269" t="s">
        <v>2300</v>
      </c>
    </row>
    <row r="243" spans="1:10" ht="15" customHeight="1" x14ac:dyDescent="0.45">
      <c r="C243" s="266" t="s">
        <v>2261</v>
      </c>
      <c r="D243" s="266" t="s">
        <v>1836</v>
      </c>
      <c r="E243" s="267">
        <v>2</v>
      </c>
      <c r="F243" s="269" t="s">
        <v>2300</v>
      </c>
    </row>
    <row r="244" spans="1:10" ht="15" customHeight="1" x14ac:dyDescent="0.45">
      <c r="C244" s="266" t="s">
        <v>2262</v>
      </c>
      <c r="D244" s="266" t="s">
        <v>1837</v>
      </c>
      <c r="E244" s="267">
        <v>2</v>
      </c>
      <c r="F244" s="269" t="s">
        <v>2300</v>
      </c>
    </row>
    <row r="245" spans="1:10" ht="15" customHeight="1" x14ac:dyDescent="0.45">
      <c r="C245" s="266" t="s">
        <v>2263</v>
      </c>
      <c r="D245" s="266" t="s">
        <v>1838</v>
      </c>
      <c r="E245" s="267">
        <v>5</v>
      </c>
      <c r="F245" s="268">
        <v>8817</v>
      </c>
    </row>
    <row r="246" spans="1:10" ht="15" customHeight="1" x14ac:dyDescent="0.45">
      <c r="C246" s="266" t="s">
        <v>2264</v>
      </c>
      <c r="D246" s="266" t="s">
        <v>2037</v>
      </c>
      <c r="E246" s="267">
        <v>1</v>
      </c>
      <c r="F246" s="269" t="s">
        <v>2300</v>
      </c>
    </row>
    <row r="247" spans="1:10" ht="15" customHeight="1" x14ac:dyDescent="0.45">
      <c r="C247" s="266" t="s">
        <v>2265</v>
      </c>
      <c r="D247" s="266" t="s">
        <v>2038</v>
      </c>
      <c r="E247" s="267">
        <v>1</v>
      </c>
      <c r="F247" s="269" t="s">
        <v>2300</v>
      </c>
    </row>
    <row r="248" spans="1:10" ht="15" customHeight="1" x14ac:dyDescent="0.45">
      <c r="C248" s="266" t="s">
        <v>2779</v>
      </c>
      <c r="D248" s="266" t="s">
        <v>2780</v>
      </c>
      <c r="E248" s="267">
        <v>1</v>
      </c>
      <c r="F248" s="269" t="s">
        <v>2300</v>
      </c>
    </row>
    <row r="249" spans="1:10" s="196" customFormat="1" ht="15" customHeight="1" x14ac:dyDescent="0.45">
      <c r="A249" s="197"/>
      <c r="B249" s="198">
        <v>32</v>
      </c>
      <c r="C249" s="191" t="s">
        <v>1899</v>
      </c>
      <c r="D249" s="192" t="s">
        <v>1600</v>
      </c>
      <c r="E249" s="199">
        <v>33</v>
      </c>
      <c r="F249" s="200">
        <v>246197</v>
      </c>
      <c r="G249" s="197"/>
      <c r="H249" s="184"/>
      <c r="I249" s="184"/>
      <c r="J249" s="184"/>
    </row>
    <row r="250" spans="1:10" ht="15" customHeight="1" x14ac:dyDescent="0.45">
      <c r="C250" s="266" t="s">
        <v>2266</v>
      </c>
      <c r="D250" s="266" t="s">
        <v>1839</v>
      </c>
      <c r="E250" s="267">
        <v>1</v>
      </c>
      <c r="F250" s="269" t="s">
        <v>2300</v>
      </c>
    </row>
    <row r="251" spans="1:10" ht="15" customHeight="1" x14ac:dyDescent="0.45">
      <c r="C251" s="266" t="s">
        <v>2267</v>
      </c>
      <c r="D251" s="266" t="s">
        <v>1840</v>
      </c>
      <c r="E251" s="267">
        <v>1</v>
      </c>
      <c r="F251" s="269" t="s">
        <v>2300</v>
      </c>
    </row>
    <row r="252" spans="1:10" ht="15" customHeight="1" x14ac:dyDescent="0.45">
      <c r="C252" s="266" t="s">
        <v>2268</v>
      </c>
      <c r="D252" s="266" t="s">
        <v>2047</v>
      </c>
      <c r="E252" s="267">
        <v>12</v>
      </c>
      <c r="F252" s="268">
        <v>193945</v>
      </c>
    </row>
    <row r="253" spans="1:10" ht="15" customHeight="1" x14ac:dyDescent="0.45">
      <c r="C253" s="266" t="s">
        <v>2269</v>
      </c>
      <c r="D253" s="266" t="s">
        <v>2048</v>
      </c>
      <c r="E253" s="267">
        <v>1</v>
      </c>
      <c r="F253" s="269" t="s">
        <v>2300</v>
      </c>
    </row>
    <row r="254" spans="1:10" ht="15" customHeight="1" x14ac:dyDescent="0.45">
      <c r="C254" s="266" t="s">
        <v>2270</v>
      </c>
      <c r="D254" s="266" t="s">
        <v>2049</v>
      </c>
      <c r="E254" s="267">
        <v>2</v>
      </c>
      <c r="F254" s="269" t="s">
        <v>2300</v>
      </c>
    </row>
    <row r="255" spans="1:10" ht="15" customHeight="1" x14ac:dyDescent="0.45">
      <c r="C255" s="266" t="s">
        <v>2271</v>
      </c>
      <c r="D255" s="266" t="s">
        <v>2050</v>
      </c>
      <c r="E255" s="267">
        <v>1</v>
      </c>
      <c r="F255" s="269" t="s">
        <v>2300</v>
      </c>
    </row>
    <row r="256" spans="1:10" ht="15" customHeight="1" x14ac:dyDescent="0.45">
      <c r="C256" s="266" t="s">
        <v>2272</v>
      </c>
      <c r="D256" s="266" t="s">
        <v>2051</v>
      </c>
      <c r="E256" s="267">
        <v>1</v>
      </c>
      <c r="F256" s="269" t="s">
        <v>2300</v>
      </c>
    </row>
    <row r="257" spans="2:6" ht="15" customHeight="1" x14ac:dyDescent="0.45">
      <c r="C257" s="266" t="s">
        <v>2273</v>
      </c>
      <c r="D257" s="266" t="s">
        <v>2052</v>
      </c>
      <c r="E257" s="267">
        <v>1</v>
      </c>
      <c r="F257" s="269" t="s">
        <v>2300</v>
      </c>
    </row>
    <row r="258" spans="2:6" ht="15" customHeight="1" x14ac:dyDescent="0.45">
      <c r="C258" s="266" t="s">
        <v>2274</v>
      </c>
      <c r="D258" s="266" t="s">
        <v>2053</v>
      </c>
      <c r="E258" s="267">
        <v>1</v>
      </c>
      <c r="F258" s="269" t="s">
        <v>2300</v>
      </c>
    </row>
    <row r="259" spans="2:6" ht="15" customHeight="1" x14ac:dyDescent="0.45">
      <c r="C259" s="266" t="s">
        <v>2275</v>
      </c>
      <c r="D259" s="266" t="s">
        <v>2054</v>
      </c>
      <c r="E259" s="267">
        <v>7</v>
      </c>
      <c r="F259" s="268">
        <v>4174</v>
      </c>
    </row>
    <row r="260" spans="2:6" ht="15" customHeight="1" thickBot="1" x14ac:dyDescent="0.5">
      <c r="B260" s="274"/>
      <c r="C260" s="274" t="s">
        <v>2276</v>
      </c>
      <c r="D260" s="274" t="s">
        <v>2055</v>
      </c>
      <c r="E260" s="275">
        <v>5</v>
      </c>
      <c r="F260" s="276">
        <v>33692</v>
      </c>
    </row>
  </sheetData>
  <mergeCells count="2">
    <mergeCell ref="B9:D10"/>
    <mergeCell ref="B11:D11"/>
  </mergeCells>
  <phoneticPr fontId="2"/>
  <pageMargins left="0.78740157480314965" right="0.78740157480314965" top="0.78740157480314965" bottom="0.78740157480314965" header="0.39370078740157483" footer="0.59055118110236227"/>
  <pageSetup paperSize="9" scale="88" firstPageNumber="5" fitToHeight="0" orientation="portrait" r:id="rId1"/>
  <ignoredErrors>
    <ignoredError sqref="C13:C26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1"/>
  <sheetViews>
    <sheetView showGridLines="0" zoomScaleNormal="100" workbookViewId="0">
      <pane ySplit="6" topLeftCell="A7" activePane="bottomLeft" state="frozen"/>
      <selection pane="bottomLeft"/>
    </sheetView>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5" width="6.8984375" style="23" customWidth="1"/>
    <col min="6" max="10" width="11.3984375" style="23" customWidth="1"/>
    <col min="11" max="13" width="8.09765625" style="23"/>
    <col min="14" max="16384" width="8.09765625" style="118"/>
  </cols>
  <sheetData>
    <row r="1" spans="1:13" s="117" customFormat="1" ht="15" customHeight="1" x14ac:dyDescent="0.45">
      <c r="B1" s="112" t="s">
        <v>2045</v>
      </c>
      <c r="C1" s="112"/>
      <c r="K1" s="119"/>
    </row>
    <row r="2" spans="1:13" s="113" customFormat="1" ht="15" customHeight="1" x14ac:dyDescent="0.45"/>
    <row r="3" spans="1:13" s="74" customFormat="1" ht="13.05" customHeight="1" x14ac:dyDescent="0.45">
      <c r="A3" s="45"/>
      <c r="B3" s="45" t="s">
        <v>2286</v>
      </c>
      <c r="C3" s="45"/>
      <c r="D3" s="45"/>
      <c r="E3" s="45"/>
      <c r="F3" s="45"/>
      <c r="G3" s="45"/>
      <c r="H3" s="45"/>
      <c r="I3" s="45"/>
      <c r="J3" s="45"/>
      <c r="L3" s="45"/>
      <c r="M3" s="45"/>
    </row>
    <row r="4" spans="1:13" s="74" customFormat="1" ht="13.05" customHeight="1" thickBot="1" x14ac:dyDescent="0.5">
      <c r="A4" s="45"/>
      <c r="B4" s="45" t="s">
        <v>2287</v>
      </c>
      <c r="C4" s="45"/>
      <c r="D4" s="45"/>
      <c r="E4" s="45"/>
      <c r="F4" s="45"/>
      <c r="G4" s="45"/>
      <c r="H4" s="45"/>
      <c r="I4" s="45"/>
      <c r="J4" s="45"/>
      <c r="L4" s="45"/>
      <c r="M4" s="45"/>
    </row>
    <row r="5" spans="1:13" ht="60" x14ac:dyDescent="0.45">
      <c r="B5" s="393" t="s">
        <v>19</v>
      </c>
      <c r="C5" s="394"/>
      <c r="D5" s="397" t="s">
        <v>20</v>
      </c>
      <c r="E5" s="206" t="s">
        <v>381</v>
      </c>
      <c r="F5" s="211" t="s">
        <v>71</v>
      </c>
      <c r="G5" s="206" t="s">
        <v>1893</v>
      </c>
      <c r="H5" s="206" t="s">
        <v>382</v>
      </c>
      <c r="I5" s="206" t="s">
        <v>458</v>
      </c>
      <c r="J5" s="207" t="s">
        <v>383</v>
      </c>
      <c r="K5" s="118"/>
    </row>
    <row r="6" spans="1:13" s="65" customFormat="1" ht="15" customHeight="1" thickBot="1" x14ac:dyDescent="0.5">
      <c r="A6" s="32"/>
      <c r="B6" s="395"/>
      <c r="C6" s="396"/>
      <c r="D6" s="398"/>
      <c r="E6" s="58" t="s">
        <v>77</v>
      </c>
      <c r="F6" s="58" t="s">
        <v>79</v>
      </c>
      <c r="G6" s="58" t="s">
        <v>79</v>
      </c>
      <c r="H6" s="58" t="s">
        <v>79</v>
      </c>
      <c r="I6" s="58" t="s">
        <v>79</v>
      </c>
      <c r="J6" s="64" t="s">
        <v>79</v>
      </c>
      <c r="L6" s="32"/>
      <c r="M6" s="32"/>
    </row>
    <row r="7" spans="1:13" s="66" customFormat="1" ht="15" customHeight="1" x14ac:dyDescent="0.45">
      <c r="A7" s="49"/>
      <c r="B7" s="399" t="s">
        <v>16</v>
      </c>
      <c r="C7" s="400"/>
      <c r="D7" s="97">
        <v>2126</v>
      </c>
      <c r="E7" s="97">
        <v>86593</v>
      </c>
      <c r="F7" s="97">
        <v>33951357</v>
      </c>
      <c r="G7" s="97">
        <v>216009167</v>
      </c>
      <c r="H7" s="97">
        <v>311239286</v>
      </c>
      <c r="I7" s="97">
        <v>303721380</v>
      </c>
      <c r="J7" s="97">
        <v>83829729</v>
      </c>
      <c r="L7" s="50"/>
      <c r="M7" s="50"/>
    </row>
    <row r="8" spans="1:13" ht="15" customHeight="1" x14ac:dyDescent="0.45">
      <c r="A8" s="33"/>
      <c r="B8" s="67"/>
      <c r="C8" s="34" t="s">
        <v>2046</v>
      </c>
      <c r="D8" s="6">
        <v>789</v>
      </c>
      <c r="E8" s="6">
        <v>3793</v>
      </c>
      <c r="F8" s="6">
        <v>1048761</v>
      </c>
      <c r="G8" s="6">
        <v>4248383</v>
      </c>
      <c r="H8" s="6">
        <v>7193972</v>
      </c>
      <c r="I8" s="6">
        <v>6740920</v>
      </c>
      <c r="J8" s="6">
        <v>2654022</v>
      </c>
      <c r="K8" s="118"/>
    </row>
    <row r="9" spans="1:13" ht="15" customHeight="1" x14ac:dyDescent="0.45">
      <c r="A9" s="33"/>
      <c r="B9" s="67"/>
      <c r="C9" s="34" t="s">
        <v>384</v>
      </c>
      <c r="D9" s="6">
        <v>466</v>
      </c>
      <c r="E9" s="6">
        <v>6449</v>
      </c>
      <c r="F9" s="6">
        <v>1834801</v>
      </c>
      <c r="G9" s="6">
        <v>6522120</v>
      </c>
      <c r="H9" s="6">
        <v>11465575</v>
      </c>
      <c r="I9" s="6">
        <v>10640659</v>
      </c>
      <c r="J9" s="6">
        <v>4521674</v>
      </c>
      <c r="K9" s="118"/>
    </row>
    <row r="10" spans="1:13" ht="15" customHeight="1" x14ac:dyDescent="0.45">
      <c r="A10" s="33"/>
      <c r="B10" s="67"/>
      <c r="C10" s="34" t="s">
        <v>385</v>
      </c>
      <c r="D10" s="6">
        <v>270</v>
      </c>
      <c r="E10" s="6">
        <v>6614</v>
      </c>
      <c r="F10" s="6">
        <v>1949272</v>
      </c>
      <c r="G10" s="6">
        <v>7036440</v>
      </c>
      <c r="H10" s="6">
        <v>12562744</v>
      </c>
      <c r="I10" s="6">
        <v>11456509</v>
      </c>
      <c r="J10" s="6">
        <v>5036299</v>
      </c>
      <c r="K10" s="118"/>
    </row>
    <row r="11" spans="1:13" ht="15" customHeight="1" x14ac:dyDescent="0.45">
      <c r="A11" s="33"/>
      <c r="B11" s="67"/>
      <c r="C11" s="34" t="s">
        <v>386</v>
      </c>
      <c r="D11" s="6">
        <v>238</v>
      </c>
      <c r="E11" s="6">
        <v>9380</v>
      </c>
      <c r="F11" s="6">
        <v>3105266</v>
      </c>
      <c r="G11" s="6">
        <v>11971638</v>
      </c>
      <c r="H11" s="6">
        <v>20560976</v>
      </c>
      <c r="I11" s="6">
        <v>19575689</v>
      </c>
      <c r="J11" s="6">
        <v>7426347</v>
      </c>
      <c r="K11" s="118"/>
    </row>
    <row r="12" spans="1:13" ht="15" customHeight="1" x14ac:dyDescent="0.45">
      <c r="A12" s="33"/>
      <c r="B12" s="62"/>
      <c r="C12" s="59" t="s">
        <v>387</v>
      </c>
      <c r="D12" s="98">
        <v>195</v>
      </c>
      <c r="E12" s="98">
        <v>13631</v>
      </c>
      <c r="F12" s="98">
        <v>4613703</v>
      </c>
      <c r="G12" s="98">
        <v>18540503</v>
      </c>
      <c r="H12" s="98">
        <v>30953433</v>
      </c>
      <c r="I12" s="98">
        <v>30028489</v>
      </c>
      <c r="J12" s="98">
        <v>10792408</v>
      </c>
      <c r="K12" s="118"/>
    </row>
    <row r="13" spans="1:13" ht="15" customHeight="1" x14ac:dyDescent="0.45">
      <c r="A13" s="33"/>
      <c r="B13" s="67"/>
      <c r="C13" s="34" t="s">
        <v>388</v>
      </c>
      <c r="D13" s="6">
        <v>98</v>
      </c>
      <c r="E13" s="6">
        <v>13521</v>
      </c>
      <c r="F13" s="6">
        <v>5252482</v>
      </c>
      <c r="G13" s="6">
        <v>24869039</v>
      </c>
      <c r="H13" s="6">
        <v>39839830</v>
      </c>
      <c r="I13" s="6">
        <v>38218723</v>
      </c>
      <c r="J13" s="6">
        <v>12521418</v>
      </c>
      <c r="K13" s="118"/>
    </row>
    <row r="14" spans="1:13" ht="15" customHeight="1" x14ac:dyDescent="0.45">
      <c r="A14" s="33"/>
      <c r="B14" s="67"/>
      <c r="C14" s="34" t="s">
        <v>389</v>
      </c>
      <c r="D14" s="6">
        <v>26</v>
      </c>
      <c r="E14" s="6">
        <v>6468</v>
      </c>
      <c r="F14" s="6">
        <v>3017732</v>
      </c>
      <c r="G14" s="6">
        <v>21494781</v>
      </c>
      <c r="H14" s="6">
        <v>31116287</v>
      </c>
      <c r="I14" s="6">
        <v>29026072</v>
      </c>
      <c r="J14" s="6">
        <v>8532950</v>
      </c>
      <c r="K14" s="118"/>
    </row>
    <row r="15" spans="1:13" ht="15" customHeight="1" x14ac:dyDescent="0.45">
      <c r="A15" s="33"/>
      <c r="B15" s="67"/>
      <c r="C15" s="34" t="s">
        <v>390</v>
      </c>
      <c r="D15" s="6">
        <v>26</v>
      </c>
      <c r="E15" s="6">
        <v>10095</v>
      </c>
      <c r="F15" s="6">
        <v>4336900</v>
      </c>
      <c r="G15" s="6">
        <v>19582610</v>
      </c>
      <c r="H15" s="6">
        <v>30338442</v>
      </c>
      <c r="I15" s="6">
        <v>30708041</v>
      </c>
      <c r="J15" s="6">
        <v>9835801</v>
      </c>
      <c r="K15" s="118"/>
    </row>
    <row r="16" spans="1:13" ht="15" customHeight="1" x14ac:dyDescent="0.45">
      <c r="A16" s="33"/>
      <c r="B16" s="67"/>
      <c r="C16" s="34" t="s">
        <v>391</v>
      </c>
      <c r="D16" s="6">
        <v>15</v>
      </c>
      <c r="E16" s="6">
        <v>9930</v>
      </c>
      <c r="F16" s="6">
        <v>4490845</v>
      </c>
      <c r="G16" s="6">
        <v>27572578</v>
      </c>
      <c r="H16" s="6">
        <v>43567962</v>
      </c>
      <c r="I16" s="6">
        <v>43796497</v>
      </c>
      <c r="J16" s="6">
        <v>15268981</v>
      </c>
      <c r="K16" s="118"/>
    </row>
    <row r="17" spans="1:13" ht="15" customHeight="1" x14ac:dyDescent="0.45">
      <c r="A17" s="33"/>
      <c r="B17" s="69"/>
      <c r="C17" s="35" t="s">
        <v>392</v>
      </c>
      <c r="D17" s="99">
        <v>3</v>
      </c>
      <c r="E17" s="99">
        <v>6712</v>
      </c>
      <c r="F17" s="99">
        <v>4301595</v>
      </c>
      <c r="G17" s="99">
        <v>74171075</v>
      </c>
      <c r="H17" s="99">
        <v>83640065</v>
      </c>
      <c r="I17" s="99">
        <v>83529781</v>
      </c>
      <c r="J17" s="99">
        <v>7239829</v>
      </c>
      <c r="K17" s="118"/>
    </row>
    <row r="18" spans="1:13" ht="15" customHeight="1" x14ac:dyDescent="0.45">
      <c r="A18" s="33"/>
      <c r="B18" s="68" t="s">
        <v>43</v>
      </c>
      <c r="C18" s="60" t="s">
        <v>44</v>
      </c>
      <c r="D18" s="100">
        <v>456</v>
      </c>
      <c r="E18" s="100">
        <v>18463</v>
      </c>
      <c r="F18" s="100">
        <v>5046267</v>
      </c>
      <c r="G18" s="100">
        <v>27140900</v>
      </c>
      <c r="H18" s="100">
        <v>41953074</v>
      </c>
      <c r="I18" s="100">
        <v>40498537</v>
      </c>
      <c r="J18" s="100">
        <v>12971391</v>
      </c>
      <c r="K18" s="118"/>
    </row>
    <row r="19" spans="1:13" ht="15" customHeight="1" x14ac:dyDescent="0.45">
      <c r="A19" s="33"/>
      <c r="B19" s="67"/>
      <c r="C19" s="34" t="s">
        <v>2046</v>
      </c>
      <c r="D19" s="6">
        <v>152</v>
      </c>
      <c r="E19" s="6">
        <v>727</v>
      </c>
      <c r="F19" s="6">
        <v>150234</v>
      </c>
      <c r="G19" s="6">
        <v>604319</v>
      </c>
      <c r="H19" s="6">
        <v>966615</v>
      </c>
      <c r="I19" s="6">
        <v>870089</v>
      </c>
      <c r="J19" s="6">
        <v>335161</v>
      </c>
      <c r="K19" s="118"/>
    </row>
    <row r="20" spans="1:13" ht="15" customHeight="1" x14ac:dyDescent="0.45">
      <c r="A20" s="33"/>
      <c r="B20" s="67"/>
      <c r="C20" s="34" t="s">
        <v>384</v>
      </c>
      <c r="D20" s="6">
        <v>100</v>
      </c>
      <c r="E20" s="6">
        <v>1399</v>
      </c>
      <c r="F20" s="6">
        <v>296821</v>
      </c>
      <c r="G20" s="6">
        <v>1059059</v>
      </c>
      <c r="H20" s="6">
        <v>1894806</v>
      </c>
      <c r="I20" s="6">
        <v>1727362</v>
      </c>
      <c r="J20" s="6">
        <v>772586</v>
      </c>
      <c r="K20" s="118"/>
    </row>
    <row r="21" spans="1:13" ht="15" customHeight="1" x14ac:dyDescent="0.45">
      <c r="A21" s="33"/>
      <c r="B21" s="67"/>
      <c r="C21" s="34" t="s">
        <v>385</v>
      </c>
      <c r="D21" s="6">
        <v>60</v>
      </c>
      <c r="E21" s="6">
        <v>1486</v>
      </c>
      <c r="F21" s="6">
        <v>333370</v>
      </c>
      <c r="G21" s="6">
        <v>1963135</v>
      </c>
      <c r="H21" s="6">
        <v>3058055</v>
      </c>
      <c r="I21" s="6">
        <v>2733958</v>
      </c>
      <c r="J21" s="6">
        <v>1013185</v>
      </c>
      <c r="K21" s="118"/>
    </row>
    <row r="22" spans="1:13" ht="15" customHeight="1" x14ac:dyDescent="0.45">
      <c r="A22" s="33"/>
      <c r="B22" s="67"/>
      <c r="C22" s="34" t="s">
        <v>386</v>
      </c>
      <c r="D22" s="6">
        <v>56</v>
      </c>
      <c r="E22" s="6">
        <v>2287</v>
      </c>
      <c r="F22" s="6">
        <v>648910</v>
      </c>
      <c r="G22" s="6">
        <v>3990664</v>
      </c>
      <c r="H22" s="6">
        <v>5911136</v>
      </c>
      <c r="I22" s="6">
        <v>5553565</v>
      </c>
      <c r="J22" s="6">
        <v>1652314</v>
      </c>
      <c r="K22" s="118"/>
    </row>
    <row r="23" spans="1:13" ht="15" customHeight="1" x14ac:dyDescent="0.45">
      <c r="A23" s="33"/>
      <c r="B23" s="62"/>
      <c r="C23" s="59" t="s">
        <v>387</v>
      </c>
      <c r="D23" s="98">
        <v>49</v>
      </c>
      <c r="E23" s="98">
        <v>3592</v>
      </c>
      <c r="F23" s="98">
        <v>995303</v>
      </c>
      <c r="G23" s="98">
        <v>5598998</v>
      </c>
      <c r="H23" s="98">
        <v>8982184</v>
      </c>
      <c r="I23" s="98">
        <v>8923384</v>
      </c>
      <c r="J23" s="98">
        <v>2949291</v>
      </c>
      <c r="K23" s="118"/>
    </row>
    <row r="24" spans="1:13" ht="15" customHeight="1" x14ac:dyDescent="0.45">
      <c r="A24" s="33"/>
      <c r="B24" s="67"/>
      <c r="C24" s="34" t="s">
        <v>388</v>
      </c>
      <c r="D24" s="6">
        <v>24</v>
      </c>
      <c r="E24" s="6">
        <v>3361</v>
      </c>
      <c r="F24" s="6">
        <v>929794</v>
      </c>
      <c r="G24" s="6">
        <v>4542152</v>
      </c>
      <c r="H24" s="6">
        <v>6880180</v>
      </c>
      <c r="I24" s="6">
        <v>6820088</v>
      </c>
      <c r="J24" s="6">
        <v>1972323</v>
      </c>
      <c r="K24" s="118"/>
    </row>
    <row r="25" spans="1:13" ht="15" customHeight="1" x14ac:dyDescent="0.45">
      <c r="A25" s="33"/>
      <c r="B25" s="67"/>
      <c r="C25" s="34" t="s">
        <v>389</v>
      </c>
      <c r="D25" s="6">
        <v>6</v>
      </c>
      <c r="E25" s="6">
        <v>1458</v>
      </c>
      <c r="F25" s="6">
        <v>474195</v>
      </c>
      <c r="G25" s="6">
        <v>1859763</v>
      </c>
      <c r="H25" s="6">
        <v>3439343</v>
      </c>
      <c r="I25" s="6">
        <v>3148871</v>
      </c>
      <c r="J25" s="6">
        <v>1373445</v>
      </c>
      <c r="K25" s="118"/>
    </row>
    <row r="26" spans="1:13" ht="15" customHeight="1" x14ac:dyDescent="0.45">
      <c r="A26" s="33"/>
      <c r="B26" s="67"/>
      <c r="C26" s="34" t="s">
        <v>390</v>
      </c>
      <c r="D26" s="6">
        <v>5</v>
      </c>
      <c r="E26" s="6">
        <v>1948</v>
      </c>
      <c r="F26" s="6">
        <v>618865</v>
      </c>
      <c r="G26" s="6">
        <v>4078708</v>
      </c>
      <c r="H26" s="6">
        <v>5366480</v>
      </c>
      <c r="I26" s="6">
        <v>5266922</v>
      </c>
      <c r="J26" s="6">
        <v>1072208</v>
      </c>
      <c r="K26" s="118"/>
    </row>
    <row r="27" spans="1:13" ht="15" customHeight="1" x14ac:dyDescent="0.45">
      <c r="A27" s="33"/>
      <c r="B27" s="67"/>
      <c r="C27" s="34" t="s">
        <v>391</v>
      </c>
      <c r="D27" s="6">
        <v>4</v>
      </c>
      <c r="E27" s="6">
        <v>2205</v>
      </c>
      <c r="F27" s="6">
        <v>598775</v>
      </c>
      <c r="G27" s="6">
        <v>3444102</v>
      </c>
      <c r="H27" s="6">
        <v>5454275</v>
      </c>
      <c r="I27" s="6">
        <v>5454298</v>
      </c>
      <c r="J27" s="6">
        <v>1830878</v>
      </c>
      <c r="K27" s="118"/>
    </row>
    <row r="28" spans="1:13" ht="15" customHeight="1" x14ac:dyDescent="0.45">
      <c r="A28" s="33"/>
      <c r="B28" s="70"/>
      <c r="C28" s="36" t="s">
        <v>392</v>
      </c>
      <c r="D28" s="9" t="s">
        <v>46</v>
      </c>
      <c r="E28" s="9" t="s">
        <v>46</v>
      </c>
      <c r="F28" s="9" t="s">
        <v>46</v>
      </c>
      <c r="G28" s="9" t="s">
        <v>46</v>
      </c>
      <c r="H28" s="9" t="s">
        <v>46</v>
      </c>
      <c r="I28" s="9" t="s">
        <v>46</v>
      </c>
      <c r="J28" s="9" t="s">
        <v>46</v>
      </c>
      <c r="K28" s="118"/>
    </row>
    <row r="29" spans="1:13" s="74" customFormat="1" ht="15" customHeight="1" x14ac:dyDescent="0.45">
      <c r="A29" s="46"/>
      <c r="B29" s="71" t="s">
        <v>393</v>
      </c>
      <c r="C29" s="61" t="s">
        <v>45</v>
      </c>
      <c r="D29" s="101">
        <v>79</v>
      </c>
      <c r="E29" s="101">
        <v>1027</v>
      </c>
      <c r="F29" s="101">
        <v>302896</v>
      </c>
      <c r="G29" s="101">
        <v>1838461</v>
      </c>
      <c r="H29" s="101">
        <v>4652550</v>
      </c>
      <c r="I29" s="101">
        <v>4523740</v>
      </c>
      <c r="J29" s="101">
        <v>2474772</v>
      </c>
      <c r="L29" s="45"/>
      <c r="M29" s="45"/>
    </row>
    <row r="30" spans="1:13" ht="15" customHeight="1" x14ac:dyDescent="0.45">
      <c r="A30" s="33"/>
      <c r="B30" s="67"/>
      <c r="C30" s="34" t="s">
        <v>2046</v>
      </c>
      <c r="D30" s="6">
        <v>47</v>
      </c>
      <c r="E30" s="6">
        <v>230</v>
      </c>
      <c r="F30" s="6">
        <v>62860</v>
      </c>
      <c r="G30" s="6">
        <v>307851</v>
      </c>
      <c r="H30" s="6">
        <v>590329</v>
      </c>
      <c r="I30" s="6">
        <v>527556</v>
      </c>
      <c r="J30" s="6">
        <v>224635</v>
      </c>
      <c r="K30" s="118"/>
    </row>
    <row r="31" spans="1:13" ht="15" customHeight="1" x14ac:dyDescent="0.45">
      <c r="A31" s="33"/>
      <c r="B31" s="67"/>
      <c r="C31" s="34" t="s">
        <v>384</v>
      </c>
      <c r="D31" s="6">
        <v>16</v>
      </c>
      <c r="E31" s="6">
        <v>208</v>
      </c>
      <c r="F31" s="6">
        <v>49185</v>
      </c>
      <c r="G31" s="6">
        <v>113593</v>
      </c>
      <c r="H31" s="6">
        <v>229150</v>
      </c>
      <c r="I31" s="6">
        <v>208233</v>
      </c>
      <c r="J31" s="6">
        <v>90591</v>
      </c>
      <c r="K31" s="118"/>
    </row>
    <row r="32" spans="1:13" ht="15" customHeight="1" x14ac:dyDescent="0.45">
      <c r="A32" s="33"/>
      <c r="B32" s="67"/>
      <c r="C32" s="34" t="s">
        <v>385</v>
      </c>
      <c r="D32" s="6">
        <v>10</v>
      </c>
      <c r="E32" s="6">
        <v>238</v>
      </c>
      <c r="F32" s="6">
        <v>76175</v>
      </c>
      <c r="G32" s="6">
        <v>158737</v>
      </c>
      <c r="H32" s="6">
        <v>516202</v>
      </c>
      <c r="I32" s="6">
        <v>494294</v>
      </c>
      <c r="J32" s="6">
        <v>309934</v>
      </c>
      <c r="K32" s="118"/>
    </row>
    <row r="33" spans="1:13" ht="15" customHeight="1" x14ac:dyDescent="0.45">
      <c r="A33" s="33"/>
      <c r="B33" s="67"/>
      <c r="C33" s="34" t="s">
        <v>386</v>
      </c>
      <c r="D33" s="6">
        <v>5</v>
      </c>
      <c r="E33" s="6">
        <v>195</v>
      </c>
      <c r="F33" s="6" t="s">
        <v>2300</v>
      </c>
      <c r="G33" s="6" t="s">
        <v>2300</v>
      </c>
      <c r="H33" s="6" t="s">
        <v>2300</v>
      </c>
      <c r="I33" s="6" t="s">
        <v>2300</v>
      </c>
      <c r="J33" s="6" t="s">
        <v>2300</v>
      </c>
      <c r="K33" s="118"/>
    </row>
    <row r="34" spans="1:13" ht="15" customHeight="1" x14ac:dyDescent="0.45">
      <c r="A34" s="33"/>
      <c r="B34" s="62"/>
      <c r="C34" s="59" t="s">
        <v>387</v>
      </c>
      <c r="D34" s="98" t="s">
        <v>46</v>
      </c>
      <c r="E34" s="98" t="s">
        <v>46</v>
      </c>
      <c r="F34" s="98" t="s">
        <v>46</v>
      </c>
      <c r="G34" s="98" t="s">
        <v>46</v>
      </c>
      <c r="H34" s="98" t="s">
        <v>46</v>
      </c>
      <c r="I34" s="98" t="s">
        <v>46</v>
      </c>
      <c r="J34" s="98" t="s">
        <v>46</v>
      </c>
      <c r="K34" s="118"/>
    </row>
    <row r="35" spans="1:13" ht="15" customHeight="1" x14ac:dyDescent="0.45">
      <c r="A35" s="33"/>
      <c r="B35" s="67"/>
      <c r="C35" s="34" t="s">
        <v>388</v>
      </c>
      <c r="D35" s="6">
        <v>1</v>
      </c>
      <c r="E35" s="6">
        <v>156</v>
      </c>
      <c r="F35" s="6" t="s">
        <v>2300</v>
      </c>
      <c r="G35" s="6" t="s">
        <v>2300</v>
      </c>
      <c r="H35" s="6" t="s">
        <v>2300</v>
      </c>
      <c r="I35" s="6" t="s">
        <v>2300</v>
      </c>
      <c r="J35" s="6" t="s">
        <v>2300</v>
      </c>
      <c r="K35" s="118"/>
    </row>
    <row r="36" spans="1:13" ht="15" customHeight="1" x14ac:dyDescent="0.45">
      <c r="A36" s="33"/>
      <c r="B36" s="67"/>
      <c r="C36" s="34" t="s">
        <v>389</v>
      </c>
      <c r="D36" s="6" t="s">
        <v>46</v>
      </c>
      <c r="E36" s="6" t="s">
        <v>46</v>
      </c>
      <c r="F36" s="6" t="s">
        <v>46</v>
      </c>
      <c r="G36" s="6" t="s">
        <v>46</v>
      </c>
      <c r="H36" s="6" t="s">
        <v>46</v>
      </c>
      <c r="I36" s="6" t="s">
        <v>46</v>
      </c>
      <c r="J36" s="6" t="s">
        <v>46</v>
      </c>
      <c r="K36" s="118"/>
    </row>
    <row r="37" spans="1:13" ht="15" customHeight="1" x14ac:dyDescent="0.45">
      <c r="A37" s="33"/>
      <c r="B37" s="67"/>
      <c r="C37" s="34" t="s">
        <v>390</v>
      </c>
      <c r="D37" s="6" t="s">
        <v>46</v>
      </c>
      <c r="E37" s="6" t="s">
        <v>46</v>
      </c>
      <c r="F37" s="6" t="s">
        <v>46</v>
      </c>
      <c r="G37" s="6" t="s">
        <v>46</v>
      </c>
      <c r="H37" s="6" t="s">
        <v>46</v>
      </c>
      <c r="I37" s="6" t="s">
        <v>46</v>
      </c>
      <c r="J37" s="6" t="s">
        <v>46</v>
      </c>
      <c r="K37" s="118"/>
    </row>
    <row r="38" spans="1:13" ht="15" customHeight="1" x14ac:dyDescent="0.45">
      <c r="A38" s="33"/>
      <c r="B38" s="67"/>
      <c r="C38" s="34" t="s">
        <v>391</v>
      </c>
      <c r="D38" s="6" t="s">
        <v>46</v>
      </c>
      <c r="E38" s="6" t="s">
        <v>46</v>
      </c>
      <c r="F38" s="6" t="s">
        <v>46</v>
      </c>
      <c r="G38" s="6" t="s">
        <v>46</v>
      </c>
      <c r="H38" s="6" t="s">
        <v>46</v>
      </c>
      <c r="I38" s="6" t="s">
        <v>46</v>
      </c>
      <c r="J38" s="6" t="s">
        <v>46</v>
      </c>
      <c r="K38" s="118"/>
    </row>
    <row r="39" spans="1:13" ht="15" customHeight="1" x14ac:dyDescent="0.45">
      <c r="A39" s="33"/>
      <c r="B39" s="70"/>
      <c r="C39" s="36" t="s">
        <v>392</v>
      </c>
      <c r="D39" s="9" t="s">
        <v>46</v>
      </c>
      <c r="E39" s="9" t="s">
        <v>46</v>
      </c>
      <c r="F39" s="9" t="s">
        <v>46</v>
      </c>
      <c r="G39" s="9" t="s">
        <v>46</v>
      </c>
      <c r="H39" s="9" t="s">
        <v>46</v>
      </c>
      <c r="I39" s="9" t="s">
        <v>46</v>
      </c>
      <c r="J39" s="9" t="s">
        <v>46</v>
      </c>
      <c r="K39" s="118"/>
    </row>
    <row r="40" spans="1:13" s="74" customFormat="1" ht="15" customHeight="1" x14ac:dyDescent="0.45">
      <c r="A40" s="46"/>
      <c r="B40" s="71" t="s">
        <v>394</v>
      </c>
      <c r="C40" s="61" t="s">
        <v>47</v>
      </c>
      <c r="D40" s="101">
        <v>136</v>
      </c>
      <c r="E40" s="101">
        <v>3484</v>
      </c>
      <c r="F40" s="101">
        <v>773095</v>
      </c>
      <c r="G40" s="101">
        <v>778649</v>
      </c>
      <c r="H40" s="101">
        <v>1997364</v>
      </c>
      <c r="I40" s="101">
        <v>1931117</v>
      </c>
      <c r="J40" s="101">
        <v>1089985</v>
      </c>
      <c r="L40" s="45"/>
      <c r="M40" s="45"/>
    </row>
    <row r="41" spans="1:13" ht="15" customHeight="1" x14ac:dyDescent="0.45">
      <c r="A41" s="33"/>
      <c r="B41" s="67"/>
      <c r="C41" s="34" t="s">
        <v>2046</v>
      </c>
      <c r="D41" s="6">
        <v>39</v>
      </c>
      <c r="E41" s="6">
        <v>180</v>
      </c>
      <c r="F41" s="6">
        <v>38358</v>
      </c>
      <c r="G41" s="6">
        <v>70363</v>
      </c>
      <c r="H41" s="6">
        <v>147882</v>
      </c>
      <c r="I41" s="6">
        <v>133869</v>
      </c>
      <c r="J41" s="6">
        <v>70728</v>
      </c>
      <c r="K41" s="118"/>
    </row>
    <row r="42" spans="1:13" ht="15" customHeight="1" x14ac:dyDescent="0.45">
      <c r="A42" s="33"/>
      <c r="B42" s="67"/>
      <c r="C42" s="34" t="s">
        <v>384</v>
      </c>
      <c r="D42" s="6">
        <v>39</v>
      </c>
      <c r="E42" s="6">
        <v>539</v>
      </c>
      <c r="F42" s="6">
        <v>104540</v>
      </c>
      <c r="G42" s="6">
        <v>80254</v>
      </c>
      <c r="H42" s="6">
        <v>242127</v>
      </c>
      <c r="I42" s="6">
        <v>235975</v>
      </c>
      <c r="J42" s="6">
        <v>147206</v>
      </c>
      <c r="K42" s="118"/>
    </row>
    <row r="43" spans="1:13" ht="15" customHeight="1" x14ac:dyDescent="0.45">
      <c r="A43" s="33"/>
      <c r="B43" s="67"/>
      <c r="C43" s="34" t="s">
        <v>385</v>
      </c>
      <c r="D43" s="6">
        <v>19</v>
      </c>
      <c r="E43" s="6">
        <v>477</v>
      </c>
      <c r="F43" s="6">
        <v>101757</v>
      </c>
      <c r="G43" s="6">
        <v>71622</v>
      </c>
      <c r="H43" s="6">
        <v>208779</v>
      </c>
      <c r="I43" s="6">
        <v>191961</v>
      </c>
      <c r="J43" s="6">
        <v>124778</v>
      </c>
      <c r="K43" s="118"/>
    </row>
    <row r="44" spans="1:13" ht="15" customHeight="1" x14ac:dyDescent="0.45">
      <c r="A44" s="33"/>
      <c r="B44" s="67"/>
      <c r="C44" s="34" t="s">
        <v>386</v>
      </c>
      <c r="D44" s="6">
        <v>21</v>
      </c>
      <c r="E44" s="6">
        <v>832</v>
      </c>
      <c r="F44" s="6">
        <v>167365</v>
      </c>
      <c r="G44" s="6">
        <v>112535</v>
      </c>
      <c r="H44" s="6">
        <v>346931</v>
      </c>
      <c r="I44" s="6">
        <v>338639</v>
      </c>
      <c r="J44" s="6">
        <v>202471</v>
      </c>
      <c r="K44" s="118"/>
    </row>
    <row r="45" spans="1:13" ht="15" customHeight="1" x14ac:dyDescent="0.45">
      <c r="A45" s="33"/>
      <c r="B45" s="62"/>
      <c r="C45" s="59" t="s">
        <v>387</v>
      </c>
      <c r="D45" s="98">
        <v>13</v>
      </c>
      <c r="E45" s="98">
        <v>806</v>
      </c>
      <c r="F45" s="98">
        <v>185356</v>
      </c>
      <c r="G45" s="98">
        <v>219378</v>
      </c>
      <c r="H45" s="98">
        <v>556070</v>
      </c>
      <c r="I45" s="98">
        <v>556439</v>
      </c>
      <c r="J45" s="98">
        <v>302255</v>
      </c>
      <c r="K45" s="118"/>
    </row>
    <row r="46" spans="1:13" ht="15" customHeight="1" x14ac:dyDescent="0.45">
      <c r="A46" s="33"/>
      <c r="B46" s="67"/>
      <c r="C46" s="34" t="s">
        <v>388</v>
      </c>
      <c r="D46" s="6">
        <v>5</v>
      </c>
      <c r="E46" s="6">
        <v>650</v>
      </c>
      <c r="F46" s="6">
        <v>175719</v>
      </c>
      <c r="G46" s="6">
        <v>224497</v>
      </c>
      <c r="H46" s="6">
        <v>495575</v>
      </c>
      <c r="I46" s="6">
        <v>474234</v>
      </c>
      <c r="J46" s="6">
        <v>242547</v>
      </c>
      <c r="K46" s="118"/>
    </row>
    <row r="47" spans="1:13" ht="15" customHeight="1" x14ac:dyDescent="0.45">
      <c r="A47" s="33"/>
      <c r="B47" s="67"/>
      <c r="C47" s="34" t="s">
        <v>389</v>
      </c>
      <c r="D47" s="6" t="s">
        <v>46</v>
      </c>
      <c r="E47" s="6" t="s">
        <v>46</v>
      </c>
      <c r="F47" s="6" t="s">
        <v>46</v>
      </c>
      <c r="G47" s="6" t="s">
        <v>46</v>
      </c>
      <c r="H47" s="6" t="s">
        <v>46</v>
      </c>
      <c r="I47" s="6" t="s">
        <v>46</v>
      </c>
      <c r="J47" s="6" t="s">
        <v>46</v>
      </c>
      <c r="K47" s="118"/>
    </row>
    <row r="48" spans="1:13" ht="15" customHeight="1" x14ac:dyDescent="0.45">
      <c r="A48" s="33"/>
      <c r="B48" s="67"/>
      <c r="C48" s="34" t="s">
        <v>390</v>
      </c>
      <c r="D48" s="6" t="s">
        <v>46</v>
      </c>
      <c r="E48" s="6" t="s">
        <v>46</v>
      </c>
      <c r="F48" s="6" t="s">
        <v>46</v>
      </c>
      <c r="G48" s="6" t="s">
        <v>46</v>
      </c>
      <c r="H48" s="6" t="s">
        <v>46</v>
      </c>
      <c r="I48" s="6" t="s">
        <v>46</v>
      </c>
      <c r="J48" s="6" t="s">
        <v>46</v>
      </c>
      <c r="K48" s="118"/>
    </row>
    <row r="49" spans="1:13" ht="15" customHeight="1" x14ac:dyDescent="0.45">
      <c r="A49" s="33"/>
      <c r="B49" s="67"/>
      <c r="C49" s="34" t="s">
        <v>391</v>
      </c>
      <c r="D49" s="6" t="s">
        <v>46</v>
      </c>
      <c r="E49" s="6" t="s">
        <v>46</v>
      </c>
      <c r="F49" s="6" t="s">
        <v>46</v>
      </c>
      <c r="G49" s="6" t="s">
        <v>46</v>
      </c>
      <c r="H49" s="6" t="s">
        <v>46</v>
      </c>
      <c r="I49" s="6" t="s">
        <v>46</v>
      </c>
      <c r="J49" s="6" t="s">
        <v>46</v>
      </c>
      <c r="K49" s="118"/>
    </row>
    <row r="50" spans="1:13" ht="15" customHeight="1" x14ac:dyDescent="0.45">
      <c r="A50" s="33"/>
      <c r="B50" s="67"/>
      <c r="C50" s="34" t="s">
        <v>392</v>
      </c>
      <c r="D50" s="6" t="s">
        <v>46</v>
      </c>
      <c r="E50" s="6" t="s">
        <v>46</v>
      </c>
      <c r="F50" s="6" t="s">
        <v>46</v>
      </c>
      <c r="G50" s="6" t="s">
        <v>46</v>
      </c>
      <c r="H50" s="6" t="s">
        <v>46</v>
      </c>
      <c r="I50" s="6" t="s">
        <v>46</v>
      </c>
      <c r="J50" s="6" t="s">
        <v>46</v>
      </c>
      <c r="K50" s="118"/>
    </row>
    <row r="51" spans="1:13" s="74" customFormat="1" ht="15" customHeight="1" x14ac:dyDescent="0.45">
      <c r="A51" s="46"/>
      <c r="B51" s="71" t="s">
        <v>395</v>
      </c>
      <c r="C51" s="61" t="s">
        <v>48</v>
      </c>
      <c r="D51" s="101">
        <v>130</v>
      </c>
      <c r="E51" s="101">
        <v>2218</v>
      </c>
      <c r="F51" s="101">
        <v>755805</v>
      </c>
      <c r="G51" s="101">
        <v>5462125</v>
      </c>
      <c r="H51" s="101">
        <v>8525683</v>
      </c>
      <c r="I51" s="101">
        <v>8219360</v>
      </c>
      <c r="J51" s="101">
        <v>2779025</v>
      </c>
      <c r="L51" s="45"/>
      <c r="M51" s="45"/>
    </row>
    <row r="52" spans="1:13" ht="15" customHeight="1" x14ac:dyDescent="0.45">
      <c r="A52" s="33"/>
      <c r="B52" s="67"/>
      <c r="C52" s="34" t="s">
        <v>2046</v>
      </c>
      <c r="D52" s="6">
        <v>62</v>
      </c>
      <c r="E52" s="6">
        <v>334</v>
      </c>
      <c r="F52" s="6">
        <v>86001</v>
      </c>
      <c r="G52" s="6">
        <v>405561</v>
      </c>
      <c r="H52" s="6">
        <v>631414</v>
      </c>
      <c r="I52" s="6">
        <v>544265</v>
      </c>
      <c r="J52" s="6">
        <v>205534</v>
      </c>
      <c r="K52" s="118"/>
    </row>
    <row r="53" spans="1:13" ht="15" customHeight="1" x14ac:dyDescent="0.45">
      <c r="A53" s="33"/>
      <c r="B53" s="67"/>
      <c r="C53" s="34" t="s">
        <v>384</v>
      </c>
      <c r="D53" s="6">
        <v>34</v>
      </c>
      <c r="E53" s="6">
        <v>485</v>
      </c>
      <c r="F53" s="6">
        <v>152460</v>
      </c>
      <c r="G53" s="6">
        <v>713631</v>
      </c>
      <c r="H53" s="6">
        <v>1111612</v>
      </c>
      <c r="I53" s="6">
        <v>963528</v>
      </c>
      <c r="J53" s="6">
        <v>362351</v>
      </c>
      <c r="K53" s="118"/>
    </row>
    <row r="54" spans="1:13" ht="15" customHeight="1" x14ac:dyDescent="0.45">
      <c r="A54" s="33"/>
      <c r="B54" s="67"/>
      <c r="C54" s="34" t="s">
        <v>385</v>
      </c>
      <c r="D54" s="6">
        <v>15</v>
      </c>
      <c r="E54" s="6">
        <v>368</v>
      </c>
      <c r="F54" s="6">
        <v>119561</v>
      </c>
      <c r="G54" s="6">
        <v>744997</v>
      </c>
      <c r="H54" s="6">
        <v>1408990</v>
      </c>
      <c r="I54" s="6">
        <v>1377050</v>
      </c>
      <c r="J54" s="6">
        <v>605423</v>
      </c>
      <c r="K54" s="118"/>
    </row>
    <row r="55" spans="1:13" ht="15" customHeight="1" x14ac:dyDescent="0.45">
      <c r="A55" s="33"/>
      <c r="B55" s="67"/>
      <c r="C55" s="34" t="s">
        <v>386</v>
      </c>
      <c r="D55" s="6">
        <v>12</v>
      </c>
      <c r="E55" s="6">
        <v>511</v>
      </c>
      <c r="F55" s="6">
        <v>191230</v>
      </c>
      <c r="G55" s="6">
        <v>1668616</v>
      </c>
      <c r="H55" s="6">
        <v>2704656</v>
      </c>
      <c r="I55" s="6">
        <v>2650486</v>
      </c>
      <c r="J55" s="6">
        <v>960815</v>
      </c>
      <c r="K55" s="118"/>
    </row>
    <row r="56" spans="1:13" ht="15" customHeight="1" x14ac:dyDescent="0.45">
      <c r="A56" s="33"/>
      <c r="B56" s="62"/>
      <c r="C56" s="59" t="s">
        <v>387</v>
      </c>
      <c r="D56" s="98">
        <v>6</v>
      </c>
      <c r="E56" s="98">
        <v>396</v>
      </c>
      <c r="F56" s="98" t="s">
        <v>2300</v>
      </c>
      <c r="G56" s="98" t="s">
        <v>2300</v>
      </c>
      <c r="H56" s="98" t="s">
        <v>2300</v>
      </c>
      <c r="I56" s="98" t="s">
        <v>2300</v>
      </c>
      <c r="J56" s="98" t="s">
        <v>2300</v>
      </c>
      <c r="K56" s="118"/>
    </row>
    <row r="57" spans="1:13" ht="15" customHeight="1" x14ac:dyDescent="0.45">
      <c r="A57" s="33"/>
      <c r="B57" s="67"/>
      <c r="C57" s="34" t="s">
        <v>388</v>
      </c>
      <c r="D57" s="6">
        <v>1</v>
      </c>
      <c r="E57" s="6">
        <v>124</v>
      </c>
      <c r="F57" s="6" t="s">
        <v>2300</v>
      </c>
      <c r="G57" s="6" t="s">
        <v>2300</v>
      </c>
      <c r="H57" s="6" t="s">
        <v>2300</v>
      </c>
      <c r="I57" s="6" t="s">
        <v>2300</v>
      </c>
      <c r="J57" s="6" t="s">
        <v>2300</v>
      </c>
      <c r="K57" s="118"/>
    </row>
    <row r="58" spans="1:13" ht="15" customHeight="1" x14ac:dyDescent="0.45">
      <c r="A58" s="33"/>
      <c r="B58" s="67"/>
      <c r="C58" s="34" t="s">
        <v>389</v>
      </c>
      <c r="D58" s="6" t="s">
        <v>46</v>
      </c>
      <c r="E58" s="6" t="s">
        <v>46</v>
      </c>
      <c r="F58" s="6" t="s">
        <v>46</v>
      </c>
      <c r="G58" s="6" t="s">
        <v>46</v>
      </c>
      <c r="H58" s="6" t="s">
        <v>46</v>
      </c>
      <c r="I58" s="6" t="s">
        <v>46</v>
      </c>
      <c r="J58" s="6" t="s">
        <v>46</v>
      </c>
      <c r="K58" s="118"/>
    </row>
    <row r="59" spans="1:13" ht="15" customHeight="1" x14ac:dyDescent="0.45">
      <c r="A59" s="33"/>
      <c r="B59" s="67"/>
      <c r="C59" s="34" t="s">
        <v>390</v>
      </c>
      <c r="D59" s="6" t="s">
        <v>46</v>
      </c>
      <c r="E59" s="6" t="s">
        <v>46</v>
      </c>
      <c r="F59" s="6" t="s">
        <v>46</v>
      </c>
      <c r="G59" s="6" t="s">
        <v>46</v>
      </c>
      <c r="H59" s="6" t="s">
        <v>46</v>
      </c>
      <c r="I59" s="6" t="s">
        <v>46</v>
      </c>
      <c r="J59" s="6" t="s">
        <v>46</v>
      </c>
      <c r="K59" s="118"/>
    </row>
    <row r="60" spans="1:13" ht="15" customHeight="1" x14ac:dyDescent="0.45">
      <c r="A60" s="33"/>
      <c r="B60" s="67"/>
      <c r="C60" s="34" t="s">
        <v>391</v>
      </c>
      <c r="D60" s="6" t="s">
        <v>46</v>
      </c>
      <c r="E60" s="6" t="s">
        <v>46</v>
      </c>
      <c r="F60" s="6" t="s">
        <v>46</v>
      </c>
      <c r="G60" s="6" t="s">
        <v>46</v>
      </c>
      <c r="H60" s="6" t="s">
        <v>46</v>
      </c>
      <c r="I60" s="6" t="s">
        <v>46</v>
      </c>
      <c r="J60" s="6" t="s">
        <v>46</v>
      </c>
      <c r="K60" s="118"/>
    </row>
    <row r="61" spans="1:13" ht="15" customHeight="1" x14ac:dyDescent="0.45">
      <c r="A61" s="33"/>
      <c r="B61" s="70"/>
      <c r="C61" s="36" t="s">
        <v>392</v>
      </c>
      <c r="D61" s="9" t="s">
        <v>46</v>
      </c>
      <c r="E61" s="9" t="s">
        <v>46</v>
      </c>
      <c r="F61" s="9" t="s">
        <v>46</v>
      </c>
      <c r="G61" s="9" t="s">
        <v>46</v>
      </c>
      <c r="H61" s="9" t="s">
        <v>46</v>
      </c>
      <c r="I61" s="9" t="s">
        <v>46</v>
      </c>
      <c r="J61" s="9" t="s">
        <v>46</v>
      </c>
      <c r="K61" s="118"/>
    </row>
    <row r="62" spans="1:13" s="74" customFormat="1" ht="15" customHeight="1" x14ac:dyDescent="0.45">
      <c r="A62" s="46"/>
      <c r="B62" s="71" t="s">
        <v>396</v>
      </c>
      <c r="C62" s="61" t="s">
        <v>49</v>
      </c>
      <c r="D62" s="101">
        <v>30</v>
      </c>
      <c r="E62" s="101">
        <v>422</v>
      </c>
      <c r="F62" s="101">
        <v>131902</v>
      </c>
      <c r="G62" s="101">
        <v>408633</v>
      </c>
      <c r="H62" s="101">
        <v>671007</v>
      </c>
      <c r="I62" s="101">
        <v>660327</v>
      </c>
      <c r="J62" s="101">
        <v>221861</v>
      </c>
      <c r="L62" s="45"/>
      <c r="M62" s="45"/>
    </row>
    <row r="63" spans="1:13" ht="15" customHeight="1" x14ac:dyDescent="0.45">
      <c r="A63" s="33"/>
      <c r="B63" s="67"/>
      <c r="C63" s="34" t="s">
        <v>2046</v>
      </c>
      <c r="D63" s="6">
        <v>20</v>
      </c>
      <c r="E63" s="6">
        <v>94</v>
      </c>
      <c r="F63" s="6">
        <v>23755</v>
      </c>
      <c r="G63" s="6">
        <v>59245</v>
      </c>
      <c r="H63" s="6">
        <v>104928</v>
      </c>
      <c r="I63" s="6">
        <v>103503</v>
      </c>
      <c r="J63" s="6">
        <v>41530</v>
      </c>
      <c r="K63" s="118"/>
    </row>
    <row r="64" spans="1:13" ht="15" customHeight="1" x14ac:dyDescent="0.45">
      <c r="A64" s="33"/>
      <c r="B64" s="67"/>
      <c r="C64" s="34" t="s">
        <v>384</v>
      </c>
      <c r="D64" s="6">
        <v>5</v>
      </c>
      <c r="E64" s="6">
        <v>60</v>
      </c>
      <c r="F64" s="6">
        <v>16535</v>
      </c>
      <c r="G64" s="6">
        <v>22909</v>
      </c>
      <c r="H64" s="6">
        <v>55869</v>
      </c>
      <c r="I64" s="6">
        <v>55869</v>
      </c>
      <c r="J64" s="6">
        <v>29964</v>
      </c>
      <c r="K64" s="118"/>
    </row>
    <row r="65" spans="1:13" ht="15" customHeight="1" x14ac:dyDescent="0.45">
      <c r="A65" s="33"/>
      <c r="B65" s="67"/>
      <c r="C65" s="34" t="s">
        <v>385</v>
      </c>
      <c r="D65" s="6">
        <v>2</v>
      </c>
      <c r="E65" s="6">
        <v>51</v>
      </c>
      <c r="F65" s="6" t="s">
        <v>2300</v>
      </c>
      <c r="G65" s="6" t="s">
        <v>2300</v>
      </c>
      <c r="H65" s="6" t="s">
        <v>2300</v>
      </c>
      <c r="I65" s="6" t="s">
        <v>2300</v>
      </c>
      <c r="J65" s="6" t="s">
        <v>2300</v>
      </c>
      <c r="K65" s="118"/>
    </row>
    <row r="66" spans="1:13" ht="15" customHeight="1" x14ac:dyDescent="0.45">
      <c r="A66" s="33"/>
      <c r="B66" s="67"/>
      <c r="C66" s="34" t="s">
        <v>386</v>
      </c>
      <c r="D66" s="6">
        <v>2</v>
      </c>
      <c r="E66" s="6">
        <v>78</v>
      </c>
      <c r="F66" s="6" t="s">
        <v>2300</v>
      </c>
      <c r="G66" s="6" t="s">
        <v>2300</v>
      </c>
      <c r="H66" s="6" t="s">
        <v>2300</v>
      </c>
      <c r="I66" s="6" t="s">
        <v>2300</v>
      </c>
      <c r="J66" s="6" t="s">
        <v>2300</v>
      </c>
      <c r="K66" s="118"/>
    </row>
    <row r="67" spans="1:13" ht="15" customHeight="1" x14ac:dyDescent="0.45">
      <c r="A67" s="33"/>
      <c r="B67" s="62"/>
      <c r="C67" s="59" t="s">
        <v>387</v>
      </c>
      <c r="D67" s="98" t="s">
        <v>46</v>
      </c>
      <c r="E67" s="98" t="s">
        <v>46</v>
      </c>
      <c r="F67" s="98" t="s">
        <v>46</v>
      </c>
      <c r="G67" s="98" t="s">
        <v>46</v>
      </c>
      <c r="H67" s="98" t="s">
        <v>46</v>
      </c>
      <c r="I67" s="98" t="s">
        <v>46</v>
      </c>
      <c r="J67" s="98" t="s">
        <v>46</v>
      </c>
      <c r="K67" s="118"/>
    </row>
    <row r="68" spans="1:13" ht="15" customHeight="1" x14ac:dyDescent="0.45">
      <c r="A68" s="33"/>
      <c r="B68" s="67"/>
      <c r="C68" s="34" t="s">
        <v>388</v>
      </c>
      <c r="D68" s="6">
        <v>1</v>
      </c>
      <c r="E68" s="6">
        <v>139</v>
      </c>
      <c r="F68" s="6" t="s">
        <v>2300</v>
      </c>
      <c r="G68" s="6" t="s">
        <v>2300</v>
      </c>
      <c r="H68" s="6" t="s">
        <v>2300</v>
      </c>
      <c r="I68" s="6" t="s">
        <v>2300</v>
      </c>
      <c r="J68" s="6" t="s">
        <v>2300</v>
      </c>
      <c r="K68" s="118"/>
    </row>
    <row r="69" spans="1:13" ht="15" customHeight="1" x14ac:dyDescent="0.45">
      <c r="A69" s="33"/>
      <c r="B69" s="67"/>
      <c r="C69" s="34" t="s">
        <v>389</v>
      </c>
      <c r="D69" s="6" t="s">
        <v>46</v>
      </c>
      <c r="E69" s="6" t="s">
        <v>46</v>
      </c>
      <c r="F69" s="6" t="s">
        <v>46</v>
      </c>
      <c r="G69" s="6" t="s">
        <v>46</v>
      </c>
      <c r="H69" s="6" t="s">
        <v>46</v>
      </c>
      <c r="I69" s="6" t="s">
        <v>46</v>
      </c>
      <c r="J69" s="6" t="s">
        <v>46</v>
      </c>
      <c r="K69" s="118"/>
    </row>
    <row r="70" spans="1:13" ht="15" customHeight="1" x14ac:dyDescent="0.45">
      <c r="A70" s="33"/>
      <c r="B70" s="67"/>
      <c r="C70" s="34" t="s">
        <v>390</v>
      </c>
      <c r="D70" s="6" t="s">
        <v>46</v>
      </c>
      <c r="E70" s="6" t="s">
        <v>46</v>
      </c>
      <c r="F70" s="6" t="s">
        <v>46</v>
      </c>
      <c r="G70" s="6" t="s">
        <v>46</v>
      </c>
      <c r="H70" s="6" t="s">
        <v>46</v>
      </c>
      <c r="I70" s="6" t="s">
        <v>46</v>
      </c>
      <c r="J70" s="6" t="s">
        <v>46</v>
      </c>
      <c r="K70" s="118"/>
    </row>
    <row r="71" spans="1:13" ht="15" customHeight="1" x14ac:dyDescent="0.45">
      <c r="A71" s="33"/>
      <c r="B71" s="67"/>
      <c r="C71" s="34" t="s">
        <v>391</v>
      </c>
      <c r="D71" s="6" t="s">
        <v>46</v>
      </c>
      <c r="E71" s="6" t="s">
        <v>46</v>
      </c>
      <c r="F71" s="6" t="s">
        <v>46</v>
      </c>
      <c r="G71" s="6" t="s">
        <v>46</v>
      </c>
      <c r="H71" s="6" t="s">
        <v>46</v>
      </c>
      <c r="I71" s="6" t="s">
        <v>46</v>
      </c>
      <c r="J71" s="6" t="s">
        <v>46</v>
      </c>
      <c r="K71" s="118"/>
    </row>
    <row r="72" spans="1:13" ht="15" customHeight="1" x14ac:dyDescent="0.45">
      <c r="A72" s="33"/>
      <c r="B72" s="67"/>
      <c r="C72" s="34" t="s">
        <v>392</v>
      </c>
      <c r="D72" s="6" t="s">
        <v>46</v>
      </c>
      <c r="E72" s="6" t="s">
        <v>46</v>
      </c>
      <c r="F72" s="6" t="s">
        <v>46</v>
      </c>
      <c r="G72" s="6" t="s">
        <v>46</v>
      </c>
      <c r="H72" s="6" t="s">
        <v>46</v>
      </c>
      <c r="I72" s="6" t="s">
        <v>46</v>
      </c>
      <c r="J72" s="6" t="s">
        <v>46</v>
      </c>
      <c r="K72" s="118"/>
    </row>
    <row r="73" spans="1:13" s="74" customFormat="1" ht="15" customHeight="1" x14ac:dyDescent="0.45">
      <c r="A73" s="46"/>
      <c r="B73" s="71" t="s">
        <v>397</v>
      </c>
      <c r="C73" s="61" t="s">
        <v>50</v>
      </c>
      <c r="D73" s="101">
        <v>23</v>
      </c>
      <c r="E73" s="101">
        <v>776</v>
      </c>
      <c r="F73" s="101">
        <v>267425</v>
      </c>
      <c r="G73" s="101">
        <v>2180132</v>
      </c>
      <c r="H73" s="101">
        <v>2966345</v>
      </c>
      <c r="I73" s="101">
        <v>2843438</v>
      </c>
      <c r="J73" s="101">
        <v>604690</v>
      </c>
      <c r="L73" s="45"/>
      <c r="M73" s="45"/>
    </row>
    <row r="74" spans="1:13" ht="15" customHeight="1" x14ac:dyDescent="0.45">
      <c r="A74" s="33"/>
      <c r="B74" s="67"/>
      <c r="C74" s="34" t="s">
        <v>2046</v>
      </c>
      <c r="D74" s="6">
        <v>7</v>
      </c>
      <c r="E74" s="6">
        <v>30</v>
      </c>
      <c r="F74" s="6">
        <v>7121</v>
      </c>
      <c r="G74" s="6">
        <v>11091</v>
      </c>
      <c r="H74" s="6">
        <v>33802</v>
      </c>
      <c r="I74" s="6">
        <v>26831</v>
      </c>
      <c r="J74" s="6">
        <v>21001</v>
      </c>
      <c r="K74" s="118"/>
    </row>
    <row r="75" spans="1:13" ht="15" customHeight="1" x14ac:dyDescent="0.45">
      <c r="A75" s="33"/>
      <c r="B75" s="67"/>
      <c r="C75" s="34" t="s">
        <v>384</v>
      </c>
      <c r="D75" s="6">
        <v>8</v>
      </c>
      <c r="E75" s="6">
        <v>103</v>
      </c>
      <c r="F75" s="6">
        <v>37906</v>
      </c>
      <c r="G75" s="6">
        <v>313592</v>
      </c>
      <c r="H75" s="6">
        <v>430620</v>
      </c>
      <c r="I75" s="6">
        <v>422587</v>
      </c>
      <c r="J75" s="6">
        <v>106389</v>
      </c>
      <c r="K75" s="118"/>
    </row>
    <row r="76" spans="1:13" ht="15" customHeight="1" x14ac:dyDescent="0.45">
      <c r="A76" s="33"/>
      <c r="B76" s="67"/>
      <c r="C76" s="34" t="s">
        <v>385</v>
      </c>
      <c r="D76" s="6">
        <v>1</v>
      </c>
      <c r="E76" s="6">
        <v>24</v>
      </c>
      <c r="F76" s="6" t="s">
        <v>2300</v>
      </c>
      <c r="G76" s="6" t="s">
        <v>2300</v>
      </c>
      <c r="H76" s="6" t="s">
        <v>2300</v>
      </c>
      <c r="I76" s="6" t="s">
        <v>2300</v>
      </c>
      <c r="J76" s="6" t="s">
        <v>2300</v>
      </c>
      <c r="K76" s="118"/>
    </row>
    <row r="77" spans="1:13" ht="15" customHeight="1" x14ac:dyDescent="0.45">
      <c r="A77" s="33"/>
      <c r="B77" s="67"/>
      <c r="C77" s="34" t="s">
        <v>386</v>
      </c>
      <c r="D77" s="6">
        <v>2</v>
      </c>
      <c r="E77" s="6">
        <v>68</v>
      </c>
      <c r="F77" s="6" t="s">
        <v>2300</v>
      </c>
      <c r="G77" s="6" t="s">
        <v>2300</v>
      </c>
      <c r="H77" s="6" t="s">
        <v>2300</v>
      </c>
      <c r="I77" s="6" t="s">
        <v>2300</v>
      </c>
      <c r="J77" s="6" t="s">
        <v>2300</v>
      </c>
      <c r="K77" s="118"/>
    </row>
    <row r="78" spans="1:13" ht="15" customHeight="1" x14ac:dyDescent="0.45">
      <c r="A78" s="33"/>
      <c r="B78" s="62"/>
      <c r="C78" s="59" t="s">
        <v>387</v>
      </c>
      <c r="D78" s="98">
        <v>3</v>
      </c>
      <c r="E78" s="98">
        <v>225</v>
      </c>
      <c r="F78" s="98">
        <v>83338</v>
      </c>
      <c r="G78" s="98">
        <v>367128</v>
      </c>
      <c r="H78" s="98">
        <v>544039</v>
      </c>
      <c r="I78" s="98">
        <v>518009</v>
      </c>
      <c r="J78" s="98">
        <v>136887</v>
      </c>
      <c r="K78" s="118"/>
    </row>
    <row r="79" spans="1:13" ht="15" customHeight="1" x14ac:dyDescent="0.45">
      <c r="A79" s="33"/>
      <c r="B79" s="67"/>
      <c r="C79" s="34" t="s">
        <v>388</v>
      </c>
      <c r="D79" s="6">
        <v>1</v>
      </c>
      <c r="E79" s="6">
        <v>118</v>
      </c>
      <c r="F79" s="6" t="s">
        <v>2300</v>
      </c>
      <c r="G79" s="6" t="s">
        <v>2300</v>
      </c>
      <c r="H79" s="6" t="s">
        <v>2300</v>
      </c>
      <c r="I79" s="6" t="s">
        <v>2300</v>
      </c>
      <c r="J79" s="6" t="s">
        <v>2300</v>
      </c>
      <c r="K79" s="118"/>
    </row>
    <row r="80" spans="1:13" ht="15" customHeight="1" x14ac:dyDescent="0.45">
      <c r="A80" s="33"/>
      <c r="B80" s="67"/>
      <c r="C80" s="34" t="s">
        <v>389</v>
      </c>
      <c r="D80" s="6">
        <v>1</v>
      </c>
      <c r="E80" s="6">
        <v>208</v>
      </c>
      <c r="F80" s="6" t="s">
        <v>2300</v>
      </c>
      <c r="G80" s="6" t="s">
        <v>2300</v>
      </c>
      <c r="H80" s="6" t="s">
        <v>2300</v>
      </c>
      <c r="I80" s="6" t="s">
        <v>2300</v>
      </c>
      <c r="J80" s="6" t="s">
        <v>2300</v>
      </c>
      <c r="K80" s="118"/>
    </row>
    <row r="81" spans="1:13" ht="15" customHeight="1" x14ac:dyDescent="0.45">
      <c r="A81" s="33"/>
      <c r="B81" s="67"/>
      <c r="C81" s="34" t="s">
        <v>390</v>
      </c>
      <c r="D81" s="6" t="s">
        <v>46</v>
      </c>
      <c r="E81" s="6" t="s">
        <v>46</v>
      </c>
      <c r="F81" s="6" t="s">
        <v>46</v>
      </c>
      <c r="G81" s="6" t="s">
        <v>46</v>
      </c>
      <c r="H81" s="6" t="s">
        <v>46</v>
      </c>
      <c r="I81" s="6" t="s">
        <v>46</v>
      </c>
      <c r="J81" s="6" t="s">
        <v>46</v>
      </c>
      <c r="K81" s="118"/>
    </row>
    <row r="82" spans="1:13" ht="15" customHeight="1" x14ac:dyDescent="0.45">
      <c r="A82" s="33"/>
      <c r="B82" s="67"/>
      <c r="C82" s="34" t="s">
        <v>391</v>
      </c>
      <c r="D82" s="6" t="s">
        <v>46</v>
      </c>
      <c r="E82" s="6" t="s">
        <v>46</v>
      </c>
      <c r="F82" s="6" t="s">
        <v>46</v>
      </c>
      <c r="G82" s="6" t="s">
        <v>46</v>
      </c>
      <c r="H82" s="6" t="s">
        <v>46</v>
      </c>
      <c r="I82" s="6" t="s">
        <v>46</v>
      </c>
      <c r="J82" s="6" t="s">
        <v>46</v>
      </c>
      <c r="K82" s="118"/>
    </row>
    <row r="83" spans="1:13" ht="15" customHeight="1" x14ac:dyDescent="0.45">
      <c r="A83" s="33"/>
      <c r="B83" s="70"/>
      <c r="C83" s="36" t="s">
        <v>392</v>
      </c>
      <c r="D83" s="9" t="s">
        <v>46</v>
      </c>
      <c r="E83" s="9" t="s">
        <v>46</v>
      </c>
      <c r="F83" s="9" t="s">
        <v>46</v>
      </c>
      <c r="G83" s="9" t="s">
        <v>46</v>
      </c>
      <c r="H83" s="9" t="s">
        <v>46</v>
      </c>
      <c r="I83" s="9" t="s">
        <v>46</v>
      </c>
      <c r="J83" s="9" t="s">
        <v>46</v>
      </c>
      <c r="K83" s="118"/>
    </row>
    <row r="84" spans="1:13" s="74" customFormat="1" ht="15" customHeight="1" x14ac:dyDescent="0.45">
      <c r="A84" s="46"/>
      <c r="B84" s="71" t="s">
        <v>398</v>
      </c>
      <c r="C84" s="61" t="s">
        <v>51</v>
      </c>
      <c r="D84" s="101">
        <v>105</v>
      </c>
      <c r="E84" s="101">
        <v>1890</v>
      </c>
      <c r="F84" s="101">
        <v>636933</v>
      </c>
      <c r="G84" s="101">
        <v>1671255</v>
      </c>
      <c r="H84" s="101">
        <v>3939349</v>
      </c>
      <c r="I84" s="101">
        <v>3871275</v>
      </c>
      <c r="J84" s="101">
        <v>1919761</v>
      </c>
      <c r="L84" s="45"/>
      <c r="M84" s="45"/>
    </row>
    <row r="85" spans="1:13" ht="15" customHeight="1" x14ac:dyDescent="0.45">
      <c r="A85" s="33"/>
      <c r="B85" s="67"/>
      <c r="C85" s="34" t="s">
        <v>2046</v>
      </c>
      <c r="D85" s="6">
        <v>53</v>
      </c>
      <c r="E85" s="6">
        <v>255</v>
      </c>
      <c r="F85" s="6">
        <v>65470</v>
      </c>
      <c r="G85" s="6">
        <v>106778</v>
      </c>
      <c r="H85" s="6">
        <v>269250</v>
      </c>
      <c r="I85" s="6">
        <v>253954</v>
      </c>
      <c r="J85" s="6">
        <v>147771</v>
      </c>
      <c r="K85" s="118"/>
    </row>
    <row r="86" spans="1:13" ht="15" customHeight="1" x14ac:dyDescent="0.45">
      <c r="A86" s="33"/>
      <c r="B86" s="67"/>
      <c r="C86" s="34" t="s">
        <v>384</v>
      </c>
      <c r="D86" s="6">
        <v>24</v>
      </c>
      <c r="E86" s="6">
        <v>314</v>
      </c>
      <c r="F86" s="6">
        <v>79202</v>
      </c>
      <c r="G86" s="6">
        <v>125795</v>
      </c>
      <c r="H86" s="6">
        <v>265924</v>
      </c>
      <c r="I86" s="6">
        <v>255396</v>
      </c>
      <c r="J86" s="6">
        <v>127391</v>
      </c>
      <c r="K86" s="118"/>
    </row>
    <row r="87" spans="1:13" ht="15" customHeight="1" x14ac:dyDescent="0.45">
      <c r="A87" s="33"/>
      <c r="B87" s="67"/>
      <c r="C87" s="34" t="s">
        <v>385</v>
      </c>
      <c r="D87" s="6">
        <v>12</v>
      </c>
      <c r="E87" s="6">
        <v>283</v>
      </c>
      <c r="F87" s="6">
        <v>93038</v>
      </c>
      <c r="G87" s="6">
        <v>338841</v>
      </c>
      <c r="H87" s="6">
        <v>474357</v>
      </c>
      <c r="I87" s="6">
        <v>435111</v>
      </c>
      <c r="J87" s="6">
        <v>123271</v>
      </c>
      <c r="K87" s="118"/>
    </row>
    <row r="88" spans="1:13" ht="15" customHeight="1" x14ac:dyDescent="0.45">
      <c r="A88" s="33"/>
      <c r="B88" s="67"/>
      <c r="C88" s="34" t="s">
        <v>386</v>
      </c>
      <c r="D88" s="6">
        <v>8</v>
      </c>
      <c r="E88" s="6">
        <v>314</v>
      </c>
      <c r="F88" s="6">
        <v>114240</v>
      </c>
      <c r="G88" s="6">
        <v>456121</v>
      </c>
      <c r="H88" s="6">
        <v>1233684</v>
      </c>
      <c r="I88" s="6">
        <v>1233353</v>
      </c>
      <c r="J88" s="6">
        <v>666285</v>
      </c>
      <c r="K88" s="118"/>
    </row>
    <row r="89" spans="1:13" ht="15" customHeight="1" x14ac:dyDescent="0.45">
      <c r="A89" s="33"/>
      <c r="B89" s="62"/>
      <c r="C89" s="59" t="s">
        <v>387</v>
      </c>
      <c r="D89" s="98">
        <v>5</v>
      </c>
      <c r="E89" s="98">
        <v>324</v>
      </c>
      <c r="F89" s="98">
        <v>102435</v>
      </c>
      <c r="G89" s="98">
        <v>300525</v>
      </c>
      <c r="H89" s="98">
        <v>537721</v>
      </c>
      <c r="I89" s="98">
        <v>538541</v>
      </c>
      <c r="J89" s="98">
        <v>197247</v>
      </c>
      <c r="K89" s="118"/>
    </row>
    <row r="90" spans="1:13" ht="15" customHeight="1" x14ac:dyDescent="0.45">
      <c r="A90" s="33"/>
      <c r="B90" s="67"/>
      <c r="C90" s="34" t="s">
        <v>388</v>
      </c>
      <c r="D90" s="6">
        <v>3</v>
      </c>
      <c r="E90" s="6">
        <v>400</v>
      </c>
      <c r="F90" s="6">
        <v>182548</v>
      </c>
      <c r="G90" s="6">
        <v>343195</v>
      </c>
      <c r="H90" s="6">
        <v>1158413</v>
      </c>
      <c r="I90" s="6">
        <v>1154920</v>
      </c>
      <c r="J90" s="6">
        <v>657796</v>
      </c>
      <c r="K90" s="118"/>
    </row>
    <row r="91" spans="1:13" ht="15" customHeight="1" x14ac:dyDescent="0.45">
      <c r="A91" s="33"/>
      <c r="B91" s="67"/>
      <c r="C91" s="34" t="s">
        <v>389</v>
      </c>
      <c r="D91" s="6" t="s">
        <v>46</v>
      </c>
      <c r="E91" s="6" t="s">
        <v>46</v>
      </c>
      <c r="F91" s="6" t="s">
        <v>46</v>
      </c>
      <c r="G91" s="6" t="s">
        <v>46</v>
      </c>
      <c r="H91" s="6" t="s">
        <v>46</v>
      </c>
      <c r="I91" s="6" t="s">
        <v>46</v>
      </c>
      <c r="J91" s="6" t="s">
        <v>46</v>
      </c>
      <c r="K91" s="118"/>
    </row>
    <row r="92" spans="1:13" ht="15" customHeight="1" x14ac:dyDescent="0.45">
      <c r="A92" s="33"/>
      <c r="B92" s="67"/>
      <c r="C92" s="34" t="s">
        <v>390</v>
      </c>
      <c r="D92" s="6" t="s">
        <v>46</v>
      </c>
      <c r="E92" s="6" t="s">
        <v>46</v>
      </c>
      <c r="F92" s="6" t="s">
        <v>46</v>
      </c>
      <c r="G92" s="6" t="s">
        <v>46</v>
      </c>
      <c r="H92" s="6" t="s">
        <v>46</v>
      </c>
      <c r="I92" s="6" t="s">
        <v>46</v>
      </c>
      <c r="J92" s="6" t="s">
        <v>46</v>
      </c>
      <c r="K92" s="118"/>
    </row>
    <row r="93" spans="1:13" ht="15" customHeight="1" x14ac:dyDescent="0.45">
      <c r="A93" s="33"/>
      <c r="B93" s="67"/>
      <c r="C93" s="34" t="s">
        <v>391</v>
      </c>
      <c r="D93" s="6" t="s">
        <v>46</v>
      </c>
      <c r="E93" s="6" t="s">
        <v>46</v>
      </c>
      <c r="F93" s="6" t="s">
        <v>46</v>
      </c>
      <c r="G93" s="6" t="s">
        <v>46</v>
      </c>
      <c r="H93" s="6" t="s">
        <v>46</v>
      </c>
      <c r="I93" s="6" t="s">
        <v>46</v>
      </c>
      <c r="J93" s="6" t="s">
        <v>46</v>
      </c>
      <c r="K93" s="118"/>
    </row>
    <row r="94" spans="1:13" ht="15" customHeight="1" x14ac:dyDescent="0.45">
      <c r="A94" s="33"/>
      <c r="B94" s="67"/>
      <c r="C94" s="34" t="s">
        <v>392</v>
      </c>
      <c r="D94" s="6" t="s">
        <v>46</v>
      </c>
      <c r="E94" s="6" t="s">
        <v>46</v>
      </c>
      <c r="F94" s="6" t="s">
        <v>46</v>
      </c>
      <c r="G94" s="6" t="s">
        <v>46</v>
      </c>
      <c r="H94" s="6" t="s">
        <v>46</v>
      </c>
      <c r="I94" s="6" t="s">
        <v>46</v>
      </c>
      <c r="J94" s="6" t="s">
        <v>46</v>
      </c>
      <c r="K94" s="118"/>
    </row>
    <row r="95" spans="1:13" s="74" customFormat="1" ht="15" customHeight="1" x14ac:dyDescent="0.45">
      <c r="A95" s="46"/>
      <c r="B95" s="71" t="s">
        <v>399</v>
      </c>
      <c r="C95" s="61" t="s">
        <v>52</v>
      </c>
      <c r="D95" s="101">
        <v>23</v>
      </c>
      <c r="E95" s="101">
        <v>1518</v>
      </c>
      <c r="F95" s="101">
        <v>725185</v>
      </c>
      <c r="G95" s="101">
        <v>3823878</v>
      </c>
      <c r="H95" s="101">
        <v>6908664</v>
      </c>
      <c r="I95" s="101">
        <v>6851057</v>
      </c>
      <c r="J95" s="101">
        <v>2636765</v>
      </c>
      <c r="L95" s="45"/>
      <c r="M95" s="45"/>
    </row>
    <row r="96" spans="1:13" ht="15" customHeight="1" x14ac:dyDescent="0.45">
      <c r="A96" s="33"/>
      <c r="B96" s="67"/>
      <c r="C96" s="34" t="s">
        <v>2046</v>
      </c>
      <c r="D96" s="6">
        <v>7</v>
      </c>
      <c r="E96" s="6">
        <v>33</v>
      </c>
      <c r="F96" s="6">
        <v>12916</v>
      </c>
      <c r="G96" s="6">
        <v>94045</v>
      </c>
      <c r="H96" s="6">
        <v>217829</v>
      </c>
      <c r="I96" s="6">
        <v>207841</v>
      </c>
      <c r="J96" s="6">
        <v>112532</v>
      </c>
      <c r="K96" s="118"/>
    </row>
    <row r="97" spans="1:13" ht="15" customHeight="1" x14ac:dyDescent="0.45">
      <c r="A97" s="33"/>
      <c r="B97" s="67"/>
      <c r="C97" s="34" t="s">
        <v>384</v>
      </c>
      <c r="D97" s="6">
        <v>3</v>
      </c>
      <c r="E97" s="6">
        <v>42</v>
      </c>
      <c r="F97" s="6">
        <v>17936</v>
      </c>
      <c r="G97" s="6">
        <v>72763</v>
      </c>
      <c r="H97" s="6">
        <v>250855</v>
      </c>
      <c r="I97" s="6">
        <v>181957</v>
      </c>
      <c r="J97" s="6">
        <v>161900</v>
      </c>
      <c r="K97" s="118"/>
    </row>
    <row r="98" spans="1:13" ht="15" customHeight="1" x14ac:dyDescent="0.45">
      <c r="A98" s="33"/>
      <c r="B98" s="67"/>
      <c r="C98" s="34" t="s">
        <v>385</v>
      </c>
      <c r="D98" s="6">
        <v>5</v>
      </c>
      <c r="E98" s="6">
        <v>114</v>
      </c>
      <c r="F98" s="6">
        <v>44371</v>
      </c>
      <c r="G98" s="6">
        <v>285841</v>
      </c>
      <c r="H98" s="6">
        <v>531595</v>
      </c>
      <c r="I98" s="6">
        <v>504828</v>
      </c>
      <c r="J98" s="6">
        <v>223453</v>
      </c>
      <c r="K98" s="118"/>
    </row>
    <row r="99" spans="1:13" ht="15" customHeight="1" x14ac:dyDescent="0.45">
      <c r="A99" s="33"/>
      <c r="B99" s="67"/>
      <c r="C99" s="34" t="s">
        <v>386</v>
      </c>
      <c r="D99" s="6">
        <v>2</v>
      </c>
      <c r="E99" s="6">
        <v>77</v>
      </c>
      <c r="F99" s="6" t="s">
        <v>2300</v>
      </c>
      <c r="G99" s="6" t="s">
        <v>2300</v>
      </c>
      <c r="H99" s="6" t="s">
        <v>2300</v>
      </c>
      <c r="I99" s="6" t="s">
        <v>2300</v>
      </c>
      <c r="J99" s="6" t="s">
        <v>2300</v>
      </c>
      <c r="K99" s="118"/>
    </row>
    <row r="100" spans="1:13" ht="15" customHeight="1" x14ac:dyDescent="0.45">
      <c r="A100" s="33"/>
      <c r="B100" s="62"/>
      <c r="C100" s="59" t="s">
        <v>387</v>
      </c>
      <c r="D100" s="98">
        <v>2</v>
      </c>
      <c r="E100" s="98">
        <v>138</v>
      </c>
      <c r="F100" s="98" t="s">
        <v>2300</v>
      </c>
      <c r="G100" s="98" t="s">
        <v>2300</v>
      </c>
      <c r="H100" s="98" t="s">
        <v>2300</v>
      </c>
      <c r="I100" s="98" t="s">
        <v>2300</v>
      </c>
      <c r="J100" s="98" t="s">
        <v>2300</v>
      </c>
      <c r="K100" s="118"/>
    </row>
    <row r="101" spans="1:13" ht="15" customHeight="1" x14ac:dyDescent="0.45">
      <c r="A101" s="33"/>
      <c r="B101" s="67"/>
      <c r="C101" s="34" t="s">
        <v>388</v>
      </c>
      <c r="D101" s="6">
        <v>1</v>
      </c>
      <c r="E101" s="6">
        <v>194</v>
      </c>
      <c r="F101" s="6" t="s">
        <v>2300</v>
      </c>
      <c r="G101" s="6" t="s">
        <v>2300</v>
      </c>
      <c r="H101" s="6" t="s">
        <v>2300</v>
      </c>
      <c r="I101" s="6" t="s">
        <v>2300</v>
      </c>
      <c r="J101" s="6" t="s">
        <v>2300</v>
      </c>
      <c r="K101" s="118"/>
    </row>
    <row r="102" spans="1:13" ht="15" customHeight="1" x14ac:dyDescent="0.45">
      <c r="A102" s="33"/>
      <c r="B102" s="67"/>
      <c r="C102" s="34" t="s">
        <v>389</v>
      </c>
      <c r="D102" s="6">
        <v>2</v>
      </c>
      <c r="E102" s="6">
        <v>512</v>
      </c>
      <c r="F102" s="6" t="s">
        <v>2300</v>
      </c>
      <c r="G102" s="6" t="s">
        <v>2300</v>
      </c>
      <c r="H102" s="6" t="s">
        <v>2300</v>
      </c>
      <c r="I102" s="6" t="s">
        <v>2300</v>
      </c>
      <c r="J102" s="6" t="s">
        <v>2300</v>
      </c>
      <c r="K102" s="118"/>
    </row>
    <row r="103" spans="1:13" ht="15" customHeight="1" x14ac:dyDescent="0.45">
      <c r="A103" s="33"/>
      <c r="B103" s="67"/>
      <c r="C103" s="34" t="s">
        <v>390</v>
      </c>
      <c r="D103" s="6">
        <v>1</v>
      </c>
      <c r="E103" s="6">
        <v>408</v>
      </c>
      <c r="F103" s="6" t="s">
        <v>2300</v>
      </c>
      <c r="G103" s="6" t="s">
        <v>2300</v>
      </c>
      <c r="H103" s="6" t="s">
        <v>2300</v>
      </c>
      <c r="I103" s="6" t="s">
        <v>2300</v>
      </c>
      <c r="J103" s="6" t="s">
        <v>2300</v>
      </c>
      <c r="K103" s="118"/>
    </row>
    <row r="104" spans="1:13" ht="15" customHeight="1" x14ac:dyDescent="0.45">
      <c r="A104" s="33"/>
      <c r="B104" s="67"/>
      <c r="C104" s="34" t="s">
        <v>391</v>
      </c>
      <c r="D104" s="6" t="s">
        <v>46</v>
      </c>
      <c r="E104" s="6" t="s">
        <v>46</v>
      </c>
      <c r="F104" s="6" t="s">
        <v>46</v>
      </c>
      <c r="G104" s="6" t="s">
        <v>46</v>
      </c>
      <c r="H104" s="6" t="s">
        <v>46</v>
      </c>
      <c r="I104" s="6" t="s">
        <v>46</v>
      </c>
      <c r="J104" s="6" t="s">
        <v>46</v>
      </c>
      <c r="K104" s="118"/>
    </row>
    <row r="105" spans="1:13" ht="15" customHeight="1" x14ac:dyDescent="0.45">
      <c r="A105" s="33"/>
      <c r="B105" s="70"/>
      <c r="C105" s="36" t="s">
        <v>392</v>
      </c>
      <c r="D105" s="9" t="s">
        <v>46</v>
      </c>
      <c r="E105" s="9" t="s">
        <v>46</v>
      </c>
      <c r="F105" s="9" t="s">
        <v>46</v>
      </c>
      <c r="G105" s="9" t="s">
        <v>46</v>
      </c>
      <c r="H105" s="9" t="s">
        <v>46</v>
      </c>
      <c r="I105" s="9" t="s">
        <v>46</v>
      </c>
      <c r="J105" s="9" t="s">
        <v>46</v>
      </c>
      <c r="K105" s="118"/>
    </row>
    <row r="106" spans="1:13" s="74" customFormat="1" ht="15" customHeight="1" x14ac:dyDescent="0.45">
      <c r="A106" s="46"/>
      <c r="B106" s="71" t="s">
        <v>400</v>
      </c>
      <c r="C106" s="61" t="s">
        <v>53</v>
      </c>
      <c r="D106" s="101">
        <v>29</v>
      </c>
      <c r="E106" s="101">
        <v>184</v>
      </c>
      <c r="F106" s="101">
        <v>76818</v>
      </c>
      <c r="G106" s="101">
        <v>634734</v>
      </c>
      <c r="H106" s="101">
        <v>979128</v>
      </c>
      <c r="I106" s="101">
        <v>946454</v>
      </c>
      <c r="J106" s="101">
        <v>310266</v>
      </c>
      <c r="L106" s="45"/>
      <c r="M106" s="45"/>
    </row>
    <row r="107" spans="1:13" ht="15" customHeight="1" x14ac:dyDescent="0.45">
      <c r="A107" s="33"/>
      <c r="B107" s="67"/>
      <c r="C107" s="34" t="s">
        <v>2046</v>
      </c>
      <c r="D107" s="6">
        <v>25</v>
      </c>
      <c r="E107" s="6">
        <v>105</v>
      </c>
      <c r="F107" s="6">
        <v>44696</v>
      </c>
      <c r="G107" s="6">
        <v>554482</v>
      </c>
      <c r="H107" s="6">
        <v>790806</v>
      </c>
      <c r="I107" s="6">
        <v>778576</v>
      </c>
      <c r="J107" s="6">
        <v>214921</v>
      </c>
      <c r="K107" s="118"/>
    </row>
    <row r="108" spans="1:13" ht="15" customHeight="1" x14ac:dyDescent="0.45">
      <c r="A108" s="33"/>
      <c r="B108" s="67"/>
      <c r="C108" s="34" t="s">
        <v>384</v>
      </c>
      <c r="D108" s="6">
        <v>3</v>
      </c>
      <c r="E108" s="6">
        <v>38</v>
      </c>
      <c r="F108" s="6" t="s">
        <v>2300</v>
      </c>
      <c r="G108" s="6" t="s">
        <v>2300</v>
      </c>
      <c r="H108" s="6" t="s">
        <v>2300</v>
      </c>
      <c r="I108" s="6" t="s">
        <v>2300</v>
      </c>
      <c r="J108" s="6" t="s">
        <v>2300</v>
      </c>
      <c r="K108" s="118"/>
    </row>
    <row r="109" spans="1:13" ht="15" customHeight="1" x14ac:dyDescent="0.45">
      <c r="A109" s="33"/>
      <c r="B109" s="67"/>
      <c r="C109" s="34" t="s">
        <v>385</v>
      </c>
      <c r="D109" s="277" t="s">
        <v>46</v>
      </c>
      <c r="E109" s="277" t="s">
        <v>46</v>
      </c>
      <c r="F109" s="277" t="s">
        <v>46</v>
      </c>
      <c r="G109" s="277" t="s">
        <v>46</v>
      </c>
      <c r="H109" s="277" t="s">
        <v>46</v>
      </c>
      <c r="I109" s="277" t="s">
        <v>46</v>
      </c>
      <c r="J109" s="277" t="s">
        <v>46</v>
      </c>
      <c r="K109" s="118"/>
    </row>
    <row r="110" spans="1:13" ht="15" customHeight="1" x14ac:dyDescent="0.45">
      <c r="A110" s="33"/>
      <c r="B110" s="67"/>
      <c r="C110" s="34" t="s">
        <v>386</v>
      </c>
      <c r="D110" s="6">
        <v>1</v>
      </c>
      <c r="E110" s="6">
        <v>41</v>
      </c>
      <c r="F110" s="6" t="s">
        <v>2300</v>
      </c>
      <c r="G110" s="6" t="s">
        <v>2300</v>
      </c>
      <c r="H110" s="6" t="s">
        <v>2300</v>
      </c>
      <c r="I110" s="6" t="s">
        <v>2300</v>
      </c>
      <c r="J110" s="6" t="s">
        <v>2300</v>
      </c>
      <c r="K110" s="118"/>
    </row>
    <row r="111" spans="1:13" ht="15" customHeight="1" x14ac:dyDescent="0.45">
      <c r="A111" s="33"/>
      <c r="B111" s="62"/>
      <c r="C111" s="59" t="s">
        <v>387</v>
      </c>
      <c r="D111" s="98" t="s">
        <v>46</v>
      </c>
      <c r="E111" s="98" t="s">
        <v>46</v>
      </c>
      <c r="F111" s="98" t="s">
        <v>46</v>
      </c>
      <c r="G111" s="98" t="s">
        <v>46</v>
      </c>
      <c r="H111" s="98" t="s">
        <v>46</v>
      </c>
      <c r="I111" s="98" t="s">
        <v>46</v>
      </c>
      <c r="J111" s="98" t="s">
        <v>46</v>
      </c>
      <c r="K111" s="118"/>
    </row>
    <row r="112" spans="1:13" ht="15" customHeight="1" x14ac:dyDescent="0.45">
      <c r="A112" s="33"/>
      <c r="B112" s="67"/>
      <c r="C112" s="34" t="s">
        <v>388</v>
      </c>
      <c r="D112" s="6" t="s">
        <v>46</v>
      </c>
      <c r="E112" s="6" t="s">
        <v>46</v>
      </c>
      <c r="F112" s="6" t="s">
        <v>46</v>
      </c>
      <c r="G112" s="6" t="s">
        <v>46</v>
      </c>
      <c r="H112" s="6" t="s">
        <v>46</v>
      </c>
      <c r="I112" s="6" t="s">
        <v>46</v>
      </c>
      <c r="J112" s="6" t="s">
        <v>46</v>
      </c>
      <c r="K112" s="118"/>
    </row>
    <row r="113" spans="1:13" ht="15" customHeight="1" x14ac:dyDescent="0.45">
      <c r="A113" s="33"/>
      <c r="B113" s="67"/>
      <c r="C113" s="34" t="s">
        <v>389</v>
      </c>
      <c r="D113" s="6" t="s">
        <v>46</v>
      </c>
      <c r="E113" s="6" t="s">
        <v>46</v>
      </c>
      <c r="F113" s="6" t="s">
        <v>46</v>
      </c>
      <c r="G113" s="6" t="s">
        <v>46</v>
      </c>
      <c r="H113" s="6" t="s">
        <v>46</v>
      </c>
      <c r="I113" s="6" t="s">
        <v>46</v>
      </c>
      <c r="J113" s="6" t="s">
        <v>46</v>
      </c>
      <c r="K113" s="118"/>
    </row>
    <row r="114" spans="1:13" ht="15" customHeight="1" x14ac:dyDescent="0.45">
      <c r="A114" s="33"/>
      <c r="B114" s="67"/>
      <c r="C114" s="34" t="s">
        <v>390</v>
      </c>
      <c r="D114" s="6" t="s">
        <v>46</v>
      </c>
      <c r="E114" s="6" t="s">
        <v>46</v>
      </c>
      <c r="F114" s="6" t="s">
        <v>46</v>
      </c>
      <c r="G114" s="6" t="s">
        <v>46</v>
      </c>
      <c r="H114" s="6" t="s">
        <v>46</v>
      </c>
      <c r="I114" s="6" t="s">
        <v>46</v>
      </c>
      <c r="J114" s="6" t="s">
        <v>46</v>
      </c>
      <c r="K114" s="118"/>
    </row>
    <row r="115" spans="1:13" ht="15" customHeight="1" x14ac:dyDescent="0.45">
      <c r="A115" s="33"/>
      <c r="B115" s="67"/>
      <c r="C115" s="34" t="s">
        <v>391</v>
      </c>
      <c r="D115" s="6" t="s">
        <v>46</v>
      </c>
      <c r="E115" s="6" t="s">
        <v>46</v>
      </c>
      <c r="F115" s="6" t="s">
        <v>46</v>
      </c>
      <c r="G115" s="6" t="s">
        <v>46</v>
      </c>
      <c r="H115" s="6" t="s">
        <v>46</v>
      </c>
      <c r="I115" s="6" t="s">
        <v>46</v>
      </c>
      <c r="J115" s="6" t="s">
        <v>46</v>
      </c>
      <c r="K115" s="118"/>
    </row>
    <row r="116" spans="1:13" ht="15" customHeight="1" x14ac:dyDescent="0.45">
      <c r="A116" s="33"/>
      <c r="B116" s="67"/>
      <c r="C116" s="34" t="s">
        <v>392</v>
      </c>
      <c r="D116" s="6" t="s">
        <v>46</v>
      </c>
      <c r="E116" s="6" t="s">
        <v>46</v>
      </c>
      <c r="F116" s="6" t="s">
        <v>46</v>
      </c>
      <c r="G116" s="6" t="s">
        <v>46</v>
      </c>
      <c r="H116" s="6" t="s">
        <v>46</v>
      </c>
      <c r="I116" s="6" t="s">
        <v>46</v>
      </c>
      <c r="J116" s="6" t="s">
        <v>46</v>
      </c>
      <c r="K116" s="118"/>
    </row>
    <row r="117" spans="1:13" s="74" customFormat="1" ht="15" customHeight="1" x14ac:dyDescent="0.45">
      <c r="A117" s="46"/>
      <c r="B117" s="71" t="s">
        <v>401</v>
      </c>
      <c r="C117" s="61" t="s">
        <v>54</v>
      </c>
      <c r="D117" s="101">
        <v>98</v>
      </c>
      <c r="E117" s="101">
        <v>4144</v>
      </c>
      <c r="F117" s="101">
        <v>1276946</v>
      </c>
      <c r="G117" s="101">
        <v>5738828</v>
      </c>
      <c r="H117" s="101">
        <v>8969620</v>
      </c>
      <c r="I117" s="101">
        <v>8701238</v>
      </c>
      <c r="J117" s="101">
        <v>2830748</v>
      </c>
      <c r="L117" s="45"/>
      <c r="M117" s="45"/>
    </row>
    <row r="118" spans="1:13" ht="15" customHeight="1" x14ac:dyDescent="0.45">
      <c r="A118" s="33"/>
      <c r="B118" s="67"/>
      <c r="C118" s="34" t="s">
        <v>2046</v>
      </c>
      <c r="D118" s="6">
        <v>23</v>
      </c>
      <c r="E118" s="6">
        <v>114</v>
      </c>
      <c r="F118" s="6">
        <v>29714</v>
      </c>
      <c r="G118" s="6">
        <v>118447</v>
      </c>
      <c r="H118" s="6">
        <v>227966</v>
      </c>
      <c r="I118" s="6">
        <v>223486</v>
      </c>
      <c r="J118" s="6">
        <v>99567</v>
      </c>
      <c r="K118" s="118"/>
    </row>
    <row r="119" spans="1:13" ht="15" customHeight="1" x14ac:dyDescent="0.45">
      <c r="A119" s="33"/>
      <c r="B119" s="67"/>
      <c r="C119" s="34" t="s">
        <v>384</v>
      </c>
      <c r="D119" s="6">
        <v>16</v>
      </c>
      <c r="E119" s="6">
        <v>214</v>
      </c>
      <c r="F119" s="6">
        <v>57848</v>
      </c>
      <c r="G119" s="6">
        <v>129509</v>
      </c>
      <c r="H119" s="6">
        <v>265374</v>
      </c>
      <c r="I119" s="6">
        <v>257062</v>
      </c>
      <c r="J119" s="6">
        <v>123514</v>
      </c>
      <c r="K119" s="118"/>
    </row>
    <row r="120" spans="1:13" ht="15" customHeight="1" x14ac:dyDescent="0.45">
      <c r="A120" s="33"/>
      <c r="B120" s="67"/>
      <c r="C120" s="34" t="s">
        <v>385</v>
      </c>
      <c r="D120" s="6">
        <v>23</v>
      </c>
      <c r="E120" s="6">
        <v>561</v>
      </c>
      <c r="F120" s="6">
        <v>169908</v>
      </c>
      <c r="G120" s="6">
        <v>736787</v>
      </c>
      <c r="H120" s="6">
        <v>1078942</v>
      </c>
      <c r="I120" s="6">
        <v>976273</v>
      </c>
      <c r="J120" s="6">
        <v>312269</v>
      </c>
      <c r="K120" s="118"/>
    </row>
    <row r="121" spans="1:13" ht="15" customHeight="1" x14ac:dyDescent="0.45">
      <c r="A121" s="33"/>
      <c r="B121" s="67"/>
      <c r="C121" s="34" t="s">
        <v>386</v>
      </c>
      <c r="D121" s="6">
        <v>15</v>
      </c>
      <c r="E121" s="6">
        <v>571</v>
      </c>
      <c r="F121" s="6">
        <v>168862</v>
      </c>
      <c r="G121" s="6">
        <v>725198</v>
      </c>
      <c r="H121" s="6">
        <v>1200243</v>
      </c>
      <c r="I121" s="6">
        <v>1142346</v>
      </c>
      <c r="J121" s="6">
        <v>401888</v>
      </c>
      <c r="K121" s="118"/>
    </row>
    <row r="122" spans="1:13" ht="15" customHeight="1" x14ac:dyDescent="0.45">
      <c r="A122" s="33"/>
      <c r="B122" s="62"/>
      <c r="C122" s="59" t="s">
        <v>387</v>
      </c>
      <c r="D122" s="98">
        <v>13</v>
      </c>
      <c r="E122" s="98">
        <v>844</v>
      </c>
      <c r="F122" s="98">
        <v>304328</v>
      </c>
      <c r="G122" s="98">
        <v>860381</v>
      </c>
      <c r="H122" s="98">
        <v>1568204</v>
      </c>
      <c r="I122" s="98">
        <v>1456952</v>
      </c>
      <c r="J122" s="98">
        <v>596620</v>
      </c>
      <c r="K122" s="118"/>
    </row>
    <row r="123" spans="1:13" ht="15" customHeight="1" x14ac:dyDescent="0.45">
      <c r="A123" s="33"/>
      <c r="B123" s="67"/>
      <c r="C123" s="34" t="s">
        <v>388</v>
      </c>
      <c r="D123" s="6">
        <v>6</v>
      </c>
      <c r="E123" s="6">
        <v>716</v>
      </c>
      <c r="F123" s="6" t="s">
        <v>2300</v>
      </c>
      <c r="G123" s="6" t="s">
        <v>2300</v>
      </c>
      <c r="H123" s="6" t="s">
        <v>2300</v>
      </c>
      <c r="I123" s="6" t="s">
        <v>2300</v>
      </c>
      <c r="J123" s="6" t="s">
        <v>2300</v>
      </c>
      <c r="K123" s="118"/>
    </row>
    <row r="124" spans="1:13" ht="15" customHeight="1" x14ac:dyDescent="0.45">
      <c r="A124" s="33"/>
      <c r="B124" s="67"/>
      <c r="C124" s="34" t="s">
        <v>389</v>
      </c>
      <c r="D124" s="6">
        <v>1</v>
      </c>
      <c r="E124" s="6">
        <v>270</v>
      </c>
      <c r="F124" s="6" t="s">
        <v>2300</v>
      </c>
      <c r="G124" s="6" t="s">
        <v>2300</v>
      </c>
      <c r="H124" s="6" t="s">
        <v>2300</v>
      </c>
      <c r="I124" s="6" t="s">
        <v>2300</v>
      </c>
      <c r="J124" s="6" t="s">
        <v>2300</v>
      </c>
      <c r="K124" s="118"/>
    </row>
    <row r="125" spans="1:13" ht="15" customHeight="1" x14ac:dyDescent="0.45">
      <c r="A125" s="33"/>
      <c r="B125" s="67"/>
      <c r="C125" s="34" t="s">
        <v>390</v>
      </c>
      <c r="D125" s="277" t="s">
        <v>46</v>
      </c>
      <c r="E125" s="277" t="s">
        <v>46</v>
      </c>
      <c r="F125" s="277" t="s">
        <v>46</v>
      </c>
      <c r="G125" s="277" t="s">
        <v>46</v>
      </c>
      <c r="H125" s="277" t="s">
        <v>46</v>
      </c>
      <c r="I125" s="277" t="s">
        <v>46</v>
      </c>
      <c r="J125" s="277" t="s">
        <v>46</v>
      </c>
      <c r="K125" s="118"/>
    </row>
    <row r="126" spans="1:13" ht="15" customHeight="1" x14ac:dyDescent="0.45">
      <c r="A126" s="33"/>
      <c r="B126" s="67"/>
      <c r="C126" s="34" t="s">
        <v>391</v>
      </c>
      <c r="D126" s="6">
        <v>1</v>
      </c>
      <c r="E126" s="6">
        <v>854</v>
      </c>
      <c r="F126" s="6" t="s">
        <v>2300</v>
      </c>
      <c r="G126" s="6" t="s">
        <v>2300</v>
      </c>
      <c r="H126" s="6" t="s">
        <v>2300</v>
      </c>
      <c r="I126" s="6" t="s">
        <v>2300</v>
      </c>
      <c r="J126" s="6" t="s">
        <v>2300</v>
      </c>
      <c r="K126" s="118"/>
    </row>
    <row r="127" spans="1:13" ht="15" customHeight="1" x14ac:dyDescent="0.45">
      <c r="A127" s="33"/>
      <c r="B127" s="70"/>
      <c r="C127" s="36" t="s">
        <v>392</v>
      </c>
      <c r="D127" s="9" t="s">
        <v>46</v>
      </c>
      <c r="E127" s="9" t="s">
        <v>46</v>
      </c>
      <c r="F127" s="9" t="s">
        <v>46</v>
      </c>
      <c r="G127" s="9" t="s">
        <v>46</v>
      </c>
      <c r="H127" s="9" t="s">
        <v>46</v>
      </c>
      <c r="I127" s="9" t="s">
        <v>46</v>
      </c>
      <c r="J127" s="9" t="s">
        <v>46</v>
      </c>
      <c r="K127" s="118"/>
    </row>
    <row r="128" spans="1:13" s="74" customFormat="1" ht="15" customHeight="1" x14ac:dyDescent="0.45">
      <c r="A128" s="46"/>
      <c r="B128" s="71" t="s">
        <v>402</v>
      </c>
      <c r="C128" s="61" t="s">
        <v>55</v>
      </c>
      <c r="D128" s="101">
        <v>14</v>
      </c>
      <c r="E128" s="101">
        <v>530</v>
      </c>
      <c r="F128" s="101">
        <v>144732</v>
      </c>
      <c r="G128" s="101">
        <v>249967</v>
      </c>
      <c r="H128" s="101">
        <v>557915</v>
      </c>
      <c r="I128" s="101">
        <v>560239</v>
      </c>
      <c r="J128" s="101">
        <v>265339</v>
      </c>
      <c r="L128" s="45"/>
      <c r="M128" s="45"/>
    </row>
    <row r="129" spans="1:13" ht="15" customHeight="1" x14ac:dyDescent="0.45">
      <c r="A129" s="33"/>
      <c r="B129" s="67"/>
      <c r="C129" s="34" t="s">
        <v>2046</v>
      </c>
      <c r="D129" s="6">
        <v>4</v>
      </c>
      <c r="E129" s="6">
        <v>26</v>
      </c>
      <c r="F129" s="6">
        <v>9529</v>
      </c>
      <c r="G129" s="6">
        <v>13825</v>
      </c>
      <c r="H129" s="6">
        <v>26964</v>
      </c>
      <c r="I129" s="6">
        <v>26964</v>
      </c>
      <c r="J129" s="6">
        <v>11945</v>
      </c>
      <c r="K129" s="118"/>
    </row>
    <row r="130" spans="1:13" ht="15" customHeight="1" x14ac:dyDescent="0.45">
      <c r="A130" s="33"/>
      <c r="B130" s="67"/>
      <c r="C130" s="34" t="s">
        <v>384</v>
      </c>
      <c r="D130" s="6">
        <v>2</v>
      </c>
      <c r="E130" s="6">
        <v>31</v>
      </c>
      <c r="F130" s="6" t="s">
        <v>2300</v>
      </c>
      <c r="G130" s="6" t="s">
        <v>2300</v>
      </c>
      <c r="H130" s="6" t="s">
        <v>2300</v>
      </c>
      <c r="I130" s="6" t="s">
        <v>2300</v>
      </c>
      <c r="J130" s="6" t="s">
        <v>2300</v>
      </c>
      <c r="K130" s="118"/>
    </row>
    <row r="131" spans="1:13" ht="15" customHeight="1" x14ac:dyDescent="0.45">
      <c r="A131" s="33"/>
      <c r="B131" s="67"/>
      <c r="C131" s="34" t="s">
        <v>385</v>
      </c>
      <c r="D131" s="6">
        <v>4</v>
      </c>
      <c r="E131" s="6">
        <v>94</v>
      </c>
      <c r="F131" s="6">
        <v>19749</v>
      </c>
      <c r="G131" s="6">
        <v>18678</v>
      </c>
      <c r="H131" s="6">
        <v>85869</v>
      </c>
      <c r="I131" s="6">
        <v>85869</v>
      </c>
      <c r="J131" s="6">
        <v>61082</v>
      </c>
      <c r="K131" s="118"/>
    </row>
    <row r="132" spans="1:13" ht="15" customHeight="1" x14ac:dyDescent="0.45">
      <c r="A132" s="33"/>
      <c r="B132" s="67"/>
      <c r="C132" s="34" t="s">
        <v>386</v>
      </c>
      <c r="D132" s="6">
        <v>2</v>
      </c>
      <c r="E132" s="6">
        <v>82</v>
      </c>
      <c r="F132" s="6" t="s">
        <v>2300</v>
      </c>
      <c r="G132" s="6" t="s">
        <v>2300</v>
      </c>
      <c r="H132" s="6" t="s">
        <v>2300</v>
      </c>
      <c r="I132" s="6" t="s">
        <v>2300</v>
      </c>
      <c r="J132" s="6" t="s">
        <v>2300</v>
      </c>
      <c r="K132" s="118"/>
    </row>
    <row r="133" spans="1:13" ht="15" customHeight="1" x14ac:dyDescent="0.45">
      <c r="A133" s="33"/>
      <c r="B133" s="62"/>
      <c r="C133" s="59" t="s">
        <v>387</v>
      </c>
      <c r="D133" s="98">
        <v>1</v>
      </c>
      <c r="E133" s="98">
        <v>86</v>
      </c>
      <c r="F133" s="98" t="s">
        <v>2300</v>
      </c>
      <c r="G133" s="98" t="s">
        <v>2300</v>
      </c>
      <c r="H133" s="98" t="s">
        <v>2300</v>
      </c>
      <c r="I133" s="98" t="s">
        <v>2300</v>
      </c>
      <c r="J133" s="98" t="s">
        <v>2300</v>
      </c>
      <c r="K133" s="118"/>
    </row>
    <row r="134" spans="1:13" ht="15" customHeight="1" x14ac:dyDescent="0.45">
      <c r="A134" s="33"/>
      <c r="B134" s="67"/>
      <c r="C134" s="34" t="s">
        <v>388</v>
      </c>
      <c r="D134" s="6" t="s">
        <v>46</v>
      </c>
      <c r="E134" s="6" t="s">
        <v>46</v>
      </c>
      <c r="F134" s="6" t="s">
        <v>46</v>
      </c>
      <c r="G134" s="6" t="s">
        <v>46</v>
      </c>
      <c r="H134" s="6" t="s">
        <v>46</v>
      </c>
      <c r="I134" s="6" t="s">
        <v>46</v>
      </c>
      <c r="J134" s="6" t="s">
        <v>46</v>
      </c>
      <c r="K134" s="118"/>
    </row>
    <row r="135" spans="1:13" ht="15" customHeight="1" x14ac:dyDescent="0.45">
      <c r="A135" s="33"/>
      <c r="B135" s="67"/>
      <c r="C135" s="34" t="s">
        <v>389</v>
      </c>
      <c r="D135" s="6">
        <v>1</v>
      </c>
      <c r="E135" s="6">
        <v>211</v>
      </c>
      <c r="F135" s="6" t="s">
        <v>2300</v>
      </c>
      <c r="G135" s="6" t="s">
        <v>2300</v>
      </c>
      <c r="H135" s="6" t="s">
        <v>2300</v>
      </c>
      <c r="I135" s="6" t="s">
        <v>2300</v>
      </c>
      <c r="J135" s="6" t="s">
        <v>2300</v>
      </c>
      <c r="K135" s="118"/>
    </row>
    <row r="136" spans="1:13" ht="15" customHeight="1" x14ac:dyDescent="0.45">
      <c r="A136" s="33"/>
      <c r="B136" s="67"/>
      <c r="C136" s="34" t="s">
        <v>390</v>
      </c>
      <c r="D136" s="6" t="s">
        <v>46</v>
      </c>
      <c r="E136" s="6" t="s">
        <v>46</v>
      </c>
      <c r="F136" s="6" t="s">
        <v>46</v>
      </c>
      <c r="G136" s="6" t="s">
        <v>46</v>
      </c>
      <c r="H136" s="6" t="s">
        <v>46</v>
      </c>
      <c r="I136" s="6" t="s">
        <v>46</v>
      </c>
      <c r="J136" s="6" t="s">
        <v>46</v>
      </c>
      <c r="K136" s="118"/>
    </row>
    <row r="137" spans="1:13" ht="15" customHeight="1" x14ac:dyDescent="0.45">
      <c r="A137" s="33"/>
      <c r="B137" s="67"/>
      <c r="C137" s="34" t="s">
        <v>391</v>
      </c>
      <c r="D137" s="6" t="s">
        <v>46</v>
      </c>
      <c r="E137" s="6" t="s">
        <v>46</v>
      </c>
      <c r="F137" s="6" t="s">
        <v>46</v>
      </c>
      <c r="G137" s="6" t="s">
        <v>46</v>
      </c>
      <c r="H137" s="6" t="s">
        <v>46</v>
      </c>
      <c r="I137" s="6" t="s">
        <v>46</v>
      </c>
      <c r="J137" s="6" t="s">
        <v>46</v>
      </c>
      <c r="K137" s="118"/>
    </row>
    <row r="138" spans="1:13" ht="15" customHeight="1" x14ac:dyDescent="0.45">
      <c r="A138" s="33"/>
      <c r="B138" s="67"/>
      <c r="C138" s="34" t="s">
        <v>392</v>
      </c>
      <c r="D138" s="6" t="s">
        <v>46</v>
      </c>
      <c r="E138" s="6" t="s">
        <v>46</v>
      </c>
      <c r="F138" s="6" t="s">
        <v>46</v>
      </c>
      <c r="G138" s="6" t="s">
        <v>46</v>
      </c>
      <c r="H138" s="6" t="s">
        <v>46</v>
      </c>
      <c r="I138" s="6" t="s">
        <v>46</v>
      </c>
      <c r="J138" s="6" t="s">
        <v>46</v>
      </c>
      <c r="K138" s="118"/>
    </row>
    <row r="139" spans="1:13" s="74" customFormat="1" ht="15" customHeight="1" x14ac:dyDescent="0.45">
      <c r="A139" s="46"/>
      <c r="B139" s="71" t="s">
        <v>403</v>
      </c>
      <c r="C139" s="61" t="s">
        <v>56</v>
      </c>
      <c r="D139" s="101">
        <v>8</v>
      </c>
      <c r="E139" s="101">
        <v>390</v>
      </c>
      <c r="F139" s="101">
        <v>109024</v>
      </c>
      <c r="G139" s="101">
        <v>525532</v>
      </c>
      <c r="H139" s="101">
        <v>700008</v>
      </c>
      <c r="I139" s="101">
        <v>703534</v>
      </c>
      <c r="J139" s="101">
        <v>161088</v>
      </c>
      <c r="L139" s="45"/>
      <c r="M139" s="45"/>
    </row>
    <row r="140" spans="1:13" ht="15" customHeight="1" x14ac:dyDescent="0.45">
      <c r="A140" s="33"/>
      <c r="B140" s="67"/>
      <c r="C140" s="34" t="s">
        <v>2046</v>
      </c>
      <c r="D140" s="6">
        <v>1</v>
      </c>
      <c r="E140" s="6">
        <v>5</v>
      </c>
      <c r="F140" s="6" t="s">
        <v>2300</v>
      </c>
      <c r="G140" s="6" t="s">
        <v>2300</v>
      </c>
      <c r="H140" s="6" t="s">
        <v>2300</v>
      </c>
      <c r="I140" s="6" t="s">
        <v>2300</v>
      </c>
      <c r="J140" s="6" t="s">
        <v>2300</v>
      </c>
      <c r="K140" s="118"/>
    </row>
    <row r="141" spans="1:13" ht="15" customHeight="1" x14ac:dyDescent="0.45">
      <c r="A141" s="33"/>
      <c r="B141" s="67"/>
      <c r="C141" s="34" t="s">
        <v>384</v>
      </c>
      <c r="D141" s="6" t="s">
        <v>46</v>
      </c>
      <c r="E141" s="6" t="s">
        <v>46</v>
      </c>
      <c r="F141" s="6" t="s">
        <v>46</v>
      </c>
      <c r="G141" s="6" t="s">
        <v>46</v>
      </c>
      <c r="H141" s="6" t="s">
        <v>46</v>
      </c>
      <c r="I141" s="6" t="s">
        <v>46</v>
      </c>
      <c r="J141" s="6" t="s">
        <v>46</v>
      </c>
      <c r="K141" s="118"/>
    </row>
    <row r="142" spans="1:13" ht="15" customHeight="1" x14ac:dyDescent="0.45">
      <c r="A142" s="33"/>
      <c r="B142" s="67"/>
      <c r="C142" s="34" t="s">
        <v>385</v>
      </c>
      <c r="D142" s="6">
        <v>2</v>
      </c>
      <c r="E142" s="6">
        <v>45</v>
      </c>
      <c r="F142" s="6" t="s">
        <v>2300</v>
      </c>
      <c r="G142" s="6" t="s">
        <v>2300</v>
      </c>
      <c r="H142" s="6" t="s">
        <v>2300</v>
      </c>
      <c r="I142" s="6" t="s">
        <v>2300</v>
      </c>
      <c r="J142" s="6" t="s">
        <v>2300</v>
      </c>
      <c r="K142" s="118"/>
    </row>
    <row r="143" spans="1:13" ht="15" customHeight="1" x14ac:dyDescent="0.45">
      <c r="A143" s="33"/>
      <c r="B143" s="67"/>
      <c r="C143" s="34" t="s">
        <v>386</v>
      </c>
      <c r="D143" s="6">
        <v>1</v>
      </c>
      <c r="E143" s="6">
        <v>45</v>
      </c>
      <c r="F143" s="6" t="s">
        <v>2300</v>
      </c>
      <c r="G143" s="6" t="s">
        <v>2300</v>
      </c>
      <c r="H143" s="6" t="s">
        <v>2300</v>
      </c>
      <c r="I143" s="6" t="s">
        <v>2300</v>
      </c>
      <c r="J143" s="6" t="s">
        <v>2300</v>
      </c>
      <c r="K143" s="118"/>
    </row>
    <row r="144" spans="1:13" ht="15" customHeight="1" x14ac:dyDescent="0.45">
      <c r="A144" s="33"/>
      <c r="B144" s="62"/>
      <c r="C144" s="59" t="s">
        <v>387</v>
      </c>
      <c r="D144" s="98">
        <v>4</v>
      </c>
      <c r="E144" s="98">
        <v>295</v>
      </c>
      <c r="F144" s="98">
        <v>90581</v>
      </c>
      <c r="G144" s="98">
        <v>470724</v>
      </c>
      <c r="H144" s="98">
        <v>616636</v>
      </c>
      <c r="I144" s="98">
        <v>620164</v>
      </c>
      <c r="J144" s="98">
        <v>135081</v>
      </c>
      <c r="K144" s="118"/>
    </row>
    <row r="145" spans="1:13" ht="15" customHeight="1" x14ac:dyDescent="0.45">
      <c r="A145" s="33"/>
      <c r="B145" s="67"/>
      <c r="C145" s="34" t="s">
        <v>388</v>
      </c>
      <c r="D145" s="6" t="s">
        <v>46</v>
      </c>
      <c r="E145" s="6" t="s">
        <v>46</v>
      </c>
      <c r="F145" s="6" t="s">
        <v>46</v>
      </c>
      <c r="G145" s="6" t="s">
        <v>46</v>
      </c>
      <c r="H145" s="6" t="s">
        <v>46</v>
      </c>
      <c r="I145" s="6" t="s">
        <v>46</v>
      </c>
      <c r="J145" s="6" t="s">
        <v>46</v>
      </c>
      <c r="K145" s="118"/>
    </row>
    <row r="146" spans="1:13" ht="15" customHeight="1" x14ac:dyDescent="0.45">
      <c r="A146" s="33"/>
      <c r="B146" s="67"/>
      <c r="C146" s="34" t="s">
        <v>389</v>
      </c>
      <c r="D146" s="6" t="s">
        <v>46</v>
      </c>
      <c r="E146" s="6" t="s">
        <v>46</v>
      </c>
      <c r="F146" s="6" t="s">
        <v>46</v>
      </c>
      <c r="G146" s="6" t="s">
        <v>46</v>
      </c>
      <c r="H146" s="6" t="s">
        <v>46</v>
      </c>
      <c r="I146" s="6" t="s">
        <v>46</v>
      </c>
      <c r="J146" s="6" t="s">
        <v>46</v>
      </c>
      <c r="K146" s="118"/>
    </row>
    <row r="147" spans="1:13" ht="15" customHeight="1" x14ac:dyDescent="0.45">
      <c r="A147" s="33"/>
      <c r="B147" s="67"/>
      <c r="C147" s="34" t="s">
        <v>390</v>
      </c>
      <c r="D147" s="6" t="s">
        <v>46</v>
      </c>
      <c r="E147" s="6" t="s">
        <v>46</v>
      </c>
      <c r="F147" s="6" t="s">
        <v>46</v>
      </c>
      <c r="G147" s="6" t="s">
        <v>46</v>
      </c>
      <c r="H147" s="6" t="s">
        <v>46</v>
      </c>
      <c r="I147" s="6" t="s">
        <v>46</v>
      </c>
      <c r="J147" s="6" t="s">
        <v>46</v>
      </c>
      <c r="K147" s="118"/>
    </row>
    <row r="148" spans="1:13" ht="15" customHeight="1" x14ac:dyDescent="0.45">
      <c r="A148" s="33"/>
      <c r="B148" s="67"/>
      <c r="C148" s="34" t="s">
        <v>391</v>
      </c>
      <c r="D148" s="6" t="s">
        <v>46</v>
      </c>
      <c r="E148" s="6" t="s">
        <v>46</v>
      </c>
      <c r="F148" s="6" t="s">
        <v>46</v>
      </c>
      <c r="G148" s="6" t="s">
        <v>46</v>
      </c>
      <c r="H148" s="6" t="s">
        <v>46</v>
      </c>
      <c r="I148" s="6" t="s">
        <v>46</v>
      </c>
      <c r="J148" s="6" t="s">
        <v>46</v>
      </c>
      <c r="K148" s="118"/>
    </row>
    <row r="149" spans="1:13" ht="15" customHeight="1" x14ac:dyDescent="0.45">
      <c r="A149" s="33"/>
      <c r="B149" s="70"/>
      <c r="C149" s="36" t="s">
        <v>392</v>
      </c>
      <c r="D149" s="9" t="s">
        <v>46</v>
      </c>
      <c r="E149" s="9" t="s">
        <v>46</v>
      </c>
      <c r="F149" s="9" t="s">
        <v>46</v>
      </c>
      <c r="G149" s="9" t="s">
        <v>46</v>
      </c>
      <c r="H149" s="9" t="s">
        <v>46</v>
      </c>
      <c r="I149" s="9" t="s">
        <v>46</v>
      </c>
      <c r="J149" s="9" t="s">
        <v>46</v>
      </c>
      <c r="K149" s="118"/>
    </row>
    <row r="150" spans="1:13" s="74" customFormat="1" ht="15" customHeight="1" x14ac:dyDescent="0.45">
      <c r="A150" s="46"/>
      <c r="B150" s="71" t="s">
        <v>404</v>
      </c>
      <c r="C150" s="61" t="s">
        <v>57</v>
      </c>
      <c r="D150" s="101">
        <v>147</v>
      </c>
      <c r="E150" s="101">
        <v>2621</v>
      </c>
      <c r="F150" s="101">
        <v>1121367</v>
      </c>
      <c r="G150" s="101">
        <v>5149824</v>
      </c>
      <c r="H150" s="101">
        <v>8185297</v>
      </c>
      <c r="I150" s="101">
        <v>7588167</v>
      </c>
      <c r="J150" s="101">
        <v>2101261</v>
      </c>
      <c r="L150" s="45"/>
      <c r="M150" s="45"/>
    </row>
    <row r="151" spans="1:13" ht="15" customHeight="1" x14ac:dyDescent="0.45">
      <c r="A151" s="33"/>
      <c r="B151" s="67"/>
      <c r="C151" s="34" t="s">
        <v>2046</v>
      </c>
      <c r="D151" s="6">
        <v>61</v>
      </c>
      <c r="E151" s="6">
        <v>308</v>
      </c>
      <c r="F151" s="6">
        <v>108506</v>
      </c>
      <c r="G151" s="6">
        <v>409605</v>
      </c>
      <c r="H151" s="6">
        <v>757190</v>
      </c>
      <c r="I151" s="6">
        <v>714191</v>
      </c>
      <c r="J151" s="6">
        <v>316885</v>
      </c>
      <c r="K151" s="118"/>
    </row>
    <row r="152" spans="1:13" ht="15" customHeight="1" x14ac:dyDescent="0.45">
      <c r="A152" s="33"/>
      <c r="B152" s="67"/>
      <c r="C152" s="34" t="s">
        <v>384</v>
      </c>
      <c r="D152" s="6">
        <v>45</v>
      </c>
      <c r="E152" s="6">
        <v>652</v>
      </c>
      <c r="F152" s="6">
        <v>235703</v>
      </c>
      <c r="G152" s="6">
        <v>1110565</v>
      </c>
      <c r="H152" s="6">
        <v>1884623</v>
      </c>
      <c r="I152" s="6">
        <v>1780580</v>
      </c>
      <c r="J152" s="6">
        <v>703769</v>
      </c>
      <c r="K152" s="118"/>
    </row>
    <row r="153" spans="1:13" ht="15" customHeight="1" x14ac:dyDescent="0.45">
      <c r="A153" s="33"/>
      <c r="B153" s="67"/>
      <c r="C153" s="34" t="s">
        <v>385</v>
      </c>
      <c r="D153" s="6">
        <v>21</v>
      </c>
      <c r="E153" s="6">
        <v>499</v>
      </c>
      <c r="F153" s="6">
        <v>192538</v>
      </c>
      <c r="G153" s="6">
        <v>532556</v>
      </c>
      <c r="H153" s="6">
        <v>1001574</v>
      </c>
      <c r="I153" s="6">
        <v>930648</v>
      </c>
      <c r="J153" s="6">
        <v>427080</v>
      </c>
      <c r="K153" s="118"/>
    </row>
    <row r="154" spans="1:13" ht="15" customHeight="1" x14ac:dyDescent="0.45">
      <c r="A154" s="33"/>
      <c r="B154" s="67"/>
      <c r="C154" s="34" t="s">
        <v>386</v>
      </c>
      <c r="D154" s="6">
        <v>13</v>
      </c>
      <c r="E154" s="6">
        <v>487</v>
      </c>
      <c r="F154" s="6">
        <v>237760</v>
      </c>
      <c r="G154" s="6">
        <v>756928</v>
      </c>
      <c r="H154" s="6">
        <v>1570919</v>
      </c>
      <c r="I154" s="6">
        <v>1327781</v>
      </c>
      <c r="J154" s="6">
        <v>581038</v>
      </c>
      <c r="K154" s="118"/>
    </row>
    <row r="155" spans="1:13" ht="15" customHeight="1" x14ac:dyDescent="0.45">
      <c r="A155" s="33"/>
      <c r="B155" s="62"/>
      <c r="C155" s="59" t="s">
        <v>387</v>
      </c>
      <c r="D155" s="98">
        <v>5</v>
      </c>
      <c r="E155" s="98">
        <v>335</v>
      </c>
      <c r="F155" s="98" t="s">
        <v>2300</v>
      </c>
      <c r="G155" s="98" t="s">
        <v>2300</v>
      </c>
      <c r="H155" s="98" t="s">
        <v>2300</v>
      </c>
      <c r="I155" s="98" t="s">
        <v>2300</v>
      </c>
      <c r="J155" s="98" t="s">
        <v>2300</v>
      </c>
      <c r="K155" s="118"/>
    </row>
    <row r="156" spans="1:13" ht="15" customHeight="1" x14ac:dyDescent="0.45">
      <c r="A156" s="33"/>
      <c r="B156" s="67"/>
      <c r="C156" s="34" t="s">
        <v>388</v>
      </c>
      <c r="D156" s="6">
        <v>2</v>
      </c>
      <c r="E156" s="6">
        <v>340</v>
      </c>
      <c r="F156" s="6" t="s">
        <v>2300</v>
      </c>
      <c r="G156" s="6" t="s">
        <v>2300</v>
      </c>
      <c r="H156" s="6" t="s">
        <v>2300</v>
      </c>
      <c r="I156" s="6" t="s">
        <v>2300</v>
      </c>
      <c r="J156" s="6" t="s">
        <v>2300</v>
      </c>
      <c r="K156" s="118"/>
    </row>
    <row r="157" spans="1:13" ht="15" customHeight="1" x14ac:dyDescent="0.45">
      <c r="A157" s="33"/>
      <c r="B157" s="67"/>
      <c r="C157" s="34" t="s">
        <v>389</v>
      </c>
      <c r="D157" s="6" t="s">
        <v>46</v>
      </c>
      <c r="E157" s="6" t="s">
        <v>46</v>
      </c>
      <c r="F157" s="6" t="s">
        <v>46</v>
      </c>
      <c r="G157" s="6" t="s">
        <v>46</v>
      </c>
      <c r="H157" s="6" t="s">
        <v>46</v>
      </c>
      <c r="I157" s="6" t="s">
        <v>46</v>
      </c>
      <c r="J157" s="6" t="s">
        <v>46</v>
      </c>
      <c r="K157" s="118"/>
    </row>
    <row r="158" spans="1:13" ht="15" customHeight="1" x14ac:dyDescent="0.45">
      <c r="A158" s="33"/>
      <c r="B158" s="67"/>
      <c r="C158" s="34" t="s">
        <v>390</v>
      </c>
      <c r="D158" s="6" t="s">
        <v>46</v>
      </c>
      <c r="E158" s="6" t="s">
        <v>46</v>
      </c>
      <c r="F158" s="6" t="s">
        <v>46</v>
      </c>
      <c r="G158" s="6" t="s">
        <v>46</v>
      </c>
      <c r="H158" s="6" t="s">
        <v>46</v>
      </c>
      <c r="I158" s="6" t="s">
        <v>46</v>
      </c>
      <c r="J158" s="6" t="s">
        <v>46</v>
      </c>
      <c r="K158" s="118"/>
    </row>
    <row r="159" spans="1:13" ht="15" customHeight="1" x14ac:dyDescent="0.45">
      <c r="A159" s="33"/>
      <c r="B159" s="67"/>
      <c r="C159" s="34" t="s">
        <v>391</v>
      </c>
      <c r="D159" s="6" t="s">
        <v>46</v>
      </c>
      <c r="E159" s="6" t="s">
        <v>46</v>
      </c>
      <c r="F159" s="6" t="s">
        <v>46</v>
      </c>
      <c r="G159" s="6" t="s">
        <v>46</v>
      </c>
      <c r="H159" s="6" t="s">
        <v>46</v>
      </c>
      <c r="I159" s="6" t="s">
        <v>46</v>
      </c>
      <c r="J159" s="6" t="s">
        <v>46</v>
      </c>
      <c r="K159" s="118"/>
    </row>
    <row r="160" spans="1:13" ht="15" customHeight="1" x14ac:dyDescent="0.45">
      <c r="A160" s="33"/>
      <c r="B160" s="67"/>
      <c r="C160" s="34" t="s">
        <v>392</v>
      </c>
      <c r="D160" s="6" t="s">
        <v>46</v>
      </c>
      <c r="E160" s="6" t="s">
        <v>46</v>
      </c>
      <c r="F160" s="6" t="s">
        <v>46</v>
      </c>
      <c r="G160" s="6" t="s">
        <v>46</v>
      </c>
      <c r="H160" s="6" t="s">
        <v>46</v>
      </c>
      <c r="I160" s="6" t="s">
        <v>46</v>
      </c>
      <c r="J160" s="6" t="s">
        <v>46</v>
      </c>
      <c r="K160" s="118"/>
    </row>
    <row r="161" spans="1:13" s="74" customFormat="1" ht="15" customHeight="1" x14ac:dyDescent="0.45">
      <c r="A161" s="46"/>
      <c r="B161" s="71" t="s">
        <v>405</v>
      </c>
      <c r="C161" s="61" t="s">
        <v>58</v>
      </c>
      <c r="D161" s="101">
        <v>48</v>
      </c>
      <c r="E161" s="101">
        <v>2189</v>
      </c>
      <c r="F161" s="101">
        <v>1052900</v>
      </c>
      <c r="G161" s="101">
        <v>9786349</v>
      </c>
      <c r="H161" s="101">
        <v>13095933</v>
      </c>
      <c r="I161" s="101">
        <v>10865302</v>
      </c>
      <c r="J161" s="101">
        <v>2928601</v>
      </c>
      <c r="L161" s="45"/>
      <c r="M161" s="45"/>
    </row>
    <row r="162" spans="1:13" ht="15" customHeight="1" x14ac:dyDescent="0.45">
      <c r="A162" s="33"/>
      <c r="B162" s="67"/>
      <c r="C162" s="34" t="s">
        <v>2046</v>
      </c>
      <c r="D162" s="6">
        <v>12</v>
      </c>
      <c r="E162" s="6">
        <v>60</v>
      </c>
      <c r="F162" s="6">
        <v>17878</v>
      </c>
      <c r="G162" s="6">
        <v>50876</v>
      </c>
      <c r="H162" s="6">
        <v>88231</v>
      </c>
      <c r="I162" s="6">
        <v>81475</v>
      </c>
      <c r="J162" s="6">
        <v>34027</v>
      </c>
      <c r="K162" s="118"/>
    </row>
    <row r="163" spans="1:13" ht="15" customHeight="1" x14ac:dyDescent="0.45">
      <c r="A163" s="33"/>
      <c r="B163" s="67"/>
      <c r="C163" s="34" t="s">
        <v>384</v>
      </c>
      <c r="D163" s="6">
        <v>11</v>
      </c>
      <c r="E163" s="6">
        <v>140</v>
      </c>
      <c r="F163" s="6">
        <v>52000</v>
      </c>
      <c r="G163" s="6">
        <v>736373</v>
      </c>
      <c r="H163" s="6">
        <v>1148028</v>
      </c>
      <c r="I163" s="6">
        <v>1023660</v>
      </c>
      <c r="J163" s="6">
        <v>388743</v>
      </c>
      <c r="K163" s="118"/>
    </row>
    <row r="164" spans="1:13" ht="15" customHeight="1" x14ac:dyDescent="0.45">
      <c r="A164" s="33"/>
      <c r="B164" s="67"/>
      <c r="C164" s="34" t="s">
        <v>385</v>
      </c>
      <c r="D164" s="6">
        <v>8</v>
      </c>
      <c r="E164" s="6">
        <v>199</v>
      </c>
      <c r="F164" s="6">
        <v>72336</v>
      </c>
      <c r="G164" s="6">
        <v>308302</v>
      </c>
      <c r="H164" s="6">
        <v>512967</v>
      </c>
      <c r="I164" s="6">
        <v>423612</v>
      </c>
      <c r="J164" s="6">
        <v>191266</v>
      </c>
      <c r="K164" s="118"/>
    </row>
    <row r="165" spans="1:13" ht="15" customHeight="1" x14ac:dyDescent="0.45">
      <c r="A165" s="33"/>
      <c r="B165" s="67"/>
      <c r="C165" s="34" t="s">
        <v>386</v>
      </c>
      <c r="D165" s="6">
        <v>9</v>
      </c>
      <c r="E165" s="6">
        <v>358</v>
      </c>
      <c r="F165" s="6">
        <v>142728</v>
      </c>
      <c r="G165" s="6">
        <v>999211</v>
      </c>
      <c r="H165" s="6">
        <v>1279348</v>
      </c>
      <c r="I165" s="6">
        <v>1224355</v>
      </c>
      <c r="J165" s="6">
        <v>256645</v>
      </c>
      <c r="K165" s="118"/>
    </row>
    <row r="166" spans="1:13" ht="15" customHeight="1" x14ac:dyDescent="0.45">
      <c r="A166" s="33"/>
      <c r="B166" s="62"/>
      <c r="C166" s="59" t="s">
        <v>387</v>
      </c>
      <c r="D166" s="98">
        <v>6</v>
      </c>
      <c r="E166" s="98">
        <v>402</v>
      </c>
      <c r="F166" s="98" t="s">
        <v>2300</v>
      </c>
      <c r="G166" s="98" t="s">
        <v>2300</v>
      </c>
      <c r="H166" s="98" t="s">
        <v>2300</v>
      </c>
      <c r="I166" s="98" t="s">
        <v>2300</v>
      </c>
      <c r="J166" s="98" t="s">
        <v>2300</v>
      </c>
      <c r="K166" s="118"/>
    </row>
    <row r="167" spans="1:13" ht="15" customHeight="1" x14ac:dyDescent="0.45">
      <c r="A167" s="33"/>
      <c r="B167" s="67"/>
      <c r="C167" s="34" t="s">
        <v>388</v>
      </c>
      <c r="D167" s="6" t="s">
        <v>46</v>
      </c>
      <c r="E167" s="6" t="s">
        <v>46</v>
      </c>
      <c r="F167" s="6" t="s">
        <v>46</v>
      </c>
      <c r="G167" s="6" t="s">
        <v>46</v>
      </c>
      <c r="H167" s="6" t="s">
        <v>46</v>
      </c>
      <c r="I167" s="6" t="s">
        <v>46</v>
      </c>
      <c r="J167" s="6" t="s">
        <v>46</v>
      </c>
      <c r="K167" s="118"/>
    </row>
    <row r="168" spans="1:13" ht="15" customHeight="1" x14ac:dyDescent="0.45">
      <c r="A168" s="33"/>
      <c r="B168" s="67"/>
      <c r="C168" s="34" t="s">
        <v>389</v>
      </c>
      <c r="D168" s="6">
        <v>1</v>
      </c>
      <c r="E168" s="6">
        <v>260</v>
      </c>
      <c r="F168" s="6" t="s">
        <v>2300</v>
      </c>
      <c r="G168" s="6" t="s">
        <v>2300</v>
      </c>
      <c r="H168" s="6" t="s">
        <v>2300</v>
      </c>
      <c r="I168" s="6" t="s">
        <v>2300</v>
      </c>
      <c r="J168" s="6" t="s">
        <v>2300</v>
      </c>
      <c r="K168" s="118"/>
    </row>
    <row r="169" spans="1:13" ht="15" customHeight="1" x14ac:dyDescent="0.45">
      <c r="A169" s="33"/>
      <c r="B169" s="67"/>
      <c r="C169" s="34" t="s">
        <v>390</v>
      </c>
      <c r="D169" s="6" t="s">
        <v>46</v>
      </c>
      <c r="E169" s="32" t="s">
        <v>46</v>
      </c>
      <c r="F169" s="6" t="s">
        <v>46</v>
      </c>
      <c r="G169" s="6" t="s">
        <v>46</v>
      </c>
      <c r="H169" s="6" t="s">
        <v>46</v>
      </c>
      <c r="I169" s="6" t="s">
        <v>46</v>
      </c>
      <c r="J169" s="6" t="s">
        <v>46</v>
      </c>
      <c r="K169" s="118"/>
    </row>
    <row r="170" spans="1:13" ht="15" customHeight="1" x14ac:dyDescent="0.45">
      <c r="A170" s="33"/>
      <c r="B170" s="67"/>
      <c r="C170" s="34" t="s">
        <v>391</v>
      </c>
      <c r="D170" s="6">
        <v>1</v>
      </c>
      <c r="E170" s="6">
        <v>770</v>
      </c>
      <c r="F170" s="6" t="s">
        <v>2300</v>
      </c>
      <c r="G170" s="6" t="s">
        <v>2300</v>
      </c>
      <c r="H170" s="6" t="s">
        <v>2300</v>
      </c>
      <c r="I170" s="6" t="s">
        <v>2300</v>
      </c>
      <c r="J170" s="6" t="s">
        <v>2300</v>
      </c>
      <c r="K170" s="118"/>
    </row>
    <row r="171" spans="1:13" ht="15" customHeight="1" x14ac:dyDescent="0.45">
      <c r="A171" s="33"/>
      <c r="B171" s="70"/>
      <c r="C171" s="36" t="s">
        <v>392</v>
      </c>
      <c r="D171" s="9" t="s">
        <v>46</v>
      </c>
      <c r="E171" s="9" t="s">
        <v>46</v>
      </c>
      <c r="F171" s="9" t="s">
        <v>46</v>
      </c>
      <c r="G171" s="9" t="s">
        <v>46</v>
      </c>
      <c r="H171" s="9" t="s">
        <v>46</v>
      </c>
      <c r="I171" s="9" t="s">
        <v>46</v>
      </c>
      <c r="J171" s="9" t="s">
        <v>46</v>
      </c>
      <c r="K171" s="118"/>
    </row>
    <row r="172" spans="1:13" s="74" customFormat="1" ht="15" customHeight="1" x14ac:dyDescent="0.45">
      <c r="A172" s="46"/>
      <c r="B172" s="71" t="s">
        <v>406</v>
      </c>
      <c r="C172" s="61" t="s">
        <v>59</v>
      </c>
      <c r="D172" s="101">
        <v>29</v>
      </c>
      <c r="E172" s="101">
        <v>1038</v>
      </c>
      <c r="F172" s="101">
        <v>403072</v>
      </c>
      <c r="G172" s="101">
        <v>2145012</v>
      </c>
      <c r="H172" s="101">
        <v>3559215</v>
      </c>
      <c r="I172" s="101">
        <v>2819760</v>
      </c>
      <c r="J172" s="101">
        <v>1209314</v>
      </c>
      <c r="L172" s="45"/>
      <c r="M172" s="45"/>
    </row>
    <row r="173" spans="1:13" ht="15" customHeight="1" x14ac:dyDescent="0.45">
      <c r="A173" s="33"/>
      <c r="B173" s="67"/>
      <c r="C173" s="34" t="s">
        <v>2046</v>
      </c>
      <c r="D173" s="6">
        <v>6</v>
      </c>
      <c r="E173" s="6">
        <v>32</v>
      </c>
      <c r="F173" s="6">
        <v>8190</v>
      </c>
      <c r="G173" s="6">
        <v>14746</v>
      </c>
      <c r="H173" s="6">
        <v>23827</v>
      </c>
      <c r="I173" s="6">
        <v>23815</v>
      </c>
      <c r="J173" s="6">
        <v>8255</v>
      </c>
      <c r="K173" s="118"/>
    </row>
    <row r="174" spans="1:13" ht="15" customHeight="1" x14ac:dyDescent="0.45">
      <c r="A174" s="33"/>
      <c r="B174" s="67"/>
      <c r="C174" s="34" t="s">
        <v>384</v>
      </c>
      <c r="D174" s="6">
        <v>8</v>
      </c>
      <c r="E174" s="6">
        <v>110</v>
      </c>
      <c r="F174" s="6">
        <v>30114</v>
      </c>
      <c r="G174" s="6">
        <v>79902</v>
      </c>
      <c r="H174" s="6">
        <v>174119</v>
      </c>
      <c r="I174" s="6">
        <v>174119</v>
      </c>
      <c r="J174" s="6">
        <v>85654</v>
      </c>
      <c r="K174" s="118"/>
    </row>
    <row r="175" spans="1:13" ht="15" customHeight="1" x14ac:dyDescent="0.45">
      <c r="A175" s="33"/>
      <c r="B175" s="67"/>
      <c r="C175" s="34" t="s">
        <v>385</v>
      </c>
      <c r="D175" s="6">
        <v>3</v>
      </c>
      <c r="E175" s="6">
        <v>73</v>
      </c>
      <c r="F175" s="6" t="s">
        <v>2300</v>
      </c>
      <c r="G175" s="6" t="s">
        <v>2300</v>
      </c>
      <c r="H175" s="6" t="s">
        <v>2300</v>
      </c>
      <c r="I175" s="6" t="s">
        <v>2300</v>
      </c>
      <c r="J175" s="6" t="s">
        <v>2300</v>
      </c>
      <c r="K175" s="118"/>
    </row>
    <row r="176" spans="1:13" ht="15" customHeight="1" x14ac:dyDescent="0.45">
      <c r="A176" s="33"/>
      <c r="B176" s="67"/>
      <c r="C176" s="34" t="s">
        <v>386</v>
      </c>
      <c r="D176" s="6">
        <v>6</v>
      </c>
      <c r="E176" s="6">
        <v>238</v>
      </c>
      <c r="F176" s="6">
        <v>92776</v>
      </c>
      <c r="G176" s="6">
        <v>245335</v>
      </c>
      <c r="H176" s="6">
        <v>390659</v>
      </c>
      <c r="I176" s="6">
        <v>403205</v>
      </c>
      <c r="J176" s="6">
        <v>135627</v>
      </c>
      <c r="K176" s="118"/>
    </row>
    <row r="177" spans="1:13" ht="15" customHeight="1" x14ac:dyDescent="0.45">
      <c r="A177" s="33"/>
      <c r="B177" s="62"/>
      <c r="C177" s="59" t="s">
        <v>387</v>
      </c>
      <c r="D177" s="98">
        <v>5</v>
      </c>
      <c r="E177" s="98">
        <v>418</v>
      </c>
      <c r="F177" s="98">
        <v>180024</v>
      </c>
      <c r="G177" s="98">
        <v>1612507</v>
      </c>
      <c r="H177" s="98">
        <v>2585557</v>
      </c>
      <c r="I177" s="98">
        <v>1833568</v>
      </c>
      <c r="J177" s="98">
        <v>826307</v>
      </c>
      <c r="K177" s="118"/>
    </row>
    <row r="178" spans="1:13" ht="15" customHeight="1" x14ac:dyDescent="0.45">
      <c r="A178" s="33"/>
      <c r="B178" s="67"/>
      <c r="C178" s="34" t="s">
        <v>388</v>
      </c>
      <c r="D178" s="6">
        <v>1</v>
      </c>
      <c r="E178" s="6">
        <v>167</v>
      </c>
      <c r="F178" s="6" t="s">
        <v>2300</v>
      </c>
      <c r="G178" s="6" t="s">
        <v>2300</v>
      </c>
      <c r="H178" s="6" t="s">
        <v>2300</v>
      </c>
      <c r="I178" s="6" t="s">
        <v>2300</v>
      </c>
      <c r="J178" s="6" t="s">
        <v>2300</v>
      </c>
      <c r="K178" s="118"/>
    </row>
    <row r="179" spans="1:13" ht="15" customHeight="1" x14ac:dyDescent="0.45">
      <c r="A179" s="33"/>
      <c r="B179" s="67"/>
      <c r="C179" s="34" t="s">
        <v>389</v>
      </c>
      <c r="D179" s="6" t="s">
        <v>46</v>
      </c>
      <c r="E179" s="6" t="s">
        <v>46</v>
      </c>
      <c r="F179" s="6" t="s">
        <v>46</v>
      </c>
      <c r="G179" s="6" t="s">
        <v>46</v>
      </c>
      <c r="H179" s="6" t="s">
        <v>46</v>
      </c>
      <c r="I179" s="6" t="s">
        <v>46</v>
      </c>
      <c r="J179" s="6" t="s">
        <v>46</v>
      </c>
      <c r="K179" s="118"/>
    </row>
    <row r="180" spans="1:13" ht="15" customHeight="1" x14ac:dyDescent="0.45">
      <c r="A180" s="33"/>
      <c r="B180" s="67"/>
      <c r="C180" s="34" t="s">
        <v>390</v>
      </c>
      <c r="D180" s="6" t="s">
        <v>46</v>
      </c>
      <c r="E180" s="6" t="s">
        <v>46</v>
      </c>
      <c r="F180" s="6" t="s">
        <v>46</v>
      </c>
      <c r="G180" s="6" t="s">
        <v>46</v>
      </c>
      <c r="H180" s="6" t="s">
        <v>46</v>
      </c>
      <c r="I180" s="6" t="s">
        <v>46</v>
      </c>
      <c r="J180" s="6" t="s">
        <v>46</v>
      </c>
      <c r="K180" s="118"/>
    </row>
    <row r="181" spans="1:13" ht="15" customHeight="1" x14ac:dyDescent="0.45">
      <c r="A181" s="33"/>
      <c r="B181" s="67"/>
      <c r="C181" s="34" t="s">
        <v>391</v>
      </c>
      <c r="D181" s="6" t="s">
        <v>46</v>
      </c>
      <c r="E181" s="6" t="s">
        <v>46</v>
      </c>
      <c r="F181" s="6" t="s">
        <v>46</v>
      </c>
      <c r="G181" s="6" t="s">
        <v>46</v>
      </c>
      <c r="H181" s="6" t="s">
        <v>46</v>
      </c>
      <c r="I181" s="6" t="s">
        <v>46</v>
      </c>
      <c r="J181" s="6" t="s">
        <v>46</v>
      </c>
      <c r="K181" s="118"/>
    </row>
    <row r="182" spans="1:13" ht="15" customHeight="1" x14ac:dyDescent="0.45">
      <c r="A182" s="33"/>
      <c r="B182" s="67"/>
      <c r="C182" s="34" t="s">
        <v>392</v>
      </c>
      <c r="D182" s="6" t="s">
        <v>46</v>
      </c>
      <c r="E182" s="6" t="s">
        <v>46</v>
      </c>
      <c r="F182" s="6" t="s">
        <v>46</v>
      </c>
      <c r="G182" s="6" t="s">
        <v>46</v>
      </c>
      <c r="H182" s="6" t="s">
        <v>46</v>
      </c>
      <c r="I182" s="6" t="s">
        <v>46</v>
      </c>
      <c r="J182" s="6" t="s">
        <v>46</v>
      </c>
      <c r="K182" s="118"/>
    </row>
    <row r="183" spans="1:13" s="74" customFormat="1" ht="15" customHeight="1" x14ac:dyDescent="0.45">
      <c r="A183" s="46"/>
      <c r="B183" s="71" t="s">
        <v>407</v>
      </c>
      <c r="C183" s="61" t="s">
        <v>60</v>
      </c>
      <c r="D183" s="101">
        <v>189</v>
      </c>
      <c r="E183" s="101">
        <v>5258</v>
      </c>
      <c r="F183" s="101">
        <v>2240538</v>
      </c>
      <c r="G183" s="101">
        <v>7939518</v>
      </c>
      <c r="H183" s="101">
        <v>12451720</v>
      </c>
      <c r="I183" s="101">
        <v>12246076</v>
      </c>
      <c r="J183" s="101">
        <v>4257935</v>
      </c>
      <c r="L183" s="45"/>
      <c r="M183" s="45"/>
    </row>
    <row r="184" spans="1:13" ht="15" customHeight="1" x14ac:dyDescent="0.45">
      <c r="A184" s="33"/>
      <c r="B184" s="67"/>
      <c r="C184" s="34" t="s">
        <v>2046</v>
      </c>
      <c r="D184" s="6">
        <v>74</v>
      </c>
      <c r="E184" s="6">
        <v>373</v>
      </c>
      <c r="F184" s="6">
        <v>117783</v>
      </c>
      <c r="G184" s="6">
        <v>855408</v>
      </c>
      <c r="H184" s="6">
        <v>1065333</v>
      </c>
      <c r="I184" s="6">
        <v>1056006</v>
      </c>
      <c r="J184" s="6">
        <v>190889</v>
      </c>
      <c r="K184" s="118"/>
    </row>
    <row r="185" spans="1:13" ht="15" customHeight="1" x14ac:dyDescent="0.45">
      <c r="A185" s="33"/>
      <c r="B185" s="67"/>
      <c r="C185" s="34" t="s">
        <v>384</v>
      </c>
      <c r="D185" s="6">
        <v>46</v>
      </c>
      <c r="E185" s="6">
        <v>624</v>
      </c>
      <c r="F185" s="6">
        <v>212845</v>
      </c>
      <c r="G185" s="6">
        <v>970597</v>
      </c>
      <c r="H185" s="6">
        <v>1472880</v>
      </c>
      <c r="I185" s="6">
        <v>1445353</v>
      </c>
      <c r="J185" s="6">
        <v>466354</v>
      </c>
      <c r="K185" s="118"/>
    </row>
    <row r="186" spans="1:13" ht="15" customHeight="1" x14ac:dyDescent="0.45">
      <c r="A186" s="33"/>
      <c r="B186" s="67"/>
      <c r="C186" s="34" t="s">
        <v>385</v>
      </c>
      <c r="D186" s="6">
        <v>25</v>
      </c>
      <c r="E186" s="6">
        <v>633</v>
      </c>
      <c r="F186" s="6">
        <v>230764</v>
      </c>
      <c r="G186" s="6">
        <v>500403</v>
      </c>
      <c r="H186" s="6">
        <v>942372</v>
      </c>
      <c r="I186" s="6">
        <v>931776</v>
      </c>
      <c r="J186" s="6">
        <v>401900</v>
      </c>
      <c r="K186" s="118"/>
    </row>
    <row r="187" spans="1:13" ht="15" customHeight="1" x14ac:dyDescent="0.45">
      <c r="A187" s="33"/>
      <c r="B187" s="67"/>
      <c r="C187" s="34" t="s">
        <v>386</v>
      </c>
      <c r="D187" s="6">
        <v>19</v>
      </c>
      <c r="E187" s="6">
        <v>734</v>
      </c>
      <c r="F187" s="6">
        <v>340843</v>
      </c>
      <c r="G187" s="6">
        <v>1020705</v>
      </c>
      <c r="H187" s="6">
        <v>1626117</v>
      </c>
      <c r="I187" s="6">
        <v>1454800</v>
      </c>
      <c r="J187" s="6">
        <v>540449</v>
      </c>
      <c r="K187" s="118"/>
    </row>
    <row r="188" spans="1:13" ht="15" customHeight="1" x14ac:dyDescent="0.45">
      <c r="A188" s="33"/>
      <c r="B188" s="62"/>
      <c r="C188" s="59" t="s">
        <v>387</v>
      </c>
      <c r="D188" s="98">
        <v>14</v>
      </c>
      <c r="E188" s="98">
        <v>997</v>
      </c>
      <c r="F188" s="98">
        <v>393872</v>
      </c>
      <c r="G188" s="98">
        <v>938168</v>
      </c>
      <c r="H188" s="98">
        <v>1821137</v>
      </c>
      <c r="I188" s="98">
        <v>1780774</v>
      </c>
      <c r="J188" s="98">
        <v>734143</v>
      </c>
      <c r="K188" s="118"/>
    </row>
    <row r="189" spans="1:13" ht="15" customHeight="1" x14ac:dyDescent="0.45">
      <c r="A189" s="33"/>
      <c r="B189" s="67"/>
      <c r="C189" s="34" t="s">
        <v>388</v>
      </c>
      <c r="D189" s="6">
        <v>10</v>
      </c>
      <c r="E189" s="6">
        <v>1593</v>
      </c>
      <c r="F189" s="6" t="s">
        <v>2300</v>
      </c>
      <c r="G189" s="6" t="s">
        <v>2300</v>
      </c>
      <c r="H189" s="6" t="s">
        <v>2300</v>
      </c>
      <c r="I189" s="6" t="s">
        <v>2300</v>
      </c>
      <c r="J189" s="6" t="s">
        <v>2300</v>
      </c>
      <c r="K189" s="118"/>
    </row>
    <row r="190" spans="1:13" ht="15" customHeight="1" x14ac:dyDescent="0.45">
      <c r="A190" s="33"/>
      <c r="B190" s="67"/>
      <c r="C190" s="34" t="s">
        <v>389</v>
      </c>
      <c r="D190" s="277" t="s">
        <v>46</v>
      </c>
      <c r="E190" s="277" t="s">
        <v>46</v>
      </c>
      <c r="F190" s="277" t="s">
        <v>46</v>
      </c>
      <c r="G190" s="277" t="s">
        <v>46</v>
      </c>
      <c r="H190" s="277" t="s">
        <v>46</v>
      </c>
      <c r="I190" s="277" t="s">
        <v>46</v>
      </c>
      <c r="J190" s="277" t="s">
        <v>46</v>
      </c>
      <c r="K190" s="118"/>
    </row>
    <row r="191" spans="1:13" ht="15" customHeight="1" x14ac:dyDescent="0.45">
      <c r="A191" s="33"/>
      <c r="B191" s="67"/>
      <c r="C191" s="34" t="s">
        <v>390</v>
      </c>
      <c r="D191" s="6">
        <v>1</v>
      </c>
      <c r="E191" s="6">
        <v>304</v>
      </c>
      <c r="F191" s="6" t="s">
        <v>2300</v>
      </c>
      <c r="G191" s="6" t="s">
        <v>2300</v>
      </c>
      <c r="H191" s="6" t="s">
        <v>2300</v>
      </c>
      <c r="I191" s="6" t="s">
        <v>2300</v>
      </c>
      <c r="J191" s="6" t="s">
        <v>2300</v>
      </c>
      <c r="K191" s="118"/>
    </row>
    <row r="192" spans="1:13" ht="15" customHeight="1" x14ac:dyDescent="0.45">
      <c r="A192" s="33"/>
      <c r="B192" s="67"/>
      <c r="C192" s="34" t="s">
        <v>391</v>
      </c>
      <c r="D192" s="6" t="s">
        <v>46</v>
      </c>
      <c r="E192" s="6" t="s">
        <v>46</v>
      </c>
      <c r="F192" s="6" t="s">
        <v>46</v>
      </c>
      <c r="G192" s="6" t="s">
        <v>46</v>
      </c>
      <c r="H192" s="6" t="s">
        <v>46</v>
      </c>
      <c r="I192" s="6" t="s">
        <v>46</v>
      </c>
      <c r="J192" s="6" t="s">
        <v>46</v>
      </c>
      <c r="K192" s="118"/>
    </row>
    <row r="193" spans="1:13" ht="15" customHeight="1" x14ac:dyDescent="0.45">
      <c r="A193" s="33"/>
      <c r="B193" s="70"/>
      <c r="C193" s="36" t="s">
        <v>392</v>
      </c>
      <c r="D193" s="9" t="s">
        <v>46</v>
      </c>
      <c r="E193" s="9" t="s">
        <v>46</v>
      </c>
      <c r="F193" s="9" t="s">
        <v>46</v>
      </c>
      <c r="G193" s="9" t="s">
        <v>46</v>
      </c>
      <c r="H193" s="9" t="s">
        <v>46</v>
      </c>
      <c r="I193" s="9" t="s">
        <v>46</v>
      </c>
      <c r="J193" s="9" t="s">
        <v>46</v>
      </c>
      <c r="K193" s="118"/>
    </row>
    <row r="194" spans="1:13" s="74" customFormat="1" ht="15" customHeight="1" x14ac:dyDescent="0.45">
      <c r="A194" s="46"/>
      <c r="B194" s="71" t="s">
        <v>408</v>
      </c>
      <c r="C194" s="61" t="s">
        <v>61</v>
      </c>
      <c r="D194" s="101">
        <v>38</v>
      </c>
      <c r="E194" s="101">
        <v>3642</v>
      </c>
      <c r="F194" s="101">
        <v>1515093</v>
      </c>
      <c r="G194" s="101">
        <v>7044420</v>
      </c>
      <c r="H194" s="101">
        <v>15671019</v>
      </c>
      <c r="I194" s="101">
        <v>15737167</v>
      </c>
      <c r="J194" s="101">
        <v>8552687</v>
      </c>
      <c r="L194" s="45"/>
      <c r="M194" s="45"/>
    </row>
    <row r="195" spans="1:13" ht="15" customHeight="1" x14ac:dyDescent="0.45">
      <c r="A195" s="33"/>
      <c r="B195" s="67"/>
      <c r="C195" s="34" t="s">
        <v>2046</v>
      </c>
      <c r="D195" s="6">
        <v>14</v>
      </c>
      <c r="E195" s="6">
        <v>63</v>
      </c>
      <c r="F195" s="6">
        <v>17866</v>
      </c>
      <c r="G195" s="6">
        <v>25346</v>
      </c>
      <c r="H195" s="6">
        <v>64489</v>
      </c>
      <c r="I195" s="6">
        <v>48497</v>
      </c>
      <c r="J195" s="6">
        <v>35601</v>
      </c>
      <c r="K195" s="118"/>
    </row>
    <row r="196" spans="1:13" ht="15" customHeight="1" x14ac:dyDescent="0.45">
      <c r="A196" s="33"/>
      <c r="B196" s="67"/>
      <c r="C196" s="34" t="s">
        <v>384</v>
      </c>
      <c r="D196" s="6">
        <v>7</v>
      </c>
      <c r="E196" s="6">
        <v>92</v>
      </c>
      <c r="F196" s="6">
        <v>30835</v>
      </c>
      <c r="G196" s="6">
        <v>80640</v>
      </c>
      <c r="H196" s="6">
        <v>176540</v>
      </c>
      <c r="I196" s="6">
        <v>171316</v>
      </c>
      <c r="J196" s="6">
        <v>90115</v>
      </c>
      <c r="K196" s="118"/>
    </row>
    <row r="197" spans="1:13" ht="15" customHeight="1" x14ac:dyDescent="0.45">
      <c r="A197" s="33"/>
      <c r="B197" s="67"/>
      <c r="C197" s="34" t="s">
        <v>385</v>
      </c>
      <c r="D197" s="6">
        <v>2</v>
      </c>
      <c r="E197" s="6">
        <v>46</v>
      </c>
      <c r="F197" s="6" t="s">
        <v>2300</v>
      </c>
      <c r="G197" s="6" t="s">
        <v>2300</v>
      </c>
      <c r="H197" s="6" t="s">
        <v>2300</v>
      </c>
      <c r="I197" s="6" t="s">
        <v>2300</v>
      </c>
      <c r="J197" s="6" t="s">
        <v>2300</v>
      </c>
      <c r="K197" s="118"/>
    </row>
    <row r="198" spans="1:13" ht="15" customHeight="1" x14ac:dyDescent="0.45">
      <c r="A198" s="33"/>
      <c r="B198" s="67"/>
      <c r="C198" s="34" t="s">
        <v>386</v>
      </c>
      <c r="D198" s="6">
        <v>3</v>
      </c>
      <c r="E198" s="6">
        <v>109</v>
      </c>
      <c r="F198" s="6" t="s">
        <v>2300</v>
      </c>
      <c r="G198" s="6" t="s">
        <v>2300</v>
      </c>
      <c r="H198" s="6" t="s">
        <v>2300</v>
      </c>
      <c r="I198" s="6" t="s">
        <v>2300</v>
      </c>
      <c r="J198" s="6" t="s">
        <v>2300</v>
      </c>
      <c r="K198" s="118"/>
    </row>
    <row r="199" spans="1:13" ht="15" customHeight="1" x14ac:dyDescent="0.45">
      <c r="A199" s="33"/>
      <c r="B199" s="62"/>
      <c r="C199" s="59" t="s">
        <v>387</v>
      </c>
      <c r="D199" s="98">
        <v>5</v>
      </c>
      <c r="E199" s="98">
        <v>411</v>
      </c>
      <c r="F199" s="98">
        <v>161893</v>
      </c>
      <c r="G199" s="98">
        <v>161080</v>
      </c>
      <c r="H199" s="98">
        <v>695784</v>
      </c>
      <c r="I199" s="98">
        <v>698281</v>
      </c>
      <c r="J199" s="98">
        <v>470655</v>
      </c>
      <c r="K199" s="118"/>
    </row>
    <row r="200" spans="1:13" ht="15" customHeight="1" x14ac:dyDescent="0.45">
      <c r="A200" s="33"/>
      <c r="B200" s="67"/>
      <c r="C200" s="34" t="s">
        <v>388</v>
      </c>
      <c r="D200" s="6">
        <v>3</v>
      </c>
      <c r="E200" s="6">
        <v>314</v>
      </c>
      <c r="F200" s="6">
        <v>140688</v>
      </c>
      <c r="G200" s="6">
        <v>448652</v>
      </c>
      <c r="H200" s="6">
        <v>806143</v>
      </c>
      <c r="I200" s="6">
        <v>788221</v>
      </c>
      <c r="J200" s="6">
        <v>337882</v>
      </c>
      <c r="K200" s="118"/>
    </row>
    <row r="201" spans="1:13" ht="15" customHeight="1" x14ac:dyDescent="0.45">
      <c r="A201" s="33"/>
      <c r="B201" s="67"/>
      <c r="C201" s="34" t="s">
        <v>389</v>
      </c>
      <c r="D201" s="277" t="s">
        <v>46</v>
      </c>
      <c r="E201" s="277" t="s">
        <v>46</v>
      </c>
      <c r="F201" s="277" t="s">
        <v>46</v>
      </c>
      <c r="G201" s="277" t="s">
        <v>46</v>
      </c>
      <c r="H201" s="277" t="s">
        <v>46</v>
      </c>
      <c r="I201" s="277" t="s">
        <v>46</v>
      </c>
      <c r="J201" s="277" t="s">
        <v>46</v>
      </c>
      <c r="K201" s="118"/>
    </row>
    <row r="202" spans="1:13" ht="15" customHeight="1" x14ac:dyDescent="0.45">
      <c r="A202" s="33"/>
      <c r="B202" s="67"/>
      <c r="C202" s="34" t="s">
        <v>390</v>
      </c>
      <c r="D202" s="277" t="s">
        <v>46</v>
      </c>
      <c r="E202" s="277" t="s">
        <v>46</v>
      </c>
      <c r="F202" s="277" t="s">
        <v>46</v>
      </c>
      <c r="G202" s="277" t="s">
        <v>46</v>
      </c>
      <c r="H202" s="277" t="s">
        <v>46</v>
      </c>
      <c r="I202" s="277" t="s">
        <v>46</v>
      </c>
      <c r="J202" s="277" t="s">
        <v>46</v>
      </c>
      <c r="K202" s="118"/>
    </row>
    <row r="203" spans="1:13" ht="15" customHeight="1" x14ac:dyDescent="0.45">
      <c r="A203" s="33"/>
      <c r="B203" s="67"/>
      <c r="C203" s="34" t="s">
        <v>391</v>
      </c>
      <c r="D203" s="6">
        <v>4</v>
      </c>
      <c r="E203" s="6">
        <v>2607</v>
      </c>
      <c r="F203" s="6">
        <v>1109211</v>
      </c>
      <c r="G203" s="6">
        <v>6119352</v>
      </c>
      <c r="H203" s="6">
        <v>13550305</v>
      </c>
      <c r="I203" s="6">
        <v>13651471</v>
      </c>
      <c r="J203" s="6">
        <v>7465246</v>
      </c>
      <c r="K203" s="118"/>
    </row>
    <row r="204" spans="1:13" ht="15" customHeight="1" x14ac:dyDescent="0.45">
      <c r="A204" s="33"/>
      <c r="B204" s="67"/>
      <c r="C204" s="34" t="s">
        <v>392</v>
      </c>
      <c r="D204" s="6" t="s">
        <v>46</v>
      </c>
      <c r="E204" s="6" t="s">
        <v>46</v>
      </c>
      <c r="F204" s="6" t="s">
        <v>46</v>
      </c>
      <c r="G204" s="6" t="s">
        <v>46</v>
      </c>
      <c r="H204" s="6" t="s">
        <v>46</v>
      </c>
      <c r="I204" s="6" t="s">
        <v>46</v>
      </c>
      <c r="J204" s="6" t="s">
        <v>46</v>
      </c>
      <c r="K204" s="118"/>
    </row>
    <row r="205" spans="1:13" s="74" customFormat="1" ht="15" customHeight="1" x14ac:dyDescent="0.45">
      <c r="A205" s="46"/>
      <c r="B205" s="71" t="s">
        <v>409</v>
      </c>
      <c r="C205" s="61" t="s">
        <v>62</v>
      </c>
      <c r="D205" s="101">
        <v>192</v>
      </c>
      <c r="E205" s="101">
        <v>8610</v>
      </c>
      <c r="F205" s="101">
        <v>3922229</v>
      </c>
      <c r="G205" s="101">
        <v>18692794</v>
      </c>
      <c r="H205" s="101">
        <v>30878856</v>
      </c>
      <c r="I205" s="101">
        <v>29854091</v>
      </c>
      <c r="J205" s="101">
        <v>11289008</v>
      </c>
      <c r="L205" s="45"/>
      <c r="M205" s="45"/>
    </row>
    <row r="206" spans="1:13" ht="15" customHeight="1" x14ac:dyDescent="0.45">
      <c r="A206" s="33"/>
      <c r="B206" s="67"/>
      <c r="C206" s="34" t="s">
        <v>2046</v>
      </c>
      <c r="D206" s="6">
        <v>69</v>
      </c>
      <c r="E206" s="6">
        <v>324</v>
      </c>
      <c r="F206" s="6">
        <v>109193</v>
      </c>
      <c r="G206" s="6">
        <v>176573</v>
      </c>
      <c r="H206" s="6">
        <v>395029</v>
      </c>
      <c r="I206" s="6">
        <v>384106</v>
      </c>
      <c r="J206" s="6">
        <v>198685</v>
      </c>
      <c r="K206" s="118"/>
    </row>
    <row r="207" spans="1:13" ht="15" customHeight="1" x14ac:dyDescent="0.45">
      <c r="A207" s="33"/>
      <c r="B207" s="67"/>
      <c r="C207" s="34" t="s">
        <v>384</v>
      </c>
      <c r="D207" s="6">
        <v>42</v>
      </c>
      <c r="E207" s="6">
        <v>599</v>
      </c>
      <c r="F207" s="6">
        <v>215369</v>
      </c>
      <c r="G207" s="6">
        <v>470801</v>
      </c>
      <c r="H207" s="6">
        <v>911393</v>
      </c>
      <c r="I207" s="6">
        <v>834330</v>
      </c>
      <c r="J207" s="6">
        <v>401544</v>
      </c>
      <c r="K207" s="118"/>
    </row>
    <row r="208" spans="1:13" ht="15" customHeight="1" x14ac:dyDescent="0.45">
      <c r="A208" s="33"/>
      <c r="B208" s="67"/>
      <c r="C208" s="34" t="s">
        <v>385</v>
      </c>
      <c r="D208" s="6">
        <v>17</v>
      </c>
      <c r="E208" s="6">
        <v>409</v>
      </c>
      <c r="F208" s="6">
        <v>146382</v>
      </c>
      <c r="G208" s="6">
        <v>223065</v>
      </c>
      <c r="H208" s="6">
        <v>540514</v>
      </c>
      <c r="I208" s="6">
        <v>540432</v>
      </c>
      <c r="J208" s="6">
        <v>288955</v>
      </c>
      <c r="K208" s="118"/>
    </row>
    <row r="209" spans="1:13" ht="15" customHeight="1" x14ac:dyDescent="0.45">
      <c r="A209" s="33"/>
      <c r="B209" s="67"/>
      <c r="C209" s="34" t="s">
        <v>386</v>
      </c>
      <c r="D209" s="6">
        <v>21</v>
      </c>
      <c r="E209" s="6">
        <v>816</v>
      </c>
      <c r="F209" s="6">
        <v>301908</v>
      </c>
      <c r="G209" s="6">
        <v>546699</v>
      </c>
      <c r="H209" s="6">
        <v>1042511</v>
      </c>
      <c r="I209" s="6">
        <v>1064812</v>
      </c>
      <c r="J209" s="6">
        <v>449929</v>
      </c>
      <c r="K209" s="118"/>
    </row>
    <row r="210" spans="1:13" ht="15" customHeight="1" x14ac:dyDescent="0.45">
      <c r="A210" s="33"/>
      <c r="B210" s="62"/>
      <c r="C210" s="59" t="s">
        <v>387</v>
      </c>
      <c r="D210" s="98">
        <v>23</v>
      </c>
      <c r="E210" s="98">
        <v>1508</v>
      </c>
      <c r="F210" s="98">
        <v>626391</v>
      </c>
      <c r="G210" s="98">
        <v>1412355</v>
      </c>
      <c r="H210" s="98">
        <v>2774523</v>
      </c>
      <c r="I210" s="98">
        <v>2826552</v>
      </c>
      <c r="J210" s="98">
        <v>1238322</v>
      </c>
      <c r="K210" s="118"/>
    </row>
    <row r="211" spans="1:13" ht="15" customHeight="1" x14ac:dyDescent="0.45">
      <c r="A211" s="33"/>
      <c r="B211" s="67"/>
      <c r="C211" s="34" t="s">
        <v>388</v>
      </c>
      <c r="D211" s="6">
        <v>11</v>
      </c>
      <c r="E211" s="6">
        <v>1518</v>
      </c>
      <c r="F211" s="6">
        <v>684523</v>
      </c>
      <c r="G211" s="6">
        <v>2927532</v>
      </c>
      <c r="H211" s="6">
        <v>5300243</v>
      </c>
      <c r="I211" s="6">
        <v>4248790</v>
      </c>
      <c r="J211" s="6">
        <v>2239773</v>
      </c>
      <c r="K211" s="118"/>
    </row>
    <row r="212" spans="1:13" ht="15" customHeight="1" x14ac:dyDescent="0.45">
      <c r="A212" s="33"/>
      <c r="B212" s="67"/>
      <c r="C212" s="34" t="s">
        <v>389</v>
      </c>
      <c r="D212" s="6">
        <v>3</v>
      </c>
      <c r="E212" s="6">
        <v>821</v>
      </c>
      <c r="F212" s="6" t="s">
        <v>2300</v>
      </c>
      <c r="G212" s="6" t="s">
        <v>2300</v>
      </c>
      <c r="H212" s="6" t="s">
        <v>2300</v>
      </c>
      <c r="I212" s="6" t="s">
        <v>2300</v>
      </c>
      <c r="J212" s="6" t="s">
        <v>2300</v>
      </c>
      <c r="K212" s="118"/>
    </row>
    <row r="213" spans="1:13" ht="15" customHeight="1" x14ac:dyDescent="0.45">
      <c r="A213" s="33"/>
      <c r="B213" s="67"/>
      <c r="C213" s="34" t="s">
        <v>390</v>
      </c>
      <c r="D213" s="6">
        <v>5</v>
      </c>
      <c r="E213" s="6">
        <v>1834</v>
      </c>
      <c r="F213" s="6">
        <v>833264</v>
      </c>
      <c r="G213" s="6">
        <v>2128889</v>
      </c>
      <c r="H213" s="6">
        <v>5068340</v>
      </c>
      <c r="I213" s="6">
        <v>5103468</v>
      </c>
      <c r="J213" s="6">
        <v>2755313</v>
      </c>
      <c r="K213" s="118"/>
    </row>
    <row r="214" spans="1:13" ht="15" customHeight="1" x14ac:dyDescent="0.45">
      <c r="A214" s="33"/>
      <c r="B214" s="67"/>
      <c r="C214" s="34" t="s">
        <v>391</v>
      </c>
      <c r="D214" s="6">
        <v>1</v>
      </c>
      <c r="E214" s="6">
        <v>781</v>
      </c>
      <c r="F214" s="6" t="s">
        <v>2300</v>
      </c>
      <c r="G214" s="6" t="s">
        <v>2300</v>
      </c>
      <c r="H214" s="6" t="s">
        <v>2300</v>
      </c>
      <c r="I214" s="6" t="s">
        <v>2300</v>
      </c>
      <c r="J214" s="6" t="s">
        <v>2300</v>
      </c>
      <c r="K214" s="118"/>
    </row>
    <row r="215" spans="1:13" ht="15" customHeight="1" x14ac:dyDescent="0.45">
      <c r="A215" s="33"/>
      <c r="B215" s="70"/>
      <c r="C215" s="36" t="s">
        <v>392</v>
      </c>
      <c r="D215" s="9" t="s">
        <v>46</v>
      </c>
      <c r="E215" s="9" t="s">
        <v>46</v>
      </c>
      <c r="F215" s="9" t="s">
        <v>46</v>
      </c>
      <c r="G215" s="9" t="s">
        <v>46</v>
      </c>
      <c r="H215" s="9" t="s">
        <v>46</v>
      </c>
      <c r="I215" s="9" t="s">
        <v>46</v>
      </c>
      <c r="J215" s="9" t="s">
        <v>46</v>
      </c>
      <c r="K215" s="118"/>
    </row>
    <row r="216" spans="1:13" s="74" customFormat="1" ht="15" customHeight="1" x14ac:dyDescent="0.45">
      <c r="A216" s="46"/>
      <c r="B216" s="71" t="s">
        <v>410</v>
      </c>
      <c r="C216" s="61" t="s">
        <v>63</v>
      </c>
      <c r="D216" s="101">
        <v>43</v>
      </c>
      <c r="E216" s="101">
        <v>3307</v>
      </c>
      <c r="F216" s="101">
        <v>1428489</v>
      </c>
      <c r="G216" s="101">
        <v>9454161</v>
      </c>
      <c r="H216" s="101">
        <v>12372976</v>
      </c>
      <c r="I216" s="101">
        <v>12472325</v>
      </c>
      <c r="J216" s="101">
        <v>2773208</v>
      </c>
      <c r="L216" s="45"/>
      <c r="M216" s="45"/>
    </row>
    <row r="217" spans="1:13" ht="15" customHeight="1" x14ac:dyDescent="0.45">
      <c r="A217" s="33"/>
      <c r="B217" s="67"/>
      <c r="C217" s="34" t="s">
        <v>2046</v>
      </c>
      <c r="D217" s="6">
        <v>11</v>
      </c>
      <c r="E217" s="6">
        <v>59</v>
      </c>
      <c r="F217" s="6">
        <v>12623</v>
      </c>
      <c r="G217" s="6">
        <v>20549</v>
      </c>
      <c r="H217" s="6">
        <v>49731</v>
      </c>
      <c r="I217" s="6">
        <v>46110</v>
      </c>
      <c r="J217" s="6">
        <v>26808</v>
      </c>
      <c r="K217" s="118"/>
    </row>
    <row r="218" spans="1:13" ht="15" customHeight="1" x14ac:dyDescent="0.45">
      <c r="A218" s="33"/>
      <c r="B218" s="67"/>
      <c r="C218" s="34" t="s">
        <v>384</v>
      </c>
      <c r="D218" s="6">
        <v>9</v>
      </c>
      <c r="E218" s="6">
        <v>132</v>
      </c>
      <c r="F218" s="6">
        <v>38254</v>
      </c>
      <c r="G218" s="6">
        <v>52158</v>
      </c>
      <c r="H218" s="6">
        <v>127701</v>
      </c>
      <c r="I218" s="6">
        <v>127701</v>
      </c>
      <c r="J218" s="6">
        <v>68675</v>
      </c>
      <c r="K218" s="118"/>
    </row>
    <row r="219" spans="1:13" ht="15" customHeight="1" x14ac:dyDescent="0.45">
      <c r="A219" s="33"/>
      <c r="B219" s="67"/>
      <c r="C219" s="34" t="s">
        <v>385</v>
      </c>
      <c r="D219" s="6">
        <v>5</v>
      </c>
      <c r="E219" s="6">
        <v>125</v>
      </c>
      <c r="F219" s="6">
        <v>32705</v>
      </c>
      <c r="G219" s="6">
        <v>42714</v>
      </c>
      <c r="H219" s="6">
        <v>153963</v>
      </c>
      <c r="I219" s="6">
        <v>153963</v>
      </c>
      <c r="J219" s="6">
        <v>101134</v>
      </c>
      <c r="K219" s="118"/>
    </row>
    <row r="220" spans="1:13" ht="15" customHeight="1" x14ac:dyDescent="0.45">
      <c r="A220" s="33"/>
      <c r="B220" s="67"/>
      <c r="C220" s="34" t="s">
        <v>386</v>
      </c>
      <c r="D220" s="6">
        <v>7</v>
      </c>
      <c r="E220" s="6">
        <v>288</v>
      </c>
      <c r="F220" s="6">
        <v>87985</v>
      </c>
      <c r="G220" s="6">
        <v>117220</v>
      </c>
      <c r="H220" s="6">
        <v>327555</v>
      </c>
      <c r="I220" s="6">
        <v>336951</v>
      </c>
      <c r="J220" s="6">
        <v>198590</v>
      </c>
      <c r="K220" s="118"/>
    </row>
    <row r="221" spans="1:13" ht="15" customHeight="1" x14ac:dyDescent="0.45">
      <c r="A221" s="33"/>
      <c r="B221" s="62"/>
      <c r="C221" s="59" t="s">
        <v>387</v>
      </c>
      <c r="D221" s="98">
        <v>4</v>
      </c>
      <c r="E221" s="98">
        <v>292</v>
      </c>
      <c r="F221" s="98">
        <v>112573</v>
      </c>
      <c r="G221" s="98">
        <v>327349</v>
      </c>
      <c r="H221" s="98">
        <v>568384</v>
      </c>
      <c r="I221" s="98">
        <v>569947</v>
      </c>
      <c r="J221" s="98">
        <v>217179</v>
      </c>
      <c r="K221" s="118"/>
    </row>
    <row r="222" spans="1:13" ht="15" customHeight="1" x14ac:dyDescent="0.45">
      <c r="A222" s="33"/>
      <c r="B222" s="67"/>
      <c r="C222" s="34" t="s">
        <v>388</v>
      </c>
      <c r="D222" s="6">
        <v>1</v>
      </c>
      <c r="E222" s="6">
        <v>134</v>
      </c>
      <c r="F222" s="6" t="s">
        <v>2300</v>
      </c>
      <c r="G222" s="6" t="s">
        <v>2300</v>
      </c>
      <c r="H222" s="6" t="s">
        <v>2300</v>
      </c>
      <c r="I222" s="6" t="s">
        <v>2300</v>
      </c>
      <c r="J222" s="6" t="s">
        <v>2300</v>
      </c>
      <c r="K222" s="118"/>
    </row>
    <row r="223" spans="1:13" ht="15" customHeight="1" x14ac:dyDescent="0.45">
      <c r="A223" s="33"/>
      <c r="B223" s="67"/>
      <c r="C223" s="34" t="s">
        <v>389</v>
      </c>
      <c r="D223" s="6">
        <v>2</v>
      </c>
      <c r="E223" s="6">
        <v>474</v>
      </c>
      <c r="F223" s="6" t="s">
        <v>2300</v>
      </c>
      <c r="G223" s="6" t="s">
        <v>2300</v>
      </c>
      <c r="H223" s="6" t="s">
        <v>2300</v>
      </c>
      <c r="I223" s="6" t="s">
        <v>2300</v>
      </c>
      <c r="J223" s="6" t="s">
        <v>2300</v>
      </c>
      <c r="K223" s="118"/>
    </row>
    <row r="224" spans="1:13" ht="15" customHeight="1" x14ac:dyDescent="0.45">
      <c r="A224" s="33"/>
      <c r="B224" s="67"/>
      <c r="C224" s="34" t="s">
        <v>390</v>
      </c>
      <c r="D224" s="6">
        <v>3</v>
      </c>
      <c r="E224" s="6">
        <v>1293</v>
      </c>
      <c r="F224" s="6">
        <v>444696</v>
      </c>
      <c r="G224" s="6">
        <v>4608244</v>
      </c>
      <c r="H224" s="6">
        <v>5655180</v>
      </c>
      <c r="I224" s="6">
        <v>5732983</v>
      </c>
      <c r="J224" s="6">
        <v>1029086</v>
      </c>
      <c r="K224" s="118"/>
    </row>
    <row r="225" spans="1:13" ht="15" customHeight="1" x14ac:dyDescent="0.45">
      <c r="A225" s="33"/>
      <c r="B225" s="67"/>
      <c r="C225" s="34" t="s">
        <v>391</v>
      </c>
      <c r="D225" s="6">
        <v>1</v>
      </c>
      <c r="E225" s="6">
        <v>510</v>
      </c>
      <c r="F225" s="6" t="s">
        <v>2300</v>
      </c>
      <c r="G225" s="6" t="s">
        <v>2300</v>
      </c>
      <c r="H225" s="6" t="s">
        <v>2300</v>
      </c>
      <c r="I225" s="6" t="s">
        <v>2300</v>
      </c>
      <c r="J225" s="6" t="s">
        <v>2300</v>
      </c>
      <c r="K225" s="118"/>
    </row>
    <row r="226" spans="1:13" ht="15" customHeight="1" x14ac:dyDescent="0.45">
      <c r="A226" s="33"/>
      <c r="B226" s="67"/>
      <c r="C226" s="34" t="s">
        <v>392</v>
      </c>
      <c r="D226" s="6" t="s">
        <v>46</v>
      </c>
      <c r="E226" s="6" t="s">
        <v>46</v>
      </c>
      <c r="F226" s="6" t="s">
        <v>46</v>
      </c>
      <c r="G226" s="6" t="s">
        <v>46</v>
      </c>
      <c r="H226" s="6" t="s">
        <v>46</v>
      </c>
      <c r="I226" s="6" t="s">
        <v>46</v>
      </c>
      <c r="J226" s="6" t="s">
        <v>46</v>
      </c>
      <c r="K226" s="118"/>
    </row>
    <row r="227" spans="1:13" s="74" customFormat="1" ht="15" customHeight="1" x14ac:dyDescent="0.45">
      <c r="A227" s="46"/>
      <c r="B227" s="71" t="s">
        <v>411</v>
      </c>
      <c r="C227" s="61" t="s">
        <v>64</v>
      </c>
      <c r="D227" s="101">
        <v>73</v>
      </c>
      <c r="E227" s="101">
        <v>10508</v>
      </c>
      <c r="F227" s="101">
        <v>5081523</v>
      </c>
      <c r="G227" s="101">
        <v>41165259</v>
      </c>
      <c r="H227" s="101">
        <v>50398547</v>
      </c>
      <c r="I227" s="101">
        <v>50450833</v>
      </c>
      <c r="J227" s="101">
        <v>7140503</v>
      </c>
      <c r="L227" s="45"/>
      <c r="M227" s="45"/>
    </row>
    <row r="228" spans="1:13" ht="15" customHeight="1" x14ac:dyDescent="0.45">
      <c r="A228" s="33"/>
      <c r="B228" s="67"/>
      <c r="C228" s="34" t="s">
        <v>2046</v>
      </c>
      <c r="D228" s="6">
        <v>10</v>
      </c>
      <c r="E228" s="6">
        <v>39</v>
      </c>
      <c r="F228" s="6">
        <v>10791</v>
      </c>
      <c r="G228" s="6">
        <v>18021</v>
      </c>
      <c r="H228" s="6">
        <v>52816</v>
      </c>
      <c r="I228" s="6">
        <v>46725</v>
      </c>
      <c r="J228" s="6">
        <v>31632</v>
      </c>
      <c r="K228" s="118"/>
    </row>
    <row r="229" spans="1:13" ht="15" customHeight="1" x14ac:dyDescent="0.45">
      <c r="A229" s="33"/>
      <c r="B229" s="67"/>
      <c r="C229" s="34" t="s">
        <v>384</v>
      </c>
      <c r="D229" s="6">
        <v>10</v>
      </c>
      <c r="E229" s="6">
        <v>156</v>
      </c>
      <c r="F229" s="6">
        <v>40399</v>
      </c>
      <c r="G229" s="6">
        <v>123554</v>
      </c>
      <c r="H229" s="6">
        <v>199160</v>
      </c>
      <c r="I229" s="6">
        <v>199062</v>
      </c>
      <c r="J229" s="6">
        <v>68736</v>
      </c>
      <c r="K229" s="118"/>
    </row>
    <row r="230" spans="1:13" ht="15" customHeight="1" x14ac:dyDescent="0.45">
      <c r="A230" s="33"/>
      <c r="B230" s="67"/>
      <c r="C230" s="34" t="s">
        <v>385</v>
      </c>
      <c r="D230" s="6">
        <v>9</v>
      </c>
      <c r="E230" s="6">
        <v>226</v>
      </c>
      <c r="F230" s="6">
        <v>52546</v>
      </c>
      <c r="G230" s="6">
        <v>112747</v>
      </c>
      <c r="H230" s="6">
        <v>278233</v>
      </c>
      <c r="I230" s="6">
        <v>278060</v>
      </c>
      <c r="J230" s="6">
        <v>150441</v>
      </c>
      <c r="K230" s="118"/>
    </row>
    <row r="231" spans="1:13" ht="15" customHeight="1" x14ac:dyDescent="0.45">
      <c r="A231" s="33"/>
      <c r="B231" s="67"/>
      <c r="C231" s="34" t="s">
        <v>386</v>
      </c>
      <c r="D231" s="6">
        <v>11</v>
      </c>
      <c r="E231" s="6">
        <v>388</v>
      </c>
      <c r="F231" s="6">
        <v>94132</v>
      </c>
      <c r="G231" s="6">
        <v>79848</v>
      </c>
      <c r="H231" s="6">
        <v>309974</v>
      </c>
      <c r="I231" s="6">
        <v>303950</v>
      </c>
      <c r="J231" s="6">
        <v>196426</v>
      </c>
      <c r="K231" s="118"/>
    </row>
    <row r="232" spans="1:13" ht="15" customHeight="1" x14ac:dyDescent="0.45">
      <c r="A232" s="33"/>
      <c r="B232" s="62"/>
      <c r="C232" s="59" t="s">
        <v>387</v>
      </c>
      <c r="D232" s="98">
        <v>11</v>
      </c>
      <c r="E232" s="98">
        <v>770</v>
      </c>
      <c r="F232" s="98">
        <v>232209</v>
      </c>
      <c r="G232" s="98">
        <v>623638</v>
      </c>
      <c r="H232" s="98">
        <v>1229722</v>
      </c>
      <c r="I232" s="98">
        <v>1253935</v>
      </c>
      <c r="J232" s="98">
        <v>576116</v>
      </c>
      <c r="K232" s="118"/>
    </row>
    <row r="233" spans="1:13" ht="15" customHeight="1" x14ac:dyDescent="0.45">
      <c r="A233" s="33"/>
      <c r="B233" s="67"/>
      <c r="C233" s="34" t="s">
        <v>388</v>
      </c>
      <c r="D233" s="6">
        <v>10</v>
      </c>
      <c r="E233" s="6">
        <v>1271</v>
      </c>
      <c r="F233" s="6">
        <v>547626</v>
      </c>
      <c r="G233" s="6">
        <v>3110562</v>
      </c>
      <c r="H233" s="6">
        <v>4650264</v>
      </c>
      <c r="I233" s="6">
        <v>4658007</v>
      </c>
      <c r="J233" s="6">
        <v>991026</v>
      </c>
      <c r="K233" s="118"/>
    </row>
    <row r="234" spans="1:13" ht="15" customHeight="1" x14ac:dyDescent="0.45">
      <c r="A234" s="33"/>
      <c r="B234" s="67"/>
      <c r="C234" s="34" t="s">
        <v>389</v>
      </c>
      <c r="D234" s="6">
        <v>3</v>
      </c>
      <c r="E234" s="6">
        <v>744</v>
      </c>
      <c r="F234" s="6">
        <v>382521</v>
      </c>
      <c r="G234" s="6">
        <v>2349209</v>
      </c>
      <c r="H234" s="6">
        <v>3315939</v>
      </c>
      <c r="I234" s="6">
        <v>3317218</v>
      </c>
      <c r="J234" s="6">
        <v>792533</v>
      </c>
      <c r="K234" s="118"/>
    </row>
    <row r="235" spans="1:13" ht="15" customHeight="1" x14ac:dyDescent="0.45">
      <c r="A235" s="33"/>
      <c r="B235" s="67"/>
      <c r="C235" s="34" t="s">
        <v>390</v>
      </c>
      <c r="D235" s="6">
        <v>5</v>
      </c>
      <c r="E235" s="6">
        <v>1910</v>
      </c>
      <c r="F235" s="6">
        <v>905298</v>
      </c>
      <c r="G235" s="6">
        <v>2846755</v>
      </c>
      <c r="H235" s="6">
        <v>5020041</v>
      </c>
      <c r="I235" s="6">
        <v>5122503</v>
      </c>
      <c r="J235" s="6">
        <v>1980060</v>
      </c>
      <c r="K235" s="118"/>
    </row>
    <row r="236" spans="1:13" ht="15" customHeight="1" x14ac:dyDescent="0.45">
      <c r="A236" s="33"/>
      <c r="B236" s="67"/>
      <c r="C236" s="34" t="s">
        <v>391</v>
      </c>
      <c r="D236" s="6">
        <v>2</v>
      </c>
      <c r="E236" s="6">
        <v>1477</v>
      </c>
      <c r="F236" s="6" t="s">
        <v>2300</v>
      </c>
      <c r="G236" s="6" t="s">
        <v>2300</v>
      </c>
      <c r="H236" s="6" t="s">
        <v>2300</v>
      </c>
      <c r="I236" s="6" t="s">
        <v>2300</v>
      </c>
      <c r="J236" s="6" t="s">
        <v>2300</v>
      </c>
      <c r="K236" s="118"/>
    </row>
    <row r="237" spans="1:13" ht="15" customHeight="1" x14ac:dyDescent="0.45">
      <c r="A237" s="33"/>
      <c r="B237" s="70"/>
      <c r="C237" s="36" t="s">
        <v>392</v>
      </c>
      <c r="D237" s="9">
        <v>2</v>
      </c>
      <c r="E237" s="9">
        <v>3527</v>
      </c>
      <c r="F237" s="9" t="s">
        <v>2300</v>
      </c>
      <c r="G237" s="9" t="s">
        <v>2300</v>
      </c>
      <c r="H237" s="9" t="s">
        <v>2300</v>
      </c>
      <c r="I237" s="9" t="s">
        <v>2300</v>
      </c>
      <c r="J237" s="9" t="s">
        <v>2300</v>
      </c>
      <c r="K237" s="118"/>
    </row>
    <row r="238" spans="1:13" s="74" customFormat="1" ht="15" customHeight="1" x14ac:dyDescent="0.45">
      <c r="A238" s="46"/>
      <c r="B238" s="71" t="s">
        <v>412</v>
      </c>
      <c r="C238" s="61" t="s">
        <v>65</v>
      </c>
      <c r="D238" s="101">
        <v>64</v>
      </c>
      <c r="E238" s="101">
        <v>2905</v>
      </c>
      <c r="F238" s="101">
        <v>1107181</v>
      </c>
      <c r="G238" s="101">
        <v>3495532</v>
      </c>
      <c r="H238" s="101">
        <v>6286497</v>
      </c>
      <c r="I238" s="101">
        <v>6097929</v>
      </c>
      <c r="J238" s="101">
        <v>2505258</v>
      </c>
      <c r="L238" s="45"/>
      <c r="M238" s="45"/>
    </row>
    <row r="239" spans="1:13" ht="15" customHeight="1" x14ac:dyDescent="0.45">
      <c r="A239" s="33"/>
      <c r="B239" s="67"/>
      <c r="C239" s="34" t="s">
        <v>2046</v>
      </c>
      <c r="D239" s="6">
        <v>17</v>
      </c>
      <c r="E239" s="6">
        <v>76</v>
      </c>
      <c r="F239" s="6">
        <v>20568</v>
      </c>
      <c r="G239" s="6">
        <v>32550</v>
      </c>
      <c r="H239" s="6">
        <v>73681</v>
      </c>
      <c r="I239" s="6">
        <v>63672</v>
      </c>
      <c r="J239" s="6">
        <v>37394</v>
      </c>
      <c r="K239" s="118"/>
    </row>
    <row r="240" spans="1:13" ht="15" customHeight="1" x14ac:dyDescent="0.45">
      <c r="A240" s="33"/>
      <c r="B240" s="67"/>
      <c r="C240" s="34" t="s">
        <v>384</v>
      </c>
      <c r="D240" s="6">
        <v>12</v>
      </c>
      <c r="E240" s="6">
        <v>161</v>
      </c>
      <c r="F240" s="6">
        <v>39695</v>
      </c>
      <c r="G240" s="6">
        <v>67787</v>
      </c>
      <c r="H240" s="6">
        <v>183495</v>
      </c>
      <c r="I240" s="6">
        <v>173188</v>
      </c>
      <c r="J240" s="6">
        <v>105189</v>
      </c>
      <c r="K240" s="118"/>
    </row>
    <row r="241" spans="1:13" ht="15" customHeight="1" x14ac:dyDescent="0.45">
      <c r="A241" s="33"/>
      <c r="B241" s="67"/>
      <c r="C241" s="34" t="s">
        <v>385</v>
      </c>
      <c r="D241" s="6">
        <v>9</v>
      </c>
      <c r="E241" s="6">
        <v>210</v>
      </c>
      <c r="F241" s="6">
        <v>54431</v>
      </c>
      <c r="G241" s="6">
        <v>168560</v>
      </c>
      <c r="H241" s="6">
        <v>398128</v>
      </c>
      <c r="I241" s="6">
        <v>176282</v>
      </c>
      <c r="J241" s="6">
        <v>208698</v>
      </c>
      <c r="K241" s="118"/>
    </row>
    <row r="242" spans="1:13" ht="15" customHeight="1" x14ac:dyDescent="0.45">
      <c r="A242" s="33"/>
      <c r="B242" s="67"/>
      <c r="C242" s="34" t="s">
        <v>386</v>
      </c>
      <c r="D242" s="6">
        <v>10</v>
      </c>
      <c r="E242" s="6">
        <v>423</v>
      </c>
      <c r="F242" s="6">
        <v>135566</v>
      </c>
      <c r="G242" s="6">
        <v>195681</v>
      </c>
      <c r="H242" s="6">
        <v>610270</v>
      </c>
      <c r="I242" s="6">
        <v>609183</v>
      </c>
      <c r="J242" s="6">
        <v>373714</v>
      </c>
      <c r="K242" s="118"/>
    </row>
    <row r="243" spans="1:13" ht="15" customHeight="1" x14ac:dyDescent="0.45">
      <c r="A243" s="33"/>
      <c r="B243" s="62"/>
      <c r="C243" s="59" t="s">
        <v>387</v>
      </c>
      <c r="D243" s="98">
        <v>9</v>
      </c>
      <c r="E243" s="98">
        <v>635</v>
      </c>
      <c r="F243" s="98">
        <v>213858</v>
      </c>
      <c r="G243" s="98">
        <v>979397</v>
      </c>
      <c r="H243" s="98">
        <v>1482126</v>
      </c>
      <c r="I243" s="98">
        <v>1496680</v>
      </c>
      <c r="J243" s="98">
        <v>463517</v>
      </c>
      <c r="K243" s="118"/>
    </row>
    <row r="244" spans="1:13" ht="15" customHeight="1" x14ac:dyDescent="0.45">
      <c r="A244" s="33"/>
      <c r="B244" s="67"/>
      <c r="C244" s="34" t="s">
        <v>388</v>
      </c>
      <c r="D244" s="6">
        <v>6</v>
      </c>
      <c r="E244" s="6">
        <v>966</v>
      </c>
      <c r="F244" s="6" t="s">
        <v>2300</v>
      </c>
      <c r="G244" s="6" t="s">
        <v>2300</v>
      </c>
      <c r="H244" s="6" t="s">
        <v>2300</v>
      </c>
      <c r="I244" s="6" t="s">
        <v>2300</v>
      </c>
      <c r="J244" s="6" t="s">
        <v>2300</v>
      </c>
      <c r="K244" s="118"/>
    </row>
    <row r="245" spans="1:13" ht="15" customHeight="1" x14ac:dyDescent="0.45">
      <c r="A245" s="33"/>
      <c r="B245" s="67"/>
      <c r="C245" s="34" t="s">
        <v>389</v>
      </c>
      <c r="D245" s="277" t="s">
        <v>46</v>
      </c>
      <c r="E245" s="277" t="s">
        <v>46</v>
      </c>
      <c r="F245" s="277" t="s">
        <v>46</v>
      </c>
      <c r="G245" s="277" t="s">
        <v>46</v>
      </c>
      <c r="H245" s="277" t="s">
        <v>46</v>
      </c>
      <c r="I245" s="277" t="s">
        <v>46</v>
      </c>
      <c r="J245" s="277" t="s">
        <v>46</v>
      </c>
      <c r="K245" s="118"/>
    </row>
    <row r="246" spans="1:13" ht="15" customHeight="1" x14ac:dyDescent="0.45">
      <c r="A246" s="33"/>
      <c r="B246" s="67"/>
      <c r="C246" s="34" t="s">
        <v>390</v>
      </c>
      <c r="D246" s="6">
        <v>1</v>
      </c>
      <c r="E246" s="6">
        <v>434</v>
      </c>
      <c r="F246" s="6" t="s">
        <v>2300</v>
      </c>
      <c r="G246" s="6" t="s">
        <v>2300</v>
      </c>
      <c r="H246" s="6" t="s">
        <v>2300</v>
      </c>
      <c r="I246" s="6" t="s">
        <v>2300</v>
      </c>
      <c r="J246" s="6" t="s">
        <v>2300</v>
      </c>
      <c r="K246" s="118"/>
    </row>
    <row r="247" spans="1:13" ht="15" customHeight="1" x14ac:dyDescent="0.45">
      <c r="A247" s="33"/>
      <c r="B247" s="67"/>
      <c r="C247" s="34" t="s">
        <v>391</v>
      </c>
      <c r="D247" s="6" t="s">
        <v>46</v>
      </c>
      <c r="E247" s="6" t="s">
        <v>46</v>
      </c>
      <c r="F247" s="6" t="s">
        <v>46</v>
      </c>
      <c r="G247" s="6" t="s">
        <v>46</v>
      </c>
      <c r="H247" s="6" t="s">
        <v>46</v>
      </c>
      <c r="I247" s="6" t="s">
        <v>46</v>
      </c>
      <c r="J247" s="6" t="s">
        <v>46</v>
      </c>
      <c r="K247" s="118"/>
    </row>
    <row r="248" spans="1:13" ht="15" customHeight="1" x14ac:dyDescent="0.45">
      <c r="A248" s="33"/>
      <c r="B248" s="67"/>
      <c r="C248" s="34" t="s">
        <v>392</v>
      </c>
      <c r="D248" s="6" t="s">
        <v>46</v>
      </c>
      <c r="E248" s="6" t="s">
        <v>46</v>
      </c>
      <c r="F248" s="6" t="s">
        <v>46</v>
      </c>
      <c r="G248" s="6" t="s">
        <v>46</v>
      </c>
      <c r="H248" s="6" t="s">
        <v>46</v>
      </c>
      <c r="I248" s="6" t="s">
        <v>46</v>
      </c>
      <c r="J248" s="6" t="s">
        <v>46</v>
      </c>
      <c r="K248" s="118"/>
    </row>
    <row r="249" spans="1:13" s="74" customFormat="1" ht="15" customHeight="1" x14ac:dyDescent="0.45">
      <c r="A249" s="46"/>
      <c r="B249" s="71" t="s">
        <v>413</v>
      </c>
      <c r="C249" s="61" t="s">
        <v>66</v>
      </c>
      <c r="D249" s="101">
        <v>20</v>
      </c>
      <c r="E249" s="101">
        <v>1293</v>
      </c>
      <c r="F249" s="101">
        <v>470627</v>
      </c>
      <c r="G249" s="101">
        <v>1210328</v>
      </c>
      <c r="H249" s="101">
        <v>2293713</v>
      </c>
      <c r="I249" s="101">
        <v>2354273</v>
      </c>
      <c r="J249" s="101">
        <v>1042660</v>
      </c>
      <c r="L249" s="45"/>
      <c r="M249" s="45"/>
    </row>
    <row r="250" spans="1:13" ht="15" customHeight="1" x14ac:dyDescent="0.45">
      <c r="A250" s="33"/>
      <c r="B250" s="67"/>
      <c r="C250" s="34" t="s">
        <v>2046</v>
      </c>
      <c r="D250" s="6">
        <v>2</v>
      </c>
      <c r="E250" s="6">
        <v>11</v>
      </c>
      <c r="F250" s="6" t="s">
        <v>2300</v>
      </c>
      <c r="G250" s="6" t="s">
        <v>2300</v>
      </c>
      <c r="H250" s="6" t="s">
        <v>2300</v>
      </c>
      <c r="I250" s="6" t="s">
        <v>2300</v>
      </c>
      <c r="J250" s="6" t="s">
        <v>2300</v>
      </c>
      <c r="K250" s="118"/>
    </row>
    <row r="251" spans="1:13" ht="15" customHeight="1" x14ac:dyDescent="0.45">
      <c r="A251" s="33"/>
      <c r="B251" s="67"/>
      <c r="C251" s="34" t="s">
        <v>384</v>
      </c>
      <c r="D251" s="6">
        <v>3</v>
      </c>
      <c r="E251" s="6">
        <v>37</v>
      </c>
      <c r="F251" s="6">
        <v>12063</v>
      </c>
      <c r="G251" s="6">
        <v>28849</v>
      </c>
      <c r="H251" s="6">
        <v>54182</v>
      </c>
      <c r="I251" s="6">
        <v>54182</v>
      </c>
      <c r="J251" s="6">
        <v>23155</v>
      </c>
      <c r="K251" s="118"/>
    </row>
    <row r="252" spans="1:13" ht="15" customHeight="1" x14ac:dyDescent="0.45">
      <c r="A252" s="33"/>
      <c r="B252" s="67"/>
      <c r="C252" s="34" t="s">
        <v>385</v>
      </c>
      <c r="D252" s="6">
        <v>4</v>
      </c>
      <c r="E252" s="6">
        <v>107</v>
      </c>
      <c r="F252" s="6">
        <v>34883</v>
      </c>
      <c r="G252" s="6">
        <v>160358</v>
      </c>
      <c r="H252" s="6">
        <v>192845</v>
      </c>
      <c r="I252" s="6">
        <v>190047</v>
      </c>
      <c r="J252" s="6">
        <v>29534</v>
      </c>
      <c r="K252" s="118"/>
    </row>
    <row r="253" spans="1:13" ht="15" customHeight="1" x14ac:dyDescent="0.45">
      <c r="A253" s="33"/>
      <c r="B253" s="67"/>
      <c r="C253" s="34" t="s">
        <v>386</v>
      </c>
      <c r="D253" s="6">
        <v>1</v>
      </c>
      <c r="E253" s="6">
        <v>35</v>
      </c>
      <c r="F253" s="6" t="s">
        <v>2300</v>
      </c>
      <c r="G253" s="6" t="s">
        <v>2300</v>
      </c>
      <c r="H253" s="6" t="s">
        <v>2300</v>
      </c>
      <c r="I253" s="6" t="s">
        <v>2300</v>
      </c>
      <c r="J253" s="6" t="s">
        <v>2300</v>
      </c>
      <c r="K253" s="118"/>
    </row>
    <row r="254" spans="1:13" s="171" customFormat="1" ht="15" customHeight="1" x14ac:dyDescent="0.45">
      <c r="A254" s="33"/>
      <c r="B254" s="62"/>
      <c r="C254" s="59" t="s">
        <v>387</v>
      </c>
      <c r="D254" s="98">
        <v>6</v>
      </c>
      <c r="E254" s="98">
        <v>410</v>
      </c>
      <c r="F254" s="98">
        <v>117924</v>
      </c>
      <c r="G254" s="98">
        <v>113811</v>
      </c>
      <c r="H254" s="98">
        <v>310819</v>
      </c>
      <c r="I254" s="98">
        <v>308358</v>
      </c>
      <c r="J254" s="98">
        <v>171843</v>
      </c>
      <c r="K254" s="118"/>
      <c r="L254" s="121"/>
      <c r="M254" s="121"/>
    </row>
    <row r="255" spans="1:13" s="171" customFormat="1" ht="15" customHeight="1" x14ac:dyDescent="0.45">
      <c r="A255" s="33"/>
      <c r="B255" s="67"/>
      <c r="C255" s="34" t="s">
        <v>388</v>
      </c>
      <c r="D255" s="6">
        <v>3</v>
      </c>
      <c r="E255" s="6">
        <v>409</v>
      </c>
      <c r="F255" s="6">
        <v>120186</v>
      </c>
      <c r="G255" s="6">
        <v>213300</v>
      </c>
      <c r="H255" s="6">
        <v>434651</v>
      </c>
      <c r="I255" s="6">
        <v>435016</v>
      </c>
      <c r="J255" s="6">
        <v>192441</v>
      </c>
      <c r="K255" s="118"/>
      <c r="L255" s="121"/>
      <c r="M255" s="121"/>
    </row>
    <row r="256" spans="1:13" s="171" customFormat="1" ht="15" customHeight="1" x14ac:dyDescent="0.45">
      <c r="A256" s="33"/>
      <c r="B256" s="67"/>
      <c r="C256" s="34" t="s">
        <v>389</v>
      </c>
      <c r="D256" s="6">
        <v>1</v>
      </c>
      <c r="E256" s="6">
        <v>284</v>
      </c>
      <c r="F256" s="6" t="s">
        <v>2300</v>
      </c>
      <c r="G256" s="6" t="s">
        <v>2300</v>
      </c>
      <c r="H256" s="6" t="s">
        <v>2300</v>
      </c>
      <c r="I256" s="6" t="s">
        <v>2300</v>
      </c>
      <c r="J256" s="6" t="s">
        <v>2300</v>
      </c>
      <c r="K256" s="118"/>
      <c r="L256" s="121"/>
      <c r="M256" s="121"/>
    </row>
    <row r="257" spans="1:13" s="171" customFormat="1" ht="15" customHeight="1" x14ac:dyDescent="0.45">
      <c r="A257" s="33"/>
      <c r="B257" s="67"/>
      <c r="C257" s="34" t="s">
        <v>390</v>
      </c>
      <c r="D257" s="6" t="s">
        <v>46</v>
      </c>
      <c r="E257" s="6" t="s">
        <v>46</v>
      </c>
      <c r="F257" s="6" t="s">
        <v>46</v>
      </c>
      <c r="G257" s="6" t="s">
        <v>46</v>
      </c>
      <c r="H257" s="6" t="s">
        <v>46</v>
      </c>
      <c r="I257" s="6" t="s">
        <v>46</v>
      </c>
      <c r="J257" s="6" t="s">
        <v>46</v>
      </c>
      <c r="K257" s="118"/>
      <c r="L257" s="121"/>
      <c r="M257" s="121"/>
    </row>
    <row r="258" spans="1:13" s="171" customFormat="1" ht="15" customHeight="1" x14ac:dyDescent="0.45">
      <c r="A258" s="33"/>
      <c r="B258" s="67"/>
      <c r="C258" s="34" t="s">
        <v>391</v>
      </c>
      <c r="D258" s="6" t="s">
        <v>46</v>
      </c>
      <c r="E258" s="6" t="s">
        <v>46</v>
      </c>
      <c r="F258" s="6" t="s">
        <v>46</v>
      </c>
      <c r="G258" s="6" t="s">
        <v>46</v>
      </c>
      <c r="H258" s="6" t="s">
        <v>46</v>
      </c>
      <c r="I258" s="6" t="s">
        <v>46</v>
      </c>
      <c r="J258" s="6" t="s">
        <v>46</v>
      </c>
      <c r="K258" s="118"/>
      <c r="L258" s="121"/>
      <c r="M258" s="121"/>
    </row>
    <row r="259" spans="1:13" s="171" customFormat="1" ht="15" customHeight="1" x14ac:dyDescent="0.45">
      <c r="A259" s="33"/>
      <c r="B259" s="70"/>
      <c r="C259" s="36" t="s">
        <v>392</v>
      </c>
      <c r="D259" s="9" t="s">
        <v>46</v>
      </c>
      <c r="E259" s="9" t="s">
        <v>46</v>
      </c>
      <c r="F259" s="9" t="s">
        <v>46</v>
      </c>
      <c r="G259" s="9" t="s">
        <v>46</v>
      </c>
      <c r="H259" s="9" t="s">
        <v>46</v>
      </c>
      <c r="I259" s="9" t="s">
        <v>46</v>
      </c>
      <c r="J259" s="9" t="s">
        <v>46</v>
      </c>
      <c r="K259" s="118"/>
      <c r="L259" s="121"/>
      <c r="M259" s="121"/>
    </row>
    <row r="260" spans="1:13" s="172" customFormat="1" ht="15" customHeight="1" x14ac:dyDescent="0.45">
      <c r="A260" s="46"/>
      <c r="B260" s="71" t="s">
        <v>414</v>
      </c>
      <c r="C260" s="61" t="s">
        <v>67</v>
      </c>
      <c r="D260" s="101">
        <v>57</v>
      </c>
      <c r="E260" s="101">
        <v>7570</v>
      </c>
      <c r="F260" s="101">
        <v>4280750</v>
      </c>
      <c r="G260" s="101">
        <v>55710550</v>
      </c>
      <c r="H260" s="101">
        <v>66966769</v>
      </c>
      <c r="I260" s="101">
        <v>66668130</v>
      </c>
      <c r="J260" s="101">
        <v>9239043</v>
      </c>
      <c r="K260" s="74"/>
      <c r="L260" s="122"/>
      <c r="M260" s="122"/>
    </row>
    <row r="261" spans="1:13" s="171" customFormat="1" ht="15" customHeight="1" x14ac:dyDescent="0.45">
      <c r="A261" s="33"/>
      <c r="B261" s="67"/>
      <c r="C261" s="34" t="s">
        <v>2046</v>
      </c>
      <c r="D261" s="6">
        <v>16</v>
      </c>
      <c r="E261" s="6">
        <v>82</v>
      </c>
      <c r="F261" s="6">
        <v>25291</v>
      </c>
      <c r="G261" s="6">
        <v>38178</v>
      </c>
      <c r="H261" s="6">
        <v>117660</v>
      </c>
      <c r="I261" s="6">
        <v>116104</v>
      </c>
      <c r="J261" s="6">
        <v>72258</v>
      </c>
      <c r="K261" s="118"/>
      <c r="L261" s="121"/>
      <c r="M261" s="121"/>
    </row>
    <row r="262" spans="1:13" s="171" customFormat="1" ht="15" customHeight="1" x14ac:dyDescent="0.45">
      <c r="A262" s="33"/>
      <c r="B262" s="67"/>
      <c r="C262" s="34" t="s">
        <v>384</v>
      </c>
      <c r="D262" s="6">
        <v>6</v>
      </c>
      <c r="E262" s="6">
        <v>81</v>
      </c>
      <c r="F262" s="6">
        <v>28094</v>
      </c>
      <c r="G262" s="6">
        <v>31442</v>
      </c>
      <c r="H262" s="6">
        <v>85332</v>
      </c>
      <c r="I262" s="6">
        <v>73146</v>
      </c>
      <c r="J262" s="6">
        <v>49006</v>
      </c>
      <c r="K262" s="118"/>
      <c r="L262" s="121"/>
      <c r="M262" s="121"/>
    </row>
    <row r="263" spans="1:13" s="171" customFormat="1" ht="15" customHeight="1" x14ac:dyDescent="0.45">
      <c r="A263" s="33"/>
      <c r="B263" s="67"/>
      <c r="C263" s="34" t="s">
        <v>385</v>
      </c>
      <c r="D263" s="6">
        <v>4</v>
      </c>
      <c r="E263" s="6">
        <v>97</v>
      </c>
      <c r="F263" s="6" t="s">
        <v>2300</v>
      </c>
      <c r="G263" s="6" t="s">
        <v>2300</v>
      </c>
      <c r="H263" s="6" t="s">
        <v>2300</v>
      </c>
      <c r="I263" s="6" t="s">
        <v>2300</v>
      </c>
      <c r="J263" s="6" t="s">
        <v>2300</v>
      </c>
      <c r="K263" s="118"/>
      <c r="L263" s="121"/>
      <c r="M263" s="121"/>
    </row>
    <row r="264" spans="1:13" s="171" customFormat="1" ht="15" customHeight="1" x14ac:dyDescent="0.45">
      <c r="A264" s="33"/>
      <c r="B264" s="67"/>
      <c r="C264" s="34" t="s">
        <v>386</v>
      </c>
      <c r="D264" s="6">
        <v>9</v>
      </c>
      <c r="E264" s="6">
        <v>331</v>
      </c>
      <c r="F264" s="6">
        <v>119988</v>
      </c>
      <c r="G264" s="6">
        <v>383576</v>
      </c>
      <c r="H264" s="6">
        <v>622574</v>
      </c>
      <c r="I264" s="6">
        <v>624103</v>
      </c>
      <c r="J264" s="6">
        <v>216063</v>
      </c>
      <c r="K264" s="118"/>
      <c r="L264" s="121"/>
      <c r="M264" s="121"/>
    </row>
    <row r="265" spans="1:13" s="171" customFormat="1" ht="15" customHeight="1" x14ac:dyDescent="0.45">
      <c r="A265" s="33"/>
      <c r="B265" s="62"/>
      <c r="C265" s="59" t="s">
        <v>387</v>
      </c>
      <c r="D265" s="98">
        <v>7</v>
      </c>
      <c r="E265" s="98">
        <v>487</v>
      </c>
      <c r="F265" s="98">
        <v>167401</v>
      </c>
      <c r="G265" s="98">
        <v>1132684</v>
      </c>
      <c r="H265" s="98">
        <v>1490255</v>
      </c>
      <c r="I265" s="98">
        <v>1491895</v>
      </c>
      <c r="J265" s="98">
        <v>298270</v>
      </c>
      <c r="K265" s="118"/>
      <c r="L265" s="121"/>
      <c r="M265" s="121"/>
    </row>
    <row r="266" spans="1:13" s="171" customFormat="1" ht="15" customHeight="1" x14ac:dyDescent="0.45">
      <c r="A266" s="33"/>
      <c r="B266" s="67"/>
      <c r="C266" s="34" t="s">
        <v>388</v>
      </c>
      <c r="D266" s="6">
        <v>6</v>
      </c>
      <c r="E266" s="6">
        <v>715</v>
      </c>
      <c r="F266" s="6">
        <v>305098</v>
      </c>
      <c r="G266" s="6">
        <v>3064353</v>
      </c>
      <c r="H266" s="6">
        <v>3762329</v>
      </c>
      <c r="I266" s="6">
        <v>3549862</v>
      </c>
      <c r="J266" s="6">
        <v>627825</v>
      </c>
      <c r="K266" s="118"/>
      <c r="L266" s="121"/>
      <c r="M266" s="121"/>
    </row>
    <row r="267" spans="1:13" s="171" customFormat="1" ht="15" customHeight="1" x14ac:dyDescent="0.45">
      <c r="A267" s="33"/>
      <c r="B267" s="67"/>
      <c r="C267" s="34" t="s">
        <v>389</v>
      </c>
      <c r="D267" s="6">
        <v>4</v>
      </c>
      <c r="E267" s="6">
        <v>1006</v>
      </c>
      <c r="F267" s="6">
        <v>511588</v>
      </c>
      <c r="G267" s="6">
        <v>3831948</v>
      </c>
      <c r="H267" s="6">
        <v>5502679</v>
      </c>
      <c r="I267" s="6">
        <v>5484177</v>
      </c>
      <c r="J267" s="6">
        <v>1436290</v>
      </c>
      <c r="K267" s="118"/>
      <c r="L267" s="121"/>
      <c r="M267" s="121"/>
    </row>
    <row r="268" spans="1:13" s="171" customFormat="1" ht="15" customHeight="1" x14ac:dyDescent="0.45">
      <c r="A268" s="33"/>
      <c r="B268" s="67"/>
      <c r="C268" s="34" t="s">
        <v>390</v>
      </c>
      <c r="D268" s="6">
        <v>4</v>
      </c>
      <c r="E268" s="6">
        <v>1586</v>
      </c>
      <c r="F268" s="6">
        <v>815689</v>
      </c>
      <c r="G268" s="6">
        <v>3267613</v>
      </c>
      <c r="H268" s="6">
        <v>4299774</v>
      </c>
      <c r="I268" s="6">
        <v>4286311</v>
      </c>
      <c r="J268" s="6">
        <v>743588</v>
      </c>
      <c r="K268" s="118"/>
      <c r="L268" s="121"/>
      <c r="M268" s="121"/>
    </row>
    <row r="269" spans="1:13" s="171" customFormat="1" ht="15" customHeight="1" x14ac:dyDescent="0.45">
      <c r="A269" s="33"/>
      <c r="B269" s="67"/>
      <c r="C269" s="34" t="s">
        <v>391</v>
      </c>
      <c r="D269" s="277" t="s">
        <v>46</v>
      </c>
      <c r="E269" s="277" t="s">
        <v>46</v>
      </c>
      <c r="F269" s="277" t="s">
        <v>46</v>
      </c>
      <c r="G269" s="277" t="s">
        <v>46</v>
      </c>
      <c r="H269" s="277" t="s">
        <v>46</v>
      </c>
      <c r="I269" s="277" t="s">
        <v>46</v>
      </c>
      <c r="J269" s="277" t="s">
        <v>46</v>
      </c>
      <c r="K269" s="118"/>
      <c r="L269" s="121"/>
      <c r="M269" s="121"/>
    </row>
    <row r="270" spans="1:13" s="171" customFormat="1" ht="15" customHeight="1" x14ac:dyDescent="0.45">
      <c r="A270" s="33"/>
      <c r="B270" s="67"/>
      <c r="C270" s="34" t="s">
        <v>392</v>
      </c>
      <c r="D270" s="6">
        <v>1</v>
      </c>
      <c r="E270" s="6">
        <v>3185</v>
      </c>
      <c r="F270" s="6" t="s">
        <v>2300</v>
      </c>
      <c r="G270" s="6" t="s">
        <v>2300</v>
      </c>
      <c r="H270" s="6" t="s">
        <v>2300</v>
      </c>
      <c r="I270" s="6" t="s">
        <v>2300</v>
      </c>
      <c r="J270" s="6" t="s">
        <v>2300</v>
      </c>
      <c r="K270" s="118"/>
      <c r="L270" s="121"/>
      <c r="M270" s="121"/>
    </row>
    <row r="271" spans="1:13" s="172" customFormat="1" ht="15" customHeight="1" x14ac:dyDescent="0.45">
      <c r="A271" s="46"/>
      <c r="B271" s="71" t="s">
        <v>415</v>
      </c>
      <c r="C271" s="61" t="s">
        <v>68</v>
      </c>
      <c r="D271" s="101">
        <v>95</v>
      </c>
      <c r="E271" s="101">
        <v>2606</v>
      </c>
      <c r="F271" s="101">
        <v>1080560</v>
      </c>
      <c r="G271" s="101">
        <v>3762326</v>
      </c>
      <c r="H271" s="101">
        <v>6258037</v>
      </c>
      <c r="I271" s="101">
        <v>6257011</v>
      </c>
      <c r="J271" s="101">
        <v>2524560</v>
      </c>
      <c r="K271" s="74"/>
      <c r="L271" s="122"/>
      <c r="M271" s="122"/>
    </row>
    <row r="272" spans="1:13" s="171" customFormat="1" ht="15" customHeight="1" x14ac:dyDescent="0.45">
      <c r="A272" s="33"/>
      <c r="B272" s="67"/>
      <c r="C272" s="34" t="s">
        <v>2046</v>
      </c>
      <c r="D272" s="6">
        <v>57</v>
      </c>
      <c r="E272" s="6">
        <v>233</v>
      </c>
      <c r="F272" s="6">
        <v>66295</v>
      </c>
      <c r="G272" s="6">
        <v>257778</v>
      </c>
      <c r="H272" s="6">
        <v>490872</v>
      </c>
      <c r="I272" s="6">
        <v>456152</v>
      </c>
      <c r="J272" s="6">
        <v>212097</v>
      </c>
      <c r="K272" s="118"/>
      <c r="L272" s="121"/>
      <c r="M272" s="121"/>
    </row>
    <row r="273" spans="1:13" s="171" customFormat="1" ht="15" customHeight="1" x14ac:dyDescent="0.45">
      <c r="A273" s="33"/>
      <c r="B273" s="67"/>
      <c r="C273" s="34" t="s">
        <v>384</v>
      </c>
      <c r="D273" s="6">
        <v>17</v>
      </c>
      <c r="E273" s="6">
        <v>232</v>
      </c>
      <c r="F273" s="6">
        <v>62873</v>
      </c>
      <c r="G273" s="6">
        <v>58594</v>
      </c>
      <c r="H273" s="6">
        <v>169593</v>
      </c>
      <c r="I273" s="6">
        <v>149548</v>
      </c>
      <c r="J273" s="6">
        <v>101170</v>
      </c>
      <c r="K273" s="118"/>
      <c r="L273" s="121"/>
      <c r="M273" s="121"/>
    </row>
    <row r="274" spans="1:13" s="171" customFormat="1" ht="15" customHeight="1" x14ac:dyDescent="0.45">
      <c r="A274" s="33"/>
      <c r="B274" s="67"/>
      <c r="C274" s="34" t="s">
        <v>385</v>
      </c>
      <c r="D274" s="6">
        <v>10</v>
      </c>
      <c r="E274" s="6">
        <v>249</v>
      </c>
      <c r="F274" s="6">
        <v>68795</v>
      </c>
      <c r="G274" s="6">
        <v>126127</v>
      </c>
      <c r="H274" s="6">
        <v>338193</v>
      </c>
      <c r="I274" s="6">
        <v>230987</v>
      </c>
      <c r="J274" s="6">
        <v>192784</v>
      </c>
      <c r="K274" s="118"/>
      <c r="L274" s="121"/>
      <c r="M274" s="121"/>
    </row>
    <row r="275" spans="1:13" s="171" customFormat="1" ht="15" customHeight="1" x14ac:dyDescent="0.45">
      <c r="A275" s="33"/>
      <c r="B275" s="67"/>
      <c r="C275" s="34" t="s">
        <v>386</v>
      </c>
      <c r="D275" s="6">
        <v>2</v>
      </c>
      <c r="E275" s="6">
        <v>72</v>
      </c>
      <c r="F275" s="6" t="s">
        <v>2300</v>
      </c>
      <c r="G275" s="6" t="s">
        <v>2300</v>
      </c>
      <c r="H275" s="6" t="s">
        <v>2300</v>
      </c>
      <c r="I275" s="6" t="s">
        <v>2300</v>
      </c>
      <c r="J275" s="6" t="s">
        <v>2300</v>
      </c>
      <c r="K275" s="118"/>
      <c r="L275" s="121"/>
      <c r="M275" s="121"/>
    </row>
    <row r="276" spans="1:13" s="171" customFormat="1" ht="15" customHeight="1" x14ac:dyDescent="0.45">
      <c r="A276" s="33"/>
      <c r="B276" s="62"/>
      <c r="C276" s="59" t="s">
        <v>387</v>
      </c>
      <c r="D276" s="98">
        <v>4</v>
      </c>
      <c r="E276" s="98">
        <v>260</v>
      </c>
      <c r="F276" s="98">
        <v>86617</v>
      </c>
      <c r="G276" s="98">
        <v>254623</v>
      </c>
      <c r="H276" s="98">
        <v>497957</v>
      </c>
      <c r="I276" s="98">
        <v>495176</v>
      </c>
      <c r="J276" s="98">
        <v>222148</v>
      </c>
      <c r="K276" s="118"/>
      <c r="L276" s="121"/>
      <c r="M276" s="121"/>
    </row>
    <row r="277" spans="1:13" s="171" customFormat="1" ht="15" customHeight="1" x14ac:dyDescent="0.45">
      <c r="A277" s="33"/>
      <c r="B277" s="67"/>
      <c r="C277" s="34" t="s">
        <v>388</v>
      </c>
      <c r="D277" s="6">
        <v>2</v>
      </c>
      <c r="E277" s="6">
        <v>236</v>
      </c>
      <c r="F277" s="6" t="s">
        <v>2300</v>
      </c>
      <c r="G277" s="6" t="s">
        <v>2300</v>
      </c>
      <c r="H277" s="6" t="s">
        <v>2300</v>
      </c>
      <c r="I277" s="6" t="s">
        <v>2300</v>
      </c>
      <c r="J277" s="6" t="s">
        <v>2300</v>
      </c>
      <c r="K277" s="118"/>
      <c r="L277" s="121"/>
      <c r="M277" s="121"/>
    </row>
    <row r="278" spans="1:13" s="171" customFormat="1" ht="15" customHeight="1" x14ac:dyDescent="0.45">
      <c r="A278" s="33"/>
      <c r="B278" s="67"/>
      <c r="C278" s="34" t="s">
        <v>389</v>
      </c>
      <c r="D278" s="6">
        <v>1</v>
      </c>
      <c r="E278" s="6">
        <v>220</v>
      </c>
      <c r="F278" s="6" t="s">
        <v>2300</v>
      </c>
      <c r="G278" s="6" t="s">
        <v>2300</v>
      </c>
      <c r="H278" s="6" t="s">
        <v>2300</v>
      </c>
      <c r="I278" s="6" t="s">
        <v>2300</v>
      </c>
      <c r="J278" s="6" t="s">
        <v>2300</v>
      </c>
      <c r="K278" s="118"/>
      <c r="L278" s="121"/>
      <c r="M278" s="121"/>
    </row>
    <row r="279" spans="1:13" s="171" customFormat="1" ht="15" customHeight="1" x14ac:dyDescent="0.45">
      <c r="A279" s="33"/>
      <c r="B279" s="67"/>
      <c r="C279" s="34" t="s">
        <v>390</v>
      </c>
      <c r="D279" s="6">
        <v>1</v>
      </c>
      <c r="E279" s="6">
        <v>378</v>
      </c>
      <c r="F279" s="6" t="s">
        <v>2300</v>
      </c>
      <c r="G279" s="6" t="s">
        <v>2300</v>
      </c>
      <c r="H279" s="6" t="s">
        <v>2300</v>
      </c>
      <c r="I279" s="6" t="s">
        <v>2300</v>
      </c>
      <c r="J279" s="6" t="s">
        <v>2300</v>
      </c>
      <c r="K279" s="118"/>
      <c r="L279" s="121"/>
      <c r="M279" s="121"/>
    </row>
    <row r="280" spans="1:13" s="171" customFormat="1" ht="15" customHeight="1" x14ac:dyDescent="0.45">
      <c r="A280" s="33"/>
      <c r="B280" s="67"/>
      <c r="C280" s="34" t="s">
        <v>391</v>
      </c>
      <c r="D280" s="6">
        <v>1</v>
      </c>
      <c r="E280" s="6">
        <v>726</v>
      </c>
      <c r="F280" s="6" t="s">
        <v>2300</v>
      </c>
      <c r="G280" s="6" t="s">
        <v>2300</v>
      </c>
      <c r="H280" s="6" t="s">
        <v>2300</v>
      </c>
      <c r="I280" s="6" t="s">
        <v>2300</v>
      </c>
      <c r="J280" s="6" t="s">
        <v>2300</v>
      </c>
      <c r="K280" s="118"/>
      <c r="L280" s="121"/>
      <c r="M280" s="121"/>
    </row>
    <row r="281" spans="1:13" s="171" customFormat="1" ht="15" customHeight="1" thickBot="1" x14ac:dyDescent="0.5">
      <c r="A281" s="33"/>
      <c r="B281" s="72"/>
      <c r="C281" s="63" t="s">
        <v>392</v>
      </c>
      <c r="D281" s="12" t="s">
        <v>46</v>
      </c>
      <c r="E281" s="12" t="s">
        <v>46</v>
      </c>
      <c r="F281" s="12" t="s">
        <v>46</v>
      </c>
      <c r="G281" s="12" t="s">
        <v>46</v>
      </c>
      <c r="H281" s="12" t="s">
        <v>46</v>
      </c>
      <c r="I281" s="12" t="s">
        <v>46</v>
      </c>
      <c r="J281" s="12" t="s">
        <v>46</v>
      </c>
      <c r="K281" s="118"/>
      <c r="L281" s="121"/>
      <c r="M281" s="121"/>
    </row>
  </sheetData>
  <mergeCells count="3">
    <mergeCell ref="B5:C6"/>
    <mergeCell ref="D5:D6"/>
    <mergeCell ref="B7:C7"/>
  </mergeCells>
  <phoneticPr fontId="2"/>
  <pageMargins left="0.78740157480314965" right="0.78740157480314965" top="0.78740157480314965" bottom="0.78740157480314965" header="0.39370078740157483" footer="0.59055118110236227"/>
  <pageSetup paperSize="9" scale="85" firstPageNumber="5" fitToHeight="0" orientation="portrait" r:id="rId1"/>
  <ignoredErrors>
    <ignoredError sqref="B18 B29 B40 B51 B62 B73 B84 B95 B106 B117 B128 B139 B150 B161 B172 B183 B194 B205 B216 B227 B238 B249 B260 B271"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5"/>
  <sheetViews>
    <sheetView showGridLines="0" zoomScaleNormal="100" zoomScaleSheetLayoutView="100" workbookViewId="0"/>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9" width="6.8984375" style="23" customWidth="1"/>
    <col min="20" max="16384" width="8.09765625" style="23"/>
  </cols>
  <sheetData>
    <row r="1" spans="1:22" s="117" customFormat="1" ht="15" customHeight="1" x14ac:dyDescent="0.45">
      <c r="B1" s="117" t="s">
        <v>416</v>
      </c>
    </row>
    <row r="2" spans="1:22" ht="6" customHeight="1" x14ac:dyDescent="0.45"/>
    <row r="3" spans="1:22" ht="6" customHeight="1" x14ac:dyDescent="0.45"/>
    <row r="4" spans="1:22" ht="6" customHeight="1" x14ac:dyDescent="0.45"/>
    <row r="5" spans="1:22" s="45" customFormat="1" ht="15" customHeight="1" thickBot="1" x14ac:dyDescent="0.5">
      <c r="B5" s="45" t="s">
        <v>417</v>
      </c>
    </row>
    <row r="6" spans="1:22" ht="18" customHeight="1" x14ac:dyDescent="0.45">
      <c r="A6" s="118"/>
      <c r="B6" s="393" t="s">
        <v>19</v>
      </c>
      <c r="C6" s="394"/>
      <c r="D6" s="409" t="s">
        <v>20</v>
      </c>
      <c r="E6" s="343" t="s">
        <v>21</v>
      </c>
      <c r="F6" s="344"/>
      <c r="G6" s="345"/>
      <c r="H6" s="350" t="s">
        <v>70</v>
      </c>
      <c r="I6" s="351"/>
      <c r="J6" s="351"/>
      <c r="K6" s="351"/>
      <c r="L6" s="351"/>
      <c r="M6" s="351"/>
      <c r="N6" s="351"/>
      <c r="O6" s="352"/>
      <c r="P6" s="316" t="s">
        <v>23</v>
      </c>
      <c r="Q6" s="317"/>
      <c r="R6" s="316" t="s">
        <v>24</v>
      </c>
      <c r="S6" s="401"/>
      <c r="T6" s="118"/>
    </row>
    <row r="7" spans="1:22" ht="18" customHeight="1" x14ac:dyDescent="0.45">
      <c r="A7" s="118"/>
      <c r="B7" s="407"/>
      <c r="C7" s="408"/>
      <c r="D7" s="410"/>
      <c r="E7" s="346"/>
      <c r="F7" s="347"/>
      <c r="G7" s="348"/>
      <c r="H7" s="302" t="s">
        <v>28</v>
      </c>
      <c r="I7" s="303"/>
      <c r="J7" s="306" t="s">
        <v>29</v>
      </c>
      <c r="K7" s="307"/>
      <c r="L7" s="307"/>
      <c r="M7" s="308"/>
      <c r="N7" s="309" t="s">
        <v>1844</v>
      </c>
      <c r="O7" s="310"/>
      <c r="P7" s="318"/>
      <c r="Q7" s="319"/>
      <c r="R7" s="318"/>
      <c r="S7" s="402"/>
      <c r="T7" s="118"/>
    </row>
    <row r="8" spans="1:22" ht="21.6" customHeight="1" x14ac:dyDescent="0.45">
      <c r="A8" s="118"/>
      <c r="B8" s="407"/>
      <c r="C8" s="408"/>
      <c r="D8" s="410"/>
      <c r="E8" s="304"/>
      <c r="F8" s="349"/>
      <c r="G8" s="305"/>
      <c r="H8" s="304"/>
      <c r="I8" s="305"/>
      <c r="J8" s="325" t="s">
        <v>35</v>
      </c>
      <c r="K8" s="326"/>
      <c r="L8" s="327" t="s">
        <v>1841</v>
      </c>
      <c r="M8" s="404"/>
      <c r="N8" s="311"/>
      <c r="O8" s="312"/>
      <c r="P8" s="320"/>
      <c r="Q8" s="321"/>
      <c r="R8" s="320"/>
      <c r="S8" s="403"/>
      <c r="T8" s="118"/>
    </row>
    <row r="9" spans="1:22" ht="15" customHeight="1" x14ac:dyDescent="0.45">
      <c r="A9" s="118"/>
      <c r="B9" s="407"/>
      <c r="C9" s="408"/>
      <c r="D9" s="410"/>
      <c r="E9" s="84" t="s">
        <v>36</v>
      </c>
      <c r="F9" s="84" t="s">
        <v>37</v>
      </c>
      <c r="G9" s="84" t="s">
        <v>38</v>
      </c>
      <c r="H9" s="85" t="s">
        <v>37</v>
      </c>
      <c r="I9" s="85" t="s">
        <v>38</v>
      </c>
      <c r="J9" s="85" t="s">
        <v>37</v>
      </c>
      <c r="K9" s="85" t="s">
        <v>38</v>
      </c>
      <c r="L9" s="85" t="s">
        <v>37</v>
      </c>
      <c r="M9" s="85" t="s">
        <v>38</v>
      </c>
      <c r="N9" s="85" t="s">
        <v>37</v>
      </c>
      <c r="O9" s="85" t="s">
        <v>38</v>
      </c>
      <c r="P9" s="85" t="s">
        <v>37</v>
      </c>
      <c r="Q9" s="85" t="s">
        <v>38</v>
      </c>
      <c r="R9" s="85" t="s">
        <v>37</v>
      </c>
      <c r="S9" s="89" t="s">
        <v>38</v>
      </c>
      <c r="T9" s="118"/>
    </row>
    <row r="10" spans="1:22" s="32" customFormat="1" ht="15" customHeight="1" thickBot="1" x14ac:dyDescent="0.5">
      <c r="A10" s="65"/>
      <c r="B10" s="395"/>
      <c r="C10" s="396"/>
      <c r="D10" s="411"/>
      <c r="E10" s="108" t="s">
        <v>39</v>
      </c>
      <c r="F10" s="108" t="s">
        <v>40</v>
      </c>
      <c r="G10" s="108" t="s">
        <v>40</v>
      </c>
      <c r="H10" s="109" t="s">
        <v>39</v>
      </c>
      <c r="I10" s="109" t="s">
        <v>39</v>
      </c>
      <c r="J10" s="109" t="s">
        <v>39</v>
      </c>
      <c r="K10" s="109" t="s">
        <v>39</v>
      </c>
      <c r="L10" s="109" t="s">
        <v>39</v>
      </c>
      <c r="M10" s="109" t="s">
        <v>39</v>
      </c>
      <c r="N10" s="109" t="s">
        <v>39</v>
      </c>
      <c r="O10" s="109" t="s">
        <v>39</v>
      </c>
      <c r="P10" s="109" t="s">
        <v>39</v>
      </c>
      <c r="Q10" s="109" t="s">
        <v>39</v>
      </c>
      <c r="R10" s="109" t="s">
        <v>39</v>
      </c>
      <c r="S10" s="120" t="s">
        <v>39</v>
      </c>
      <c r="T10" s="65"/>
    </row>
    <row r="11" spans="1:22" s="45" customFormat="1" ht="15" customHeight="1" x14ac:dyDescent="0.45">
      <c r="A11" s="74"/>
      <c r="B11" s="405" t="s">
        <v>16</v>
      </c>
      <c r="C11" s="406"/>
      <c r="D11" s="96">
        <v>601</v>
      </c>
      <c r="E11" s="96">
        <v>69737</v>
      </c>
      <c r="F11" s="96">
        <v>45536</v>
      </c>
      <c r="G11" s="96">
        <v>24201</v>
      </c>
      <c r="H11" s="96">
        <v>847</v>
      </c>
      <c r="I11" s="96">
        <v>185</v>
      </c>
      <c r="J11" s="96">
        <v>35516</v>
      </c>
      <c r="K11" s="96">
        <v>15887</v>
      </c>
      <c r="L11" s="96">
        <v>4808</v>
      </c>
      <c r="M11" s="96">
        <v>6471</v>
      </c>
      <c r="N11" s="96">
        <v>4794</v>
      </c>
      <c r="O11" s="96">
        <v>1777</v>
      </c>
      <c r="P11" s="96">
        <v>287</v>
      </c>
      <c r="Q11" s="96">
        <v>139</v>
      </c>
      <c r="R11" s="96">
        <v>429</v>
      </c>
      <c r="S11" s="96">
        <v>119</v>
      </c>
      <c r="T11" s="74"/>
      <c r="V11" s="37"/>
    </row>
    <row r="12" spans="1:22" ht="15" customHeight="1" x14ac:dyDescent="0.45">
      <c r="A12" s="118"/>
      <c r="B12" s="3" t="s">
        <v>43</v>
      </c>
      <c r="C12" s="27" t="s">
        <v>44</v>
      </c>
      <c r="D12" s="6">
        <v>144</v>
      </c>
      <c r="E12" s="6">
        <v>14851</v>
      </c>
      <c r="F12" s="6">
        <v>6266</v>
      </c>
      <c r="G12" s="6">
        <v>8585</v>
      </c>
      <c r="H12" s="6">
        <v>236</v>
      </c>
      <c r="I12" s="6">
        <v>59</v>
      </c>
      <c r="J12" s="6">
        <v>4571</v>
      </c>
      <c r="K12" s="6">
        <v>5025</v>
      </c>
      <c r="L12" s="6">
        <v>1254</v>
      </c>
      <c r="M12" s="6">
        <v>3254</v>
      </c>
      <c r="N12" s="6">
        <v>242</v>
      </c>
      <c r="O12" s="6">
        <v>253</v>
      </c>
      <c r="P12" s="6">
        <v>87</v>
      </c>
      <c r="Q12" s="6">
        <v>75</v>
      </c>
      <c r="R12" s="6">
        <v>37</v>
      </c>
      <c r="S12" s="6">
        <v>6</v>
      </c>
      <c r="T12" s="118"/>
    </row>
    <row r="13" spans="1:22" ht="15" customHeight="1" x14ac:dyDescent="0.45">
      <c r="A13" s="118"/>
      <c r="B13" s="3">
        <v>10</v>
      </c>
      <c r="C13" s="27" t="s">
        <v>45</v>
      </c>
      <c r="D13" s="6">
        <v>6</v>
      </c>
      <c r="E13" s="6">
        <v>351</v>
      </c>
      <c r="F13" s="6">
        <v>255</v>
      </c>
      <c r="G13" s="6">
        <v>96</v>
      </c>
      <c r="H13" s="6">
        <v>13</v>
      </c>
      <c r="I13" s="6">
        <v>4</v>
      </c>
      <c r="J13" s="6">
        <v>200</v>
      </c>
      <c r="K13" s="6">
        <v>68</v>
      </c>
      <c r="L13" s="6">
        <v>30</v>
      </c>
      <c r="M13" s="6">
        <v>21</v>
      </c>
      <c r="N13" s="6">
        <v>12</v>
      </c>
      <c r="O13" s="6">
        <v>3</v>
      </c>
      <c r="P13" s="6" t="s">
        <v>46</v>
      </c>
      <c r="Q13" s="6" t="s">
        <v>46</v>
      </c>
      <c r="R13" s="6" t="s">
        <v>46</v>
      </c>
      <c r="S13" s="6" t="s">
        <v>46</v>
      </c>
      <c r="T13" s="118"/>
    </row>
    <row r="14" spans="1:22" ht="15" customHeight="1" x14ac:dyDescent="0.45">
      <c r="A14" s="118"/>
      <c r="B14" s="3">
        <v>11</v>
      </c>
      <c r="C14" s="27" t="s">
        <v>47</v>
      </c>
      <c r="D14" s="6">
        <v>39</v>
      </c>
      <c r="E14" s="6">
        <v>2288</v>
      </c>
      <c r="F14" s="6">
        <v>344</v>
      </c>
      <c r="G14" s="6">
        <v>1944</v>
      </c>
      <c r="H14" s="6">
        <v>32</v>
      </c>
      <c r="I14" s="6">
        <v>10</v>
      </c>
      <c r="J14" s="6">
        <v>275</v>
      </c>
      <c r="K14" s="6">
        <v>1548</v>
      </c>
      <c r="L14" s="6">
        <v>35</v>
      </c>
      <c r="M14" s="6">
        <v>385</v>
      </c>
      <c r="N14" s="6">
        <v>4</v>
      </c>
      <c r="O14" s="6">
        <v>1</v>
      </c>
      <c r="P14" s="6" t="s">
        <v>46</v>
      </c>
      <c r="Q14" s="6">
        <v>6</v>
      </c>
      <c r="R14" s="6">
        <v>2</v>
      </c>
      <c r="S14" s="6" t="s">
        <v>46</v>
      </c>
      <c r="T14" s="118"/>
    </row>
    <row r="15" spans="1:22" ht="15" customHeight="1" x14ac:dyDescent="0.45">
      <c r="A15" s="118"/>
      <c r="B15" s="3">
        <v>12</v>
      </c>
      <c r="C15" s="27" t="s">
        <v>48</v>
      </c>
      <c r="D15" s="6">
        <v>19</v>
      </c>
      <c r="E15" s="6">
        <v>1031</v>
      </c>
      <c r="F15" s="6">
        <v>853</v>
      </c>
      <c r="G15" s="6">
        <v>178</v>
      </c>
      <c r="H15" s="6">
        <v>39</v>
      </c>
      <c r="I15" s="6">
        <v>5</v>
      </c>
      <c r="J15" s="6">
        <v>716</v>
      </c>
      <c r="K15" s="6">
        <v>153</v>
      </c>
      <c r="L15" s="6">
        <v>80</v>
      </c>
      <c r="M15" s="6">
        <v>20</v>
      </c>
      <c r="N15" s="6">
        <v>18</v>
      </c>
      <c r="O15" s="6" t="s">
        <v>46</v>
      </c>
      <c r="P15" s="6" t="s">
        <v>46</v>
      </c>
      <c r="Q15" s="6">
        <v>2</v>
      </c>
      <c r="R15" s="6" t="s">
        <v>46</v>
      </c>
      <c r="S15" s="6" t="s">
        <v>46</v>
      </c>
      <c r="T15" s="118"/>
    </row>
    <row r="16" spans="1:22" ht="15" customHeight="1" x14ac:dyDescent="0.45">
      <c r="A16" s="118"/>
      <c r="B16" s="130">
        <v>13</v>
      </c>
      <c r="C16" s="28" t="s">
        <v>49</v>
      </c>
      <c r="D16" s="9">
        <v>3</v>
      </c>
      <c r="E16" s="9">
        <v>217</v>
      </c>
      <c r="F16" s="9">
        <v>155</v>
      </c>
      <c r="G16" s="9">
        <v>62</v>
      </c>
      <c r="H16" s="9">
        <v>4</v>
      </c>
      <c r="I16" s="9">
        <v>3</v>
      </c>
      <c r="J16" s="9">
        <v>128</v>
      </c>
      <c r="K16" s="9">
        <v>41</v>
      </c>
      <c r="L16" s="9">
        <v>22</v>
      </c>
      <c r="M16" s="9">
        <v>16</v>
      </c>
      <c r="N16" s="9">
        <v>1</v>
      </c>
      <c r="O16" s="9">
        <v>2</v>
      </c>
      <c r="P16" s="9" t="s">
        <v>46</v>
      </c>
      <c r="Q16" s="9" t="s">
        <v>46</v>
      </c>
      <c r="R16" s="9" t="s">
        <v>46</v>
      </c>
      <c r="S16" s="9" t="s">
        <v>46</v>
      </c>
      <c r="T16" s="118"/>
    </row>
    <row r="17" spans="1:20" ht="15" customHeight="1" x14ac:dyDescent="0.45">
      <c r="A17" s="118"/>
      <c r="B17" s="3">
        <v>14</v>
      </c>
      <c r="C17" s="27" t="s">
        <v>50</v>
      </c>
      <c r="D17" s="6">
        <v>7</v>
      </c>
      <c r="E17" s="6">
        <v>619</v>
      </c>
      <c r="F17" s="6">
        <v>481</v>
      </c>
      <c r="G17" s="6">
        <v>138</v>
      </c>
      <c r="H17" s="6">
        <v>8</v>
      </c>
      <c r="I17" s="6">
        <v>1</v>
      </c>
      <c r="J17" s="6">
        <v>407</v>
      </c>
      <c r="K17" s="6">
        <v>95</v>
      </c>
      <c r="L17" s="6">
        <v>57</v>
      </c>
      <c r="M17" s="6">
        <v>40</v>
      </c>
      <c r="N17" s="6">
        <v>9</v>
      </c>
      <c r="O17" s="6">
        <v>2</v>
      </c>
      <c r="P17" s="6" t="s">
        <v>46</v>
      </c>
      <c r="Q17" s="6" t="s">
        <v>46</v>
      </c>
      <c r="R17" s="6" t="s">
        <v>46</v>
      </c>
      <c r="S17" s="6" t="s">
        <v>46</v>
      </c>
      <c r="T17" s="118"/>
    </row>
    <row r="18" spans="1:20" ht="15" customHeight="1" x14ac:dyDescent="0.45">
      <c r="A18" s="118"/>
      <c r="B18" s="3">
        <v>15</v>
      </c>
      <c r="C18" s="27" t="s">
        <v>51</v>
      </c>
      <c r="D18" s="6">
        <v>16</v>
      </c>
      <c r="E18" s="6">
        <v>1038</v>
      </c>
      <c r="F18" s="6">
        <v>650</v>
      </c>
      <c r="G18" s="6">
        <v>388</v>
      </c>
      <c r="H18" s="6">
        <v>29</v>
      </c>
      <c r="I18" s="6">
        <v>10</v>
      </c>
      <c r="J18" s="6">
        <v>581</v>
      </c>
      <c r="K18" s="6">
        <v>331</v>
      </c>
      <c r="L18" s="6">
        <v>36</v>
      </c>
      <c r="M18" s="6">
        <v>50</v>
      </c>
      <c r="N18" s="6">
        <v>9</v>
      </c>
      <c r="O18" s="6">
        <v>1</v>
      </c>
      <c r="P18" s="6">
        <v>3</v>
      </c>
      <c r="Q18" s="6">
        <v>1</v>
      </c>
      <c r="R18" s="6">
        <v>5</v>
      </c>
      <c r="S18" s="6">
        <v>4</v>
      </c>
      <c r="T18" s="118"/>
    </row>
    <row r="19" spans="1:20" ht="15" customHeight="1" x14ac:dyDescent="0.45">
      <c r="A19" s="118"/>
      <c r="B19" s="3">
        <v>16</v>
      </c>
      <c r="C19" s="27" t="s">
        <v>52</v>
      </c>
      <c r="D19" s="6">
        <v>8</v>
      </c>
      <c r="E19" s="6">
        <v>1329</v>
      </c>
      <c r="F19" s="6">
        <v>973</v>
      </c>
      <c r="G19" s="6">
        <v>356</v>
      </c>
      <c r="H19" s="6">
        <v>13</v>
      </c>
      <c r="I19" s="6" t="s">
        <v>46</v>
      </c>
      <c r="J19" s="6">
        <v>650</v>
      </c>
      <c r="K19" s="6">
        <v>259</v>
      </c>
      <c r="L19" s="6">
        <v>116</v>
      </c>
      <c r="M19" s="6">
        <v>80</v>
      </c>
      <c r="N19" s="6">
        <v>195</v>
      </c>
      <c r="O19" s="6">
        <v>17</v>
      </c>
      <c r="P19" s="6" t="s">
        <v>46</v>
      </c>
      <c r="Q19" s="6">
        <v>3</v>
      </c>
      <c r="R19" s="6">
        <v>1</v>
      </c>
      <c r="S19" s="6" t="s">
        <v>46</v>
      </c>
      <c r="T19" s="118"/>
    </row>
    <row r="20" spans="1:20" ht="15" customHeight="1" x14ac:dyDescent="0.45">
      <c r="A20" s="118"/>
      <c r="B20" s="3">
        <v>17</v>
      </c>
      <c r="C20" s="27" t="s">
        <v>53</v>
      </c>
      <c r="D20" s="6">
        <v>1</v>
      </c>
      <c r="E20" s="6">
        <v>41</v>
      </c>
      <c r="F20" s="6">
        <v>41</v>
      </c>
      <c r="G20" s="6" t="s">
        <v>46</v>
      </c>
      <c r="H20" s="6">
        <v>1</v>
      </c>
      <c r="I20" s="6" t="s">
        <v>46</v>
      </c>
      <c r="J20" s="6">
        <v>40</v>
      </c>
      <c r="K20" s="6" t="s">
        <v>46</v>
      </c>
      <c r="L20" s="6" t="s">
        <v>46</v>
      </c>
      <c r="M20" s="6" t="s">
        <v>46</v>
      </c>
      <c r="N20" s="6" t="s">
        <v>46</v>
      </c>
      <c r="O20" s="6" t="s">
        <v>46</v>
      </c>
      <c r="P20" s="6" t="s">
        <v>46</v>
      </c>
      <c r="Q20" s="6" t="s">
        <v>46</v>
      </c>
      <c r="R20" s="6" t="s">
        <v>46</v>
      </c>
      <c r="S20" s="6" t="s">
        <v>46</v>
      </c>
      <c r="T20" s="118"/>
    </row>
    <row r="21" spans="1:20" ht="15" customHeight="1" x14ac:dyDescent="0.45">
      <c r="A21" s="118"/>
      <c r="B21" s="130">
        <v>18</v>
      </c>
      <c r="C21" s="28" t="s">
        <v>54</v>
      </c>
      <c r="D21" s="9">
        <v>36</v>
      </c>
      <c r="E21" s="9">
        <v>3255</v>
      </c>
      <c r="F21" s="9">
        <v>2151</v>
      </c>
      <c r="G21" s="9">
        <v>1104</v>
      </c>
      <c r="H21" s="9">
        <v>47</v>
      </c>
      <c r="I21" s="9">
        <v>6</v>
      </c>
      <c r="J21" s="9">
        <v>1369</v>
      </c>
      <c r="K21" s="9">
        <v>576</v>
      </c>
      <c r="L21" s="9">
        <v>260</v>
      </c>
      <c r="M21" s="9">
        <v>276</v>
      </c>
      <c r="N21" s="9">
        <v>492</v>
      </c>
      <c r="O21" s="9">
        <v>249</v>
      </c>
      <c r="P21" s="9" t="s">
        <v>46</v>
      </c>
      <c r="Q21" s="9" t="s">
        <v>46</v>
      </c>
      <c r="R21" s="9">
        <v>17</v>
      </c>
      <c r="S21" s="9">
        <v>3</v>
      </c>
      <c r="T21" s="118"/>
    </row>
    <row r="22" spans="1:20" ht="15" customHeight="1" x14ac:dyDescent="0.45">
      <c r="A22" s="118"/>
      <c r="B22" s="3">
        <v>19</v>
      </c>
      <c r="C22" s="27" t="s">
        <v>55</v>
      </c>
      <c r="D22" s="6">
        <v>4</v>
      </c>
      <c r="E22" s="6">
        <v>379</v>
      </c>
      <c r="F22" s="6">
        <v>263</v>
      </c>
      <c r="G22" s="6">
        <v>116</v>
      </c>
      <c r="H22" s="6">
        <v>1</v>
      </c>
      <c r="I22" s="6" t="s">
        <v>46</v>
      </c>
      <c r="J22" s="6">
        <v>251</v>
      </c>
      <c r="K22" s="6">
        <v>93</v>
      </c>
      <c r="L22" s="6">
        <v>10</v>
      </c>
      <c r="M22" s="6">
        <v>22</v>
      </c>
      <c r="N22" s="6">
        <v>1</v>
      </c>
      <c r="O22" s="6">
        <v>1</v>
      </c>
      <c r="P22" s="6" t="s">
        <v>46</v>
      </c>
      <c r="Q22" s="6" t="s">
        <v>46</v>
      </c>
      <c r="R22" s="6" t="s">
        <v>46</v>
      </c>
      <c r="S22" s="6" t="s">
        <v>46</v>
      </c>
      <c r="T22" s="118"/>
    </row>
    <row r="23" spans="1:20" ht="15" customHeight="1" x14ac:dyDescent="0.45">
      <c r="A23" s="118"/>
      <c r="B23" s="3">
        <v>20</v>
      </c>
      <c r="C23" s="27" t="s">
        <v>56</v>
      </c>
      <c r="D23" s="6">
        <v>5</v>
      </c>
      <c r="E23" s="6">
        <v>340</v>
      </c>
      <c r="F23" s="6">
        <v>151</v>
      </c>
      <c r="G23" s="6">
        <v>189</v>
      </c>
      <c r="H23" s="6">
        <v>3</v>
      </c>
      <c r="I23" s="6" t="s">
        <v>46</v>
      </c>
      <c r="J23" s="6">
        <v>130</v>
      </c>
      <c r="K23" s="6">
        <v>130</v>
      </c>
      <c r="L23" s="6">
        <v>12</v>
      </c>
      <c r="M23" s="6">
        <v>58</v>
      </c>
      <c r="N23" s="6">
        <v>7</v>
      </c>
      <c r="O23" s="6">
        <v>1</v>
      </c>
      <c r="P23" s="6">
        <v>2</v>
      </c>
      <c r="Q23" s="6" t="s">
        <v>46</v>
      </c>
      <c r="R23" s="6">
        <v>1</v>
      </c>
      <c r="S23" s="6" t="s">
        <v>46</v>
      </c>
      <c r="T23" s="118"/>
    </row>
    <row r="24" spans="1:20" ht="15" customHeight="1" x14ac:dyDescent="0.45">
      <c r="A24" s="118"/>
      <c r="B24" s="3">
        <v>21</v>
      </c>
      <c r="C24" s="27" t="s">
        <v>57</v>
      </c>
      <c r="D24" s="6">
        <v>20</v>
      </c>
      <c r="E24" s="6">
        <v>1162</v>
      </c>
      <c r="F24" s="6">
        <v>997</v>
      </c>
      <c r="G24" s="6">
        <v>165</v>
      </c>
      <c r="H24" s="6">
        <v>27</v>
      </c>
      <c r="I24" s="6">
        <v>4</v>
      </c>
      <c r="J24" s="6">
        <v>856</v>
      </c>
      <c r="K24" s="6">
        <v>120</v>
      </c>
      <c r="L24" s="6">
        <v>73</v>
      </c>
      <c r="M24" s="6">
        <v>20</v>
      </c>
      <c r="N24" s="6">
        <v>70</v>
      </c>
      <c r="O24" s="6">
        <v>21</v>
      </c>
      <c r="P24" s="6" t="s">
        <v>46</v>
      </c>
      <c r="Q24" s="6" t="s">
        <v>46</v>
      </c>
      <c r="R24" s="6">
        <v>29</v>
      </c>
      <c r="S24" s="6" t="s">
        <v>46</v>
      </c>
      <c r="T24" s="118"/>
    </row>
    <row r="25" spans="1:20" ht="15" customHeight="1" x14ac:dyDescent="0.45">
      <c r="A25" s="118"/>
      <c r="B25" s="3">
        <v>22</v>
      </c>
      <c r="C25" s="27" t="s">
        <v>58</v>
      </c>
      <c r="D25" s="6">
        <v>17</v>
      </c>
      <c r="E25" s="6">
        <v>1790</v>
      </c>
      <c r="F25" s="6">
        <v>1606</v>
      </c>
      <c r="G25" s="6">
        <v>184</v>
      </c>
      <c r="H25" s="6">
        <v>36</v>
      </c>
      <c r="I25" s="6">
        <v>7</v>
      </c>
      <c r="J25" s="6">
        <v>1219</v>
      </c>
      <c r="K25" s="6">
        <v>161</v>
      </c>
      <c r="L25" s="6">
        <v>156</v>
      </c>
      <c r="M25" s="6">
        <v>16</v>
      </c>
      <c r="N25" s="6">
        <v>200</v>
      </c>
      <c r="O25" s="6">
        <v>6</v>
      </c>
      <c r="P25" s="6" t="s">
        <v>46</v>
      </c>
      <c r="Q25" s="6" t="s">
        <v>46</v>
      </c>
      <c r="R25" s="6">
        <v>5</v>
      </c>
      <c r="S25" s="6">
        <v>6</v>
      </c>
      <c r="T25" s="118"/>
    </row>
    <row r="26" spans="1:20" ht="15" customHeight="1" x14ac:dyDescent="0.45">
      <c r="A26" s="118"/>
      <c r="B26" s="130">
        <v>23</v>
      </c>
      <c r="C26" s="28" t="s">
        <v>59</v>
      </c>
      <c r="D26" s="9">
        <v>12</v>
      </c>
      <c r="E26" s="9">
        <v>823</v>
      </c>
      <c r="F26" s="9">
        <v>585</v>
      </c>
      <c r="G26" s="9">
        <v>238</v>
      </c>
      <c r="H26" s="9">
        <v>13</v>
      </c>
      <c r="I26" s="9">
        <v>8</v>
      </c>
      <c r="J26" s="9">
        <v>474</v>
      </c>
      <c r="K26" s="9">
        <v>157</v>
      </c>
      <c r="L26" s="9">
        <v>92</v>
      </c>
      <c r="M26" s="9">
        <v>67</v>
      </c>
      <c r="N26" s="9">
        <v>7</v>
      </c>
      <c r="O26" s="9">
        <v>6</v>
      </c>
      <c r="P26" s="9" t="s">
        <v>46</v>
      </c>
      <c r="Q26" s="9" t="s">
        <v>46</v>
      </c>
      <c r="R26" s="9">
        <v>1</v>
      </c>
      <c r="S26" s="9" t="s">
        <v>46</v>
      </c>
      <c r="T26" s="118"/>
    </row>
    <row r="27" spans="1:20" ht="15" customHeight="1" x14ac:dyDescent="0.45">
      <c r="A27" s="118"/>
      <c r="B27" s="3">
        <v>24</v>
      </c>
      <c r="C27" s="27" t="s">
        <v>60</v>
      </c>
      <c r="D27" s="6">
        <v>44</v>
      </c>
      <c r="E27" s="6">
        <v>3628</v>
      </c>
      <c r="F27" s="6">
        <v>2895</v>
      </c>
      <c r="G27" s="6">
        <v>733</v>
      </c>
      <c r="H27" s="6">
        <v>68</v>
      </c>
      <c r="I27" s="6">
        <v>11</v>
      </c>
      <c r="J27" s="6">
        <v>2471</v>
      </c>
      <c r="K27" s="6">
        <v>569</v>
      </c>
      <c r="L27" s="6">
        <v>312</v>
      </c>
      <c r="M27" s="6">
        <v>133</v>
      </c>
      <c r="N27" s="6">
        <v>52</v>
      </c>
      <c r="O27" s="6">
        <v>23</v>
      </c>
      <c r="P27" s="6" t="s">
        <v>46</v>
      </c>
      <c r="Q27" s="6" t="s">
        <v>46</v>
      </c>
      <c r="R27" s="6">
        <v>8</v>
      </c>
      <c r="S27" s="6">
        <v>3</v>
      </c>
      <c r="T27" s="118"/>
    </row>
    <row r="28" spans="1:20" ht="15" customHeight="1" x14ac:dyDescent="0.45">
      <c r="A28" s="118"/>
      <c r="B28" s="3">
        <v>25</v>
      </c>
      <c r="C28" s="27" t="s">
        <v>61</v>
      </c>
      <c r="D28" s="6">
        <v>15</v>
      </c>
      <c r="E28" s="6">
        <v>3441</v>
      </c>
      <c r="F28" s="6">
        <v>2373</v>
      </c>
      <c r="G28" s="6">
        <v>1068</v>
      </c>
      <c r="H28" s="6">
        <v>14</v>
      </c>
      <c r="I28" s="6" t="s">
        <v>46</v>
      </c>
      <c r="J28" s="6">
        <v>1980</v>
      </c>
      <c r="K28" s="6">
        <v>725</v>
      </c>
      <c r="L28" s="6">
        <v>224</v>
      </c>
      <c r="M28" s="6">
        <v>270</v>
      </c>
      <c r="N28" s="6">
        <v>161</v>
      </c>
      <c r="O28" s="6">
        <v>74</v>
      </c>
      <c r="P28" s="6" t="s">
        <v>46</v>
      </c>
      <c r="Q28" s="6" t="s">
        <v>46</v>
      </c>
      <c r="R28" s="6">
        <v>6</v>
      </c>
      <c r="S28" s="6">
        <v>1</v>
      </c>
      <c r="T28" s="118"/>
    </row>
    <row r="29" spans="1:20" ht="15" customHeight="1" x14ac:dyDescent="0.45">
      <c r="A29" s="118"/>
      <c r="B29" s="3">
        <v>26</v>
      </c>
      <c r="C29" s="27" t="s">
        <v>62</v>
      </c>
      <c r="D29" s="6">
        <v>64</v>
      </c>
      <c r="E29" s="6">
        <v>7278</v>
      </c>
      <c r="F29" s="6">
        <v>5209</v>
      </c>
      <c r="G29" s="6">
        <v>2069</v>
      </c>
      <c r="H29" s="6">
        <v>90</v>
      </c>
      <c r="I29" s="6">
        <v>28</v>
      </c>
      <c r="J29" s="6">
        <v>4300</v>
      </c>
      <c r="K29" s="6">
        <v>1388</v>
      </c>
      <c r="L29" s="6">
        <v>335</v>
      </c>
      <c r="M29" s="6">
        <v>292</v>
      </c>
      <c r="N29" s="6">
        <v>486</v>
      </c>
      <c r="O29" s="6">
        <v>366</v>
      </c>
      <c r="P29" s="6" t="s">
        <v>46</v>
      </c>
      <c r="Q29" s="6">
        <v>1</v>
      </c>
      <c r="R29" s="6">
        <v>2</v>
      </c>
      <c r="S29" s="6">
        <v>5</v>
      </c>
      <c r="T29" s="118"/>
    </row>
    <row r="30" spans="1:20" ht="15" customHeight="1" x14ac:dyDescent="0.45">
      <c r="A30" s="118"/>
      <c r="B30" s="3">
        <v>27</v>
      </c>
      <c r="C30" s="27" t="s">
        <v>63</v>
      </c>
      <c r="D30" s="6">
        <v>18</v>
      </c>
      <c r="E30" s="6">
        <v>2991</v>
      </c>
      <c r="F30" s="6">
        <v>1812</v>
      </c>
      <c r="G30" s="6">
        <v>1179</v>
      </c>
      <c r="H30" s="6">
        <v>37</v>
      </c>
      <c r="I30" s="6">
        <v>6</v>
      </c>
      <c r="J30" s="6">
        <v>1369</v>
      </c>
      <c r="K30" s="6">
        <v>530</v>
      </c>
      <c r="L30" s="6">
        <v>273</v>
      </c>
      <c r="M30" s="6">
        <v>469</v>
      </c>
      <c r="N30" s="6">
        <v>134</v>
      </c>
      <c r="O30" s="6">
        <v>174</v>
      </c>
      <c r="P30" s="6">
        <v>2</v>
      </c>
      <c r="Q30" s="6" t="s">
        <v>46</v>
      </c>
      <c r="R30" s="6">
        <v>1</v>
      </c>
      <c r="S30" s="6" t="s">
        <v>46</v>
      </c>
      <c r="T30" s="118"/>
    </row>
    <row r="31" spans="1:20" ht="15" customHeight="1" x14ac:dyDescent="0.45">
      <c r="A31" s="118"/>
      <c r="B31" s="130">
        <v>28</v>
      </c>
      <c r="C31" s="28" t="s">
        <v>64</v>
      </c>
      <c r="D31" s="9">
        <v>44</v>
      </c>
      <c r="E31" s="9">
        <v>10087</v>
      </c>
      <c r="F31" s="9">
        <v>7507</v>
      </c>
      <c r="G31" s="9">
        <v>2580</v>
      </c>
      <c r="H31" s="9">
        <v>53</v>
      </c>
      <c r="I31" s="9">
        <v>9</v>
      </c>
      <c r="J31" s="9">
        <v>5726</v>
      </c>
      <c r="K31" s="9">
        <v>1947</v>
      </c>
      <c r="L31" s="9">
        <v>360</v>
      </c>
      <c r="M31" s="9">
        <v>341</v>
      </c>
      <c r="N31" s="9">
        <v>1617</v>
      </c>
      <c r="O31" s="9">
        <v>350</v>
      </c>
      <c r="P31" s="9" t="s">
        <v>46</v>
      </c>
      <c r="Q31" s="9" t="s">
        <v>46</v>
      </c>
      <c r="R31" s="9">
        <v>249</v>
      </c>
      <c r="S31" s="9">
        <v>67</v>
      </c>
      <c r="T31" s="118"/>
    </row>
    <row r="32" spans="1:20" ht="15" customHeight="1" x14ac:dyDescent="0.45">
      <c r="A32" s="118"/>
      <c r="B32" s="3">
        <v>29</v>
      </c>
      <c r="C32" s="27" t="s">
        <v>65</v>
      </c>
      <c r="D32" s="6">
        <v>26</v>
      </c>
      <c r="E32" s="6">
        <v>2458</v>
      </c>
      <c r="F32" s="6">
        <v>1440</v>
      </c>
      <c r="G32" s="6">
        <v>1018</v>
      </c>
      <c r="H32" s="6">
        <v>34</v>
      </c>
      <c r="I32" s="6">
        <v>4</v>
      </c>
      <c r="J32" s="6">
        <v>1346</v>
      </c>
      <c r="K32" s="6">
        <v>824</v>
      </c>
      <c r="L32" s="6">
        <v>49</v>
      </c>
      <c r="M32" s="6">
        <v>185</v>
      </c>
      <c r="N32" s="6">
        <v>50</v>
      </c>
      <c r="O32" s="6">
        <v>28</v>
      </c>
      <c r="P32" s="6" t="s">
        <v>46</v>
      </c>
      <c r="Q32" s="6" t="s">
        <v>46</v>
      </c>
      <c r="R32" s="6">
        <v>39</v>
      </c>
      <c r="S32" s="6">
        <v>23</v>
      </c>
      <c r="T32" s="118"/>
    </row>
    <row r="33" spans="1:20" ht="15" customHeight="1" x14ac:dyDescent="0.45">
      <c r="A33" s="118"/>
      <c r="B33" s="3">
        <v>30</v>
      </c>
      <c r="C33" s="27" t="s">
        <v>66</v>
      </c>
      <c r="D33" s="6">
        <v>11</v>
      </c>
      <c r="E33" s="6">
        <v>1138</v>
      </c>
      <c r="F33" s="6">
        <v>766</v>
      </c>
      <c r="G33" s="6">
        <v>372</v>
      </c>
      <c r="H33" s="6">
        <v>16</v>
      </c>
      <c r="I33" s="6">
        <v>3</v>
      </c>
      <c r="J33" s="6">
        <v>660</v>
      </c>
      <c r="K33" s="6">
        <v>205</v>
      </c>
      <c r="L33" s="6">
        <v>62</v>
      </c>
      <c r="M33" s="6">
        <v>95</v>
      </c>
      <c r="N33" s="6">
        <v>29</v>
      </c>
      <c r="O33" s="6">
        <v>69</v>
      </c>
      <c r="P33" s="6" t="s">
        <v>46</v>
      </c>
      <c r="Q33" s="6" t="s">
        <v>46</v>
      </c>
      <c r="R33" s="6">
        <v>1</v>
      </c>
      <c r="S33" s="6" t="s">
        <v>46</v>
      </c>
      <c r="T33" s="118"/>
    </row>
    <row r="34" spans="1:20" ht="15" customHeight="1" x14ac:dyDescent="0.45">
      <c r="A34" s="118"/>
      <c r="B34" s="3">
        <v>31</v>
      </c>
      <c r="C34" s="27" t="s">
        <v>67</v>
      </c>
      <c r="D34" s="6">
        <v>31</v>
      </c>
      <c r="E34" s="6">
        <v>7310</v>
      </c>
      <c r="F34" s="6">
        <v>6539</v>
      </c>
      <c r="G34" s="6">
        <v>771</v>
      </c>
      <c r="H34" s="6">
        <v>25</v>
      </c>
      <c r="I34" s="6">
        <v>5</v>
      </c>
      <c r="J34" s="6">
        <v>4782</v>
      </c>
      <c r="K34" s="6">
        <v>511</v>
      </c>
      <c r="L34" s="6">
        <v>772</v>
      </c>
      <c r="M34" s="6">
        <v>162</v>
      </c>
      <c r="N34" s="6">
        <v>968</v>
      </c>
      <c r="O34" s="6">
        <v>93</v>
      </c>
      <c r="P34" s="6">
        <v>193</v>
      </c>
      <c r="Q34" s="6">
        <v>51</v>
      </c>
      <c r="R34" s="6">
        <v>8</v>
      </c>
      <c r="S34" s="6" t="s">
        <v>46</v>
      </c>
      <c r="T34" s="118"/>
    </row>
    <row r="35" spans="1:20" ht="15" customHeight="1" thickBot="1" x14ac:dyDescent="0.5">
      <c r="A35" s="118"/>
      <c r="B35" s="131">
        <v>32</v>
      </c>
      <c r="C35" s="73" t="s">
        <v>68</v>
      </c>
      <c r="D35" s="12">
        <v>11</v>
      </c>
      <c r="E35" s="12">
        <v>1892</v>
      </c>
      <c r="F35" s="12">
        <v>1224</v>
      </c>
      <c r="G35" s="12">
        <v>668</v>
      </c>
      <c r="H35" s="12">
        <v>8</v>
      </c>
      <c r="I35" s="12">
        <v>2</v>
      </c>
      <c r="J35" s="12">
        <v>1015</v>
      </c>
      <c r="K35" s="12">
        <v>431</v>
      </c>
      <c r="L35" s="12">
        <v>188</v>
      </c>
      <c r="M35" s="12">
        <v>199</v>
      </c>
      <c r="N35" s="12">
        <v>30</v>
      </c>
      <c r="O35" s="12">
        <v>37</v>
      </c>
      <c r="P35" s="12" t="s">
        <v>46</v>
      </c>
      <c r="Q35" s="12" t="s">
        <v>46</v>
      </c>
      <c r="R35" s="12">
        <v>17</v>
      </c>
      <c r="S35" s="12">
        <v>1</v>
      </c>
      <c r="T35" s="118"/>
    </row>
  </sheetData>
  <mergeCells count="12">
    <mergeCell ref="B11:C11"/>
    <mergeCell ref="B6:C10"/>
    <mergeCell ref="D6:D10"/>
    <mergeCell ref="E6:G8"/>
    <mergeCell ref="H6:O6"/>
    <mergeCell ref="P6:Q8"/>
    <mergeCell ref="R6:S8"/>
    <mergeCell ref="H7:I8"/>
    <mergeCell ref="J7:M7"/>
    <mergeCell ref="N7:O8"/>
    <mergeCell ref="J8:K8"/>
    <mergeCell ref="L8:M8"/>
  </mergeCells>
  <phoneticPr fontId="2"/>
  <pageMargins left="0.78740157480314965" right="0.78740157480314965" top="0.78740157480314965" bottom="0.78740157480314965" header="0.39370078740157483" footer="0.59055118110236227"/>
  <pageSetup paperSize="9" scale="92" firstPageNumber="5" orientation="landscape" r:id="rId1"/>
  <ignoredErrors>
    <ignoredError sqref="B12"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showGridLines="0" zoomScaleNormal="100" zoomScaleSheetLayoutView="100" workbookViewId="0"/>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4" width="11.3984375" style="23" customWidth="1"/>
    <col min="15" max="16384" width="8.09765625" style="23"/>
  </cols>
  <sheetData>
    <row r="1" spans="1:15" s="117" customFormat="1" ht="15" customHeight="1" x14ac:dyDescent="0.45">
      <c r="B1" s="117" t="s">
        <v>416</v>
      </c>
    </row>
    <row r="2" spans="1:15" ht="4.5" customHeight="1" x14ac:dyDescent="0.45"/>
    <row r="3" spans="1:15" ht="4.5" customHeight="1" x14ac:dyDescent="0.45"/>
    <row r="4" spans="1:15" ht="4.5" customHeight="1" x14ac:dyDescent="0.45"/>
    <row r="5" spans="1:15" ht="4.5" customHeight="1" x14ac:dyDescent="0.45"/>
    <row r="6" spans="1:15" s="45" customFormat="1" ht="15" customHeight="1" thickBot="1" x14ac:dyDescent="0.5">
      <c r="B6" s="45" t="s">
        <v>1895</v>
      </c>
    </row>
    <row r="7" spans="1:15" ht="28.95" customHeight="1" x14ac:dyDescent="0.45">
      <c r="A7" s="118"/>
      <c r="B7" s="412" t="s">
        <v>19</v>
      </c>
      <c r="C7" s="413"/>
      <c r="D7" s="416" t="s">
        <v>20</v>
      </c>
      <c r="E7" s="419" t="s">
        <v>1845</v>
      </c>
      <c r="F7" s="420"/>
      <c r="G7" s="420"/>
      <c r="H7" s="372" t="s">
        <v>1893</v>
      </c>
      <c r="I7" s="420"/>
      <c r="J7" s="420"/>
      <c r="K7" s="420"/>
      <c r="L7" s="420"/>
      <c r="M7" s="420"/>
      <c r="N7" s="420"/>
      <c r="O7" s="118"/>
    </row>
    <row r="8" spans="1:15" ht="15" customHeight="1" x14ac:dyDescent="0.45">
      <c r="A8" s="118"/>
      <c r="B8" s="414"/>
      <c r="C8" s="415"/>
      <c r="D8" s="417"/>
      <c r="E8" s="421" t="s">
        <v>418</v>
      </c>
      <c r="F8" s="423"/>
      <c r="G8" s="423"/>
      <c r="H8" s="424" t="s">
        <v>418</v>
      </c>
      <c r="I8" s="423"/>
      <c r="J8" s="423"/>
      <c r="K8" s="423"/>
      <c r="L8" s="423"/>
      <c r="M8" s="423"/>
      <c r="N8" s="423"/>
      <c r="O8" s="118"/>
    </row>
    <row r="9" spans="1:15" ht="96" x14ac:dyDescent="0.45">
      <c r="A9" s="118"/>
      <c r="B9" s="414"/>
      <c r="C9" s="415"/>
      <c r="D9" s="417"/>
      <c r="E9" s="422"/>
      <c r="F9" s="168" t="s">
        <v>419</v>
      </c>
      <c r="G9" s="168" t="s">
        <v>2041</v>
      </c>
      <c r="H9" s="425"/>
      <c r="I9" s="210" t="s">
        <v>420</v>
      </c>
      <c r="J9" s="210" t="s">
        <v>421</v>
      </c>
      <c r="K9" s="210" t="s">
        <v>422</v>
      </c>
      <c r="L9" s="210" t="s">
        <v>1846</v>
      </c>
      <c r="M9" s="210" t="s">
        <v>423</v>
      </c>
      <c r="N9" s="208" t="s">
        <v>424</v>
      </c>
      <c r="O9" s="118"/>
    </row>
    <row r="10" spans="1:15" s="32" customFormat="1" ht="15" customHeight="1" thickBot="1" x14ac:dyDescent="0.5">
      <c r="A10" s="65"/>
      <c r="B10" s="366"/>
      <c r="C10" s="367"/>
      <c r="D10" s="418"/>
      <c r="E10" s="75" t="s">
        <v>79</v>
      </c>
      <c r="F10" s="75" t="s">
        <v>79</v>
      </c>
      <c r="G10" s="75" t="s">
        <v>79</v>
      </c>
      <c r="H10" s="58" t="s">
        <v>79</v>
      </c>
      <c r="I10" s="75" t="s">
        <v>79</v>
      </c>
      <c r="J10" s="75" t="s">
        <v>79</v>
      </c>
      <c r="K10" s="75" t="s">
        <v>79</v>
      </c>
      <c r="L10" s="75" t="s">
        <v>79</v>
      </c>
      <c r="M10" s="75" t="s">
        <v>79</v>
      </c>
      <c r="N10" s="76" t="s">
        <v>79</v>
      </c>
      <c r="O10" s="65"/>
    </row>
    <row r="11" spans="1:15" s="45" customFormat="1" ht="15" customHeight="1" x14ac:dyDescent="0.45">
      <c r="A11" s="74"/>
      <c r="B11" s="405" t="s">
        <v>16</v>
      </c>
      <c r="C11" s="406"/>
      <c r="D11" s="96">
        <v>601</v>
      </c>
      <c r="E11" s="96">
        <v>29118523</v>
      </c>
      <c r="F11" s="96">
        <v>25211809</v>
      </c>
      <c r="G11" s="96">
        <v>3906714</v>
      </c>
      <c r="H11" s="96">
        <v>198202224</v>
      </c>
      <c r="I11" s="96">
        <v>170233378</v>
      </c>
      <c r="J11" s="96">
        <v>4053719</v>
      </c>
      <c r="K11" s="96">
        <v>7301613</v>
      </c>
      <c r="L11" s="96">
        <v>11377262</v>
      </c>
      <c r="M11" s="96">
        <v>2037407</v>
      </c>
      <c r="N11" s="96">
        <v>3198845</v>
      </c>
      <c r="O11" s="74"/>
    </row>
    <row r="12" spans="1:15" ht="15" customHeight="1" x14ac:dyDescent="0.45">
      <c r="A12" s="118"/>
      <c r="B12" s="3" t="s">
        <v>43</v>
      </c>
      <c r="C12" s="27" t="s">
        <v>44</v>
      </c>
      <c r="D12" s="6">
        <v>144</v>
      </c>
      <c r="E12" s="6">
        <v>4265842</v>
      </c>
      <c r="F12" s="6">
        <v>4023305</v>
      </c>
      <c r="G12" s="6">
        <v>242537</v>
      </c>
      <c r="H12" s="6">
        <v>23514387</v>
      </c>
      <c r="I12" s="6">
        <v>21260407</v>
      </c>
      <c r="J12" s="6">
        <v>551980</v>
      </c>
      <c r="K12" s="6">
        <v>777060</v>
      </c>
      <c r="L12" s="6">
        <v>175829</v>
      </c>
      <c r="M12" s="6">
        <v>135587</v>
      </c>
      <c r="N12" s="6">
        <v>613524</v>
      </c>
      <c r="O12" s="118"/>
    </row>
    <row r="13" spans="1:15" ht="15" customHeight="1" x14ac:dyDescent="0.45">
      <c r="A13" s="118"/>
      <c r="B13" s="3">
        <v>10</v>
      </c>
      <c r="C13" s="29" t="s">
        <v>45</v>
      </c>
      <c r="D13" s="6">
        <v>6</v>
      </c>
      <c r="E13" s="6">
        <v>114676</v>
      </c>
      <c r="F13" s="6">
        <v>107776</v>
      </c>
      <c r="G13" s="6">
        <v>6900</v>
      </c>
      <c r="H13" s="6">
        <v>1258280</v>
      </c>
      <c r="I13" s="6">
        <v>1189899</v>
      </c>
      <c r="J13" s="6">
        <v>23619</v>
      </c>
      <c r="K13" s="6">
        <v>28446</v>
      </c>
      <c r="L13" s="6">
        <v>674</v>
      </c>
      <c r="M13" s="6">
        <v>13726</v>
      </c>
      <c r="N13" s="6">
        <v>1916</v>
      </c>
      <c r="O13" s="118"/>
    </row>
    <row r="14" spans="1:15" ht="15" customHeight="1" x14ac:dyDescent="0.45">
      <c r="A14" s="118"/>
      <c r="B14" s="3">
        <v>11</v>
      </c>
      <c r="C14" s="27" t="s">
        <v>47</v>
      </c>
      <c r="D14" s="6">
        <v>39</v>
      </c>
      <c r="E14" s="6">
        <v>528440</v>
      </c>
      <c r="F14" s="6">
        <v>522135</v>
      </c>
      <c r="G14" s="6">
        <v>6305</v>
      </c>
      <c r="H14" s="6">
        <v>556410</v>
      </c>
      <c r="I14" s="6">
        <v>349649</v>
      </c>
      <c r="J14" s="6">
        <v>9197</v>
      </c>
      <c r="K14" s="6">
        <v>19918</v>
      </c>
      <c r="L14" s="6">
        <v>165571</v>
      </c>
      <c r="M14" s="6">
        <v>11535</v>
      </c>
      <c r="N14" s="6">
        <v>540</v>
      </c>
      <c r="O14" s="118"/>
    </row>
    <row r="15" spans="1:15" ht="15" customHeight="1" x14ac:dyDescent="0.45">
      <c r="A15" s="118"/>
      <c r="B15" s="3">
        <v>12</v>
      </c>
      <c r="C15" s="27" t="s">
        <v>48</v>
      </c>
      <c r="D15" s="6">
        <v>19</v>
      </c>
      <c r="E15" s="6">
        <v>397783</v>
      </c>
      <c r="F15" s="6">
        <v>391493</v>
      </c>
      <c r="G15" s="6">
        <v>6290</v>
      </c>
      <c r="H15" s="6">
        <v>3597936</v>
      </c>
      <c r="I15" s="6">
        <v>3301305</v>
      </c>
      <c r="J15" s="6">
        <v>40361</v>
      </c>
      <c r="K15" s="6">
        <v>128037</v>
      </c>
      <c r="L15" s="6">
        <v>19141</v>
      </c>
      <c r="M15" s="6">
        <v>48041</v>
      </c>
      <c r="N15" s="6">
        <v>61051</v>
      </c>
      <c r="O15" s="118"/>
    </row>
    <row r="16" spans="1:15" ht="15" customHeight="1" x14ac:dyDescent="0.45">
      <c r="A16" s="118"/>
      <c r="B16" s="130">
        <v>13</v>
      </c>
      <c r="C16" s="28" t="s">
        <v>49</v>
      </c>
      <c r="D16" s="9">
        <v>3</v>
      </c>
      <c r="E16" s="9" t="s">
        <v>2300</v>
      </c>
      <c r="F16" s="9" t="s">
        <v>2300</v>
      </c>
      <c r="G16" s="9">
        <v>3306</v>
      </c>
      <c r="H16" s="9" t="s">
        <v>2300</v>
      </c>
      <c r="I16" s="9" t="s">
        <v>2300</v>
      </c>
      <c r="J16" s="9">
        <v>7918</v>
      </c>
      <c r="K16" s="9" t="s">
        <v>2300</v>
      </c>
      <c r="L16" s="9" t="s">
        <v>2300</v>
      </c>
      <c r="M16" s="9">
        <v>3116</v>
      </c>
      <c r="N16" s="9" t="s">
        <v>46</v>
      </c>
      <c r="O16" s="118"/>
    </row>
    <row r="17" spans="1:15" ht="15" customHeight="1" x14ac:dyDescent="0.45">
      <c r="A17" s="118"/>
      <c r="B17" s="3">
        <v>14</v>
      </c>
      <c r="C17" s="29" t="s">
        <v>50</v>
      </c>
      <c r="D17" s="6">
        <v>7</v>
      </c>
      <c r="E17" s="6">
        <v>212361</v>
      </c>
      <c r="F17" s="6">
        <v>207332</v>
      </c>
      <c r="G17" s="6">
        <v>5029</v>
      </c>
      <c r="H17" s="6">
        <v>1743481</v>
      </c>
      <c r="I17" s="6">
        <v>1350369</v>
      </c>
      <c r="J17" s="6">
        <v>105336</v>
      </c>
      <c r="K17" s="6">
        <v>184686</v>
      </c>
      <c r="L17" s="6">
        <v>31403</v>
      </c>
      <c r="M17" s="6">
        <v>6687</v>
      </c>
      <c r="N17" s="6">
        <v>65000</v>
      </c>
      <c r="O17" s="118"/>
    </row>
    <row r="18" spans="1:15" ht="15" customHeight="1" x14ac:dyDescent="0.45">
      <c r="A18" s="118"/>
      <c r="B18" s="3">
        <v>15</v>
      </c>
      <c r="C18" s="27" t="s">
        <v>51</v>
      </c>
      <c r="D18" s="6">
        <v>16</v>
      </c>
      <c r="E18" s="6">
        <v>399223</v>
      </c>
      <c r="F18" s="6">
        <v>386801</v>
      </c>
      <c r="G18" s="6">
        <v>12422</v>
      </c>
      <c r="H18" s="6">
        <v>1099841</v>
      </c>
      <c r="I18" s="6">
        <v>834875</v>
      </c>
      <c r="J18" s="6">
        <v>10850</v>
      </c>
      <c r="K18" s="6">
        <v>96592</v>
      </c>
      <c r="L18" s="6">
        <v>136903</v>
      </c>
      <c r="M18" s="6">
        <v>19805</v>
      </c>
      <c r="N18" s="6">
        <v>816</v>
      </c>
      <c r="O18" s="118"/>
    </row>
    <row r="19" spans="1:15" ht="15" customHeight="1" x14ac:dyDescent="0.45">
      <c r="A19" s="118"/>
      <c r="B19" s="3">
        <v>16</v>
      </c>
      <c r="C19" s="27" t="s">
        <v>52</v>
      </c>
      <c r="D19" s="6">
        <v>8</v>
      </c>
      <c r="E19" s="6">
        <v>649962</v>
      </c>
      <c r="F19" s="6">
        <v>619800</v>
      </c>
      <c r="G19" s="6">
        <v>30162</v>
      </c>
      <c r="H19" s="6">
        <v>3371229</v>
      </c>
      <c r="I19" s="6">
        <v>2723099</v>
      </c>
      <c r="J19" s="6">
        <v>243782</v>
      </c>
      <c r="K19" s="6">
        <v>99372</v>
      </c>
      <c r="L19" s="6" t="s">
        <v>46</v>
      </c>
      <c r="M19" s="6">
        <v>284574</v>
      </c>
      <c r="N19" s="6">
        <v>20402</v>
      </c>
      <c r="O19" s="118"/>
    </row>
    <row r="20" spans="1:15" ht="15" customHeight="1" x14ac:dyDescent="0.45">
      <c r="A20" s="118"/>
      <c r="B20" s="3">
        <v>17</v>
      </c>
      <c r="C20" s="27" t="s">
        <v>53</v>
      </c>
      <c r="D20" s="6">
        <v>1</v>
      </c>
      <c r="E20" s="6" t="s">
        <v>2300</v>
      </c>
      <c r="F20" s="6" t="s">
        <v>2300</v>
      </c>
      <c r="G20" s="6" t="s">
        <v>46</v>
      </c>
      <c r="H20" s="6" t="s">
        <v>2300</v>
      </c>
      <c r="I20" s="6" t="s">
        <v>2300</v>
      </c>
      <c r="J20" s="6" t="s">
        <v>46</v>
      </c>
      <c r="K20" s="6" t="s">
        <v>2300</v>
      </c>
      <c r="L20" s="6" t="s">
        <v>2300</v>
      </c>
      <c r="M20" s="6" t="s">
        <v>46</v>
      </c>
      <c r="N20" s="6" t="s">
        <v>46</v>
      </c>
      <c r="O20" s="118"/>
    </row>
    <row r="21" spans="1:15" ht="15" customHeight="1" x14ac:dyDescent="0.45">
      <c r="A21" s="118"/>
      <c r="B21" s="130">
        <v>18</v>
      </c>
      <c r="C21" s="88" t="s">
        <v>54</v>
      </c>
      <c r="D21" s="9">
        <v>36</v>
      </c>
      <c r="E21" s="9">
        <v>1019476</v>
      </c>
      <c r="F21" s="9">
        <v>868070</v>
      </c>
      <c r="G21" s="9">
        <v>151406</v>
      </c>
      <c r="H21" s="9">
        <v>4754085</v>
      </c>
      <c r="I21" s="9">
        <v>3595021</v>
      </c>
      <c r="J21" s="9">
        <v>68393</v>
      </c>
      <c r="K21" s="9">
        <v>219399</v>
      </c>
      <c r="L21" s="9">
        <v>588453</v>
      </c>
      <c r="M21" s="9">
        <v>173639</v>
      </c>
      <c r="N21" s="9">
        <v>109180</v>
      </c>
      <c r="O21" s="118"/>
    </row>
    <row r="22" spans="1:15" ht="15" customHeight="1" x14ac:dyDescent="0.45">
      <c r="A22" s="118"/>
      <c r="B22" s="3">
        <v>19</v>
      </c>
      <c r="C22" s="27" t="s">
        <v>55</v>
      </c>
      <c r="D22" s="6">
        <v>4</v>
      </c>
      <c r="E22" s="6">
        <v>105707</v>
      </c>
      <c r="F22" s="6">
        <v>104691</v>
      </c>
      <c r="G22" s="6">
        <v>1016</v>
      </c>
      <c r="H22" s="6">
        <v>215268</v>
      </c>
      <c r="I22" s="6">
        <v>150504</v>
      </c>
      <c r="J22" s="6">
        <v>3642</v>
      </c>
      <c r="K22" s="6">
        <v>19874</v>
      </c>
      <c r="L22" s="6">
        <v>23329</v>
      </c>
      <c r="M22" s="6">
        <v>17919</v>
      </c>
      <c r="N22" s="6" t="s">
        <v>46</v>
      </c>
      <c r="O22" s="118"/>
    </row>
    <row r="23" spans="1:15" ht="15" customHeight="1" x14ac:dyDescent="0.45">
      <c r="A23" s="118"/>
      <c r="B23" s="3">
        <v>20</v>
      </c>
      <c r="C23" s="27" t="s">
        <v>56</v>
      </c>
      <c r="D23" s="6">
        <v>5</v>
      </c>
      <c r="E23" s="6">
        <v>97071</v>
      </c>
      <c r="F23" s="6">
        <v>93094</v>
      </c>
      <c r="G23" s="6">
        <v>3977</v>
      </c>
      <c r="H23" s="6">
        <v>472184</v>
      </c>
      <c r="I23" s="6">
        <v>417512</v>
      </c>
      <c r="J23" s="6">
        <v>553</v>
      </c>
      <c r="K23" s="6">
        <v>8318</v>
      </c>
      <c r="L23" s="6">
        <v>45801</v>
      </c>
      <c r="M23" s="6" t="s">
        <v>46</v>
      </c>
      <c r="N23" s="6" t="s">
        <v>46</v>
      </c>
      <c r="O23" s="118"/>
    </row>
    <row r="24" spans="1:15" ht="15" customHeight="1" x14ac:dyDescent="0.45">
      <c r="A24" s="118"/>
      <c r="B24" s="3">
        <v>21</v>
      </c>
      <c r="C24" s="27" t="s">
        <v>57</v>
      </c>
      <c r="D24" s="6">
        <v>20</v>
      </c>
      <c r="E24" s="6">
        <v>584620</v>
      </c>
      <c r="F24" s="6">
        <v>526005</v>
      </c>
      <c r="G24" s="6">
        <v>58615</v>
      </c>
      <c r="H24" s="6">
        <v>3097098</v>
      </c>
      <c r="I24" s="6">
        <v>2009640</v>
      </c>
      <c r="J24" s="6">
        <v>141941</v>
      </c>
      <c r="K24" s="6">
        <v>500645</v>
      </c>
      <c r="L24" s="6">
        <v>43121</v>
      </c>
      <c r="M24" s="6">
        <v>244287</v>
      </c>
      <c r="N24" s="6">
        <v>157464</v>
      </c>
      <c r="O24" s="118"/>
    </row>
    <row r="25" spans="1:15" ht="15" customHeight="1" x14ac:dyDescent="0.45">
      <c r="A25" s="118"/>
      <c r="B25" s="3">
        <v>22</v>
      </c>
      <c r="C25" s="27" t="s">
        <v>58</v>
      </c>
      <c r="D25" s="6">
        <v>17</v>
      </c>
      <c r="E25" s="6">
        <v>910686</v>
      </c>
      <c r="F25" s="6">
        <v>778993</v>
      </c>
      <c r="G25" s="6">
        <v>131693</v>
      </c>
      <c r="H25" s="6">
        <v>8690798</v>
      </c>
      <c r="I25" s="6">
        <v>5945740</v>
      </c>
      <c r="J25" s="6">
        <v>1916070</v>
      </c>
      <c r="K25" s="6">
        <v>324744</v>
      </c>
      <c r="L25" s="6">
        <v>127759</v>
      </c>
      <c r="M25" s="6">
        <v>324841</v>
      </c>
      <c r="N25" s="6">
        <v>51644</v>
      </c>
      <c r="O25" s="118"/>
    </row>
    <row r="26" spans="1:15" ht="15" customHeight="1" x14ac:dyDescent="0.45">
      <c r="A26" s="118"/>
      <c r="B26" s="130">
        <v>23</v>
      </c>
      <c r="C26" s="28" t="s">
        <v>59</v>
      </c>
      <c r="D26" s="9">
        <v>12</v>
      </c>
      <c r="E26" s="9">
        <v>343547</v>
      </c>
      <c r="F26" s="9">
        <v>338331</v>
      </c>
      <c r="G26" s="9">
        <v>5216</v>
      </c>
      <c r="H26" s="9">
        <v>1898756</v>
      </c>
      <c r="I26" s="9">
        <v>1021832</v>
      </c>
      <c r="J26" s="9">
        <v>24264</v>
      </c>
      <c r="K26" s="9">
        <v>48222</v>
      </c>
      <c r="L26" s="9">
        <v>140080</v>
      </c>
      <c r="M26" s="9">
        <v>18872</v>
      </c>
      <c r="N26" s="9">
        <v>645486</v>
      </c>
      <c r="O26" s="118"/>
    </row>
    <row r="27" spans="1:15" ht="15" customHeight="1" x14ac:dyDescent="0.45">
      <c r="A27" s="118"/>
      <c r="B27" s="3">
        <v>24</v>
      </c>
      <c r="C27" s="27" t="s">
        <v>60</v>
      </c>
      <c r="D27" s="6">
        <v>44</v>
      </c>
      <c r="E27" s="6">
        <v>1679146</v>
      </c>
      <c r="F27" s="6">
        <v>1607511</v>
      </c>
      <c r="G27" s="6">
        <v>71635</v>
      </c>
      <c r="H27" s="6">
        <v>5613110</v>
      </c>
      <c r="I27" s="6">
        <v>3914173</v>
      </c>
      <c r="J27" s="6">
        <v>83494</v>
      </c>
      <c r="K27" s="6">
        <v>326116</v>
      </c>
      <c r="L27" s="6">
        <v>971624</v>
      </c>
      <c r="M27" s="6">
        <v>111968</v>
      </c>
      <c r="N27" s="6">
        <v>205735</v>
      </c>
      <c r="O27" s="118"/>
    </row>
    <row r="28" spans="1:15" ht="15" customHeight="1" x14ac:dyDescent="0.45">
      <c r="A28" s="118"/>
      <c r="B28" s="3">
        <v>25</v>
      </c>
      <c r="C28" s="27" t="s">
        <v>61</v>
      </c>
      <c r="D28" s="6">
        <v>15</v>
      </c>
      <c r="E28" s="6">
        <v>1445175</v>
      </c>
      <c r="F28" s="6">
        <v>1352653</v>
      </c>
      <c r="G28" s="6">
        <v>92522</v>
      </c>
      <c r="H28" s="6">
        <v>6803275</v>
      </c>
      <c r="I28" s="6">
        <v>6294270</v>
      </c>
      <c r="J28" s="6">
        <v>11373</v>
      </c>
      <c r="K28" s="6">
        <v>195326</v>
      </c>
      <c r="L28" s="6">
        <v>220084</v>
      </c>
      <c r="M28" s="6">
        <v>53957</v>
      </c>
      <c r="N28" s="6">
        <v>28265</v>
      </c>
      <c r="O28" s="118"/>
    </row>
    <row r="29" spans="1:15" ht="15" customHeight="1" x14ac:dyDescent="0.45">
      <c r="A29" s="118"/>
      <c r="B29" s="3">
        <v>26</v>
      </c>
      <c r="C29" s="27" t="s">
        <v>62</v>
      </c>
      <c r="D29" s="6">
        <v>64</v>
      </c>
      <c r="E29" s="6">
        <v>3451285</v>
      </c>
      <c r="F29" s="6">
        <v>2899042</v>
      </c>
      <c r="G29" s="6">
        <v>552243</v>
      </c>
      <c r="H29" s="6">
        <v>17822355</v>
      </c>
      <c r="I29" s="6">
        <v>12872740</v>
      </c>
      <c r="J29" s="6">
        <v>32839</v>
      </c>
      <c r="K29" s="6">
        <v>219325</v>
      </c>
      <c r="L29" s="6">
        <v>3609867</v>
      </c>
      <c r="M29" s="6">
        <v>68095</v>
      </c>
      <c r="N29" s="6">
        <v>1019489</v>
      </c>
      <c r="O29" s="118"/>
    </row>
    <row r="30" spans="1:15" ht="15" customHeight="1" x14ac:dyDescent="0.45">
      <c r="A30" s="118"/>
      <c r="B30" s="3">
        <v>27</v>
      </c>
      <c r="C30" s="27" t="s">
        <v>63</v>
      </c>
      <c r="D30" s="6">
        <v>18</v>
      </c>
      <c r="E30" s="6">
        <v>1344907</v>
      </c>
      <c r="F30" s="6">
        <v>1176906</v>
      </c>
      <c r="G30" s="6">
        <v>168001</v>
      </c>
      <c r="H30" s="6">
        <v>9338740</v>
      </c>
      <c r="I30" s="6">
        <v>8350142</v>
      </c>
      <c r="J30" s="6">
        <v>13616</v>
      </c>
      <c r="K30" s="6">
        <v>69621</v>
      </c>
      <c r="L30" s="6">
        <v>869938</v>
      </c>
      <c r="M30" s="6">
        <v>34106</v>
      </c>
      <c r="N30" s="6">
        <v>1317</v>
      </c>
      <c r="O30" s="118"/>
    </row>
    <row r="31" spans="1:15" ht="15" customHeight="1" x14ac:dyDescent="0.45">
      <c r="A31" s="118"/>
      <c r="B31" s="130">
        <v>28</v>
      </c>
      <c r="C31" s="28" t="s">
        <v>64</v>
      </c>
      <c r="D31" s="9">
        <v>44</v>
      </c>
      <c r="E31" s="9">
        <v>4977787</v>
      </c>
      <c r="F31" s="9">
        <v>3614325</v>
      </c>
      <c r="G31" s="9">
        <v>1363462</v>
      </c>
      <c r="H31" s="9">
        <v>40910937</v>
      </c>
      <c r="I31" s="9">
        <v>33860009</v>
      </c>
      <c r="J31" s="9">
        <v>424577</v>
      </c>
      <c r="K31" s="9">
        <v>3399031</v>
      </c>
      <c r="L31" s="9">
        <v>3076647</v>
      </c>
      <c r="M31" s="9">
        <v>134036</v>
      </c>
      <c r="N31" s="9">
        <v>16637</v>
      </c>
      <c r="O31" s="118"/>
    </row>
    <row r="32" spans="1:15" ht="15" customHeight="1" x14ac:dyDescent="0.45">
      <c r="A32" s="118"/>
      <c r="B32" s="3">
        <v>29</v>
      </c>
      <c r="C32" s="27" t="s">
        <v>65</v>
      </c>
      <c r="D32" s="6">
        <v>26</v>
      </c>
      <c r="E32" s="6">
        <v>992487</v>
      </c>
      <c r="F32" s="6">
        <v>912204</v>
      </c>
      <c r="G32" s="6">
        <v>80283</v>
      </c>
      <c r="H32" s="6">
        <v>3226635</v>
      </c>
      <c r="I32" s="6">
        <v>2950178</v>
      </c>
      <c r="J32" s="6">
        <v>10706</v>
      </c>
      <c r="K32" s="6">
        <v>106896</v>
      </c>
      <c r="L32" s="6">
        <v>133612</v>
      </c>
      <c r="M32" s="6">
        <v>16011</v>
      </c>
      <c r="N32" s="6">
        <v>9232</v>
      </c>
      <c r="O32" s="118"/>
    </row>
    <row r="33" spans="1:15" ht="15" customHeight="1" x14ac:dyDescent="0.45">
      <c r="A33" s="118"/>
      <c r="B33" s="3">
        <v>30</v>
      </c>
      <c r="C33" s="27" t="s">
        <v>66</v>
      </c>
      <c r="D33" s="6">
        <v>11</v>
      </c>
      <c r="E33" s="6">
        <v>421762</v>
      </c>
      <c r="F33" s="6">
        <v>388482</v>
      </c>
      <c r="G33" s="6">
        <v>33280</v>
      </c>
      <c r="H33" s="6">
        <v>1020625</v>
      </c>
      <c r="I33" s="6">
        <v>808444</v>
      </c>
      <c r="J33" s="6">
        <v>2625</v>
      </c>
      <c r="K33" s="6">
        <v>30411</v>
      </c>
      <c r="L33" s="6">
        <v>165222</v>
      </c>
      <c r="M33" s="6">
        <v>11294</v>
      </c>
      <c r="N33" s="6">
        <v>2629</v>
      </c>
      <c r="O33" s="118"/>
    </row>
    <row r="34" spans="1:15" ht="15" customHeight="1" x14ac:dyDescent="0.45">
      <c r="A34" s="118"/>
      <c r="B34" s="3">
        <v>31</v>
      </c>
      <c r="C34" s="27" t="s">
        <v>67</v>
      </c>
      <c r="D34" s="6">
        <v>31</v>
      </c>
      <c r="E34" s="6">
        <v>4202278</v>
      </c>
      <c r="F34" s="6">
        <v>3389870</v>
      </c>
      <c r="G34" s="6">
        <v>812408</v>
      </c>
      <c r="H34" s="6">
        <v>55573801</v>
      </c>
      <c r="I34" s="6">
        <v>54075735</v>
      </c>
      <c r="J34" s="6">
        <v>311302</v>
      </c>
      <c r="K34" s="6">
        <v>342909</v>
      </c>
      <c r="L34" s="6">
        <v>364913</v>
      </c>
      <c r="M34" s="6">
        <v>297434</v>
      </c>
      <c r="N34" s="6">
        <v>181508</v>
      </c>
      <c r="O34" s="118"/>
    </row>
    <row r="35" spans="1:15" ht="15" customHeight="1" thickBot="1" x14ac:dyDescent="0.5">
      <c r="A35" s="118"/>
      <c r="B35" s="131">
        <v>32</v>
      </c>
      <c r="C35" s="73" t="s">
        <v>68</v>
      </c>
      <c r="D35" s="12">
        <v>11</v>
      </c>
      <c r="E35" s="12">
        <v>882597</v>
      </c>
      <c r="F35" s="12">
        <v>814591</v>
      </c>
      <c r="G35" s="12">
        <v>68006</v>
      </c>
      <c r="H35" s="12">
        <v>3319827</v>
      </c>
      <c r="I35" s="12">
        <v>2689219</v>
      </c>
      <c r="J35" s="12">
        <v>15281</v>
      </c>
      <c r="K35" s="12">
        <v>147248</v>
      </c>
      <c r="L35" s="12">
        <v>453192</v>
      </c>
      <c r="M35" s="12">
        <v>7877</v>
      </c>
      <c r="N35" s="12">
        <v>7010</v>
      </c>
      <c r="O35" s="118"/>
    </row>
  </sheetData>
  <mergeCells count="9">
    <mergeCell ref="B11:C11"/>
    <mergeCell ref="B7:C10"/>
    <mergeCell ref="D7:D10"/>
    <mergeCell ref="E7:G7"/>
    <mergeCell ref="H7:N7"/>
    <mergeCell ref="E8:E9"/>
    <mergeCell ref="F8:G8"/>
    <mergeCell ref="H8:H9"/>
    <mergeCell ref="I8:N8"/>
  </mergeCells>
  <phoneticPr fontId="2"/>
  <pageMargins left="0.78740157480314965" right="0.78740157480314965" top="0.78740157480314965" bottom="0.78740157480314965" header="0.39370078740157483" footer="0.59055118110236227"/>
  <pageSetup paperSize="9" scale="81" firstPageNumber="5" orientation="landscape" r:id="rId1"/>
  <ignoredErrors>
    <ignoredError sqref="B1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6"/>
  <sheetViews>
    <sheetView showGridLines="0" zoomScaleNormal="100" zoomScaleSheetLayoutView="100" workbookViewId="0"/>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8" width="11.3984375" style="23" customWidth="1"/>
    <col min="19" max="16384" width="8.09765625" style="23"/>
  </cols>
  <sheetData>
    <row r="1" spans="1:20" s="117" customFormat="1" ht="15" customHeight="1" x14ac:dyDescent="0.45">
      <c r="B1" s="117" t="s">
        <v>416</v>
      </c>
      <c r="S1" s="119"/>
      <c r="T1" s="119"/>
    </row>
    <row r="2" spans="1:20" s="117" customFormat="1" ht="4.5" customHeight="1" x14ac:dyDescent="0.45">
      <c r="S2" s="119"/>
      <c r="T2" s="119"/>
    </row>
    <row r="3" spans="1:20" s="117" customFormat="1" ht="4.5" customHeight="1" x14ac:dyDescent="0.45">
      <c r="S3" s="119"/>
      <c r="T3" s="119"/>
    </row>
    <row r="4" spans="1:20" s="117" customFormat="1" ht="4.5" customHeight="1" x14ac:dyDescent="0.45">
      <c r="S4" s="119"/>
      <c r="T4" s="119"/>
    </row>
    <row r="5" spans="1:20" ht="4.5" customHeight="1" x14ac:dyDescent="0.45">
      <c r="S5" s="118"/>
      <c r="T5" s="118"/>
    </row>
    <row r="6" spans="1:20" s="45" customFormat="1" ht="15" customHeight="1" thickBot="1" x14ac:dyDescent="0.5">
      <c r="B6" s="45" t="s">
        <v>425</v>
      </c>
      <c r="S6" s="74"/>
      <c r="T6" s="74"/>
    </row>
    <row r="7" spans="1:20" ht="18" customHeight="1" x14ac:dyDescent="0.45">
      <c r="A7" s="118"/>
      <c r="B7" s="412" t="s">
        <v>19</v>
      </c>
      <c r="C7" s="413"/>
      <c r="D7" s="419" t="s">
        <v>20</v>
      </c>
      <c r="E7" s="419" t="s">
        <v>426</v>
      </c>
      <c r="F7" s="334"/>
      <c r="G7" s="334"/>
      <c r="H7" s="334"/>
      <c r="I7" s="335"/>
      <c r="J7" s="432" t="s">
        <v>427</v>
      </c>
      <c r="K7" s="432" t="s">
        <v>428</v>
      </c>
      <c r="L7" s="397" t="s">
        <v>429</v>
      </c>
      <c r="M7" s="394" t="s">
        <v>430</v>
      </c>
      <c r="N7" s="394"/>
      <c r="O7" s="394"/>
      <c r="P7" s="394"/>
      <c r="Q7" s="394"/>
      <c r="R7" s="426"/>
      <c r="S7" s="118"/>
      <c r="T7" s="118"/>
    </row>
    <row r="8" spans="1:20" ht="15" customHeight="1" x14ac:dyDescent="0.45">
      <c r="A8" s="118"/>
      <c r="B8" s="414"/>
      <c r="C8" s="415"/>
      <c r="D8" s="427"/>
      <c r="E8" s="427" t="s">
        <v>418</v>
      </c>
      <c r="F8" s="429"/>
      <c r="G8" s="430"/>
      <c r="H8" s="430"/>
      <c r="I8" s="338"/>
      <c r="J8" s="433"/>
      <c r="K8" s="433"/>
      <c r="L8" s="323"/>
      <c r="M8" s="408" t="s">
        <v>431</v>
      </c>
      <c r="N8" s="408"/>
      <c r="O8" s="408" t="s">
        <v>432</v>
      </c>
      <c r="P8" s="408"/>
      <c r="Q8" s="408" t="s">
        <v>433</v>
      </c>
      <c r="R8" s="424"/>
      <c r="S8" s="118"/>
      <c r="T8" s="118"/>
    </row>
    <row r="9" spans="1:20" ht="24" x14ac:dyDescent="0.45">
      <c r="A9" s="118"/>
      <c r="B9" s="414"/>
      <c r="C9" s="415"/>
      <c r="D9" s="427"/>
      <c r="E9" s="428"/>
      <c r="F9" s="279" t="s">
        <v>434</v>
      </c>
      <c r="G9" s="279" t="s">
        <v>435</v>
      </c>
      <c r="H9" s="279" t="s">
        <v>436</v>
      </c>
      <c r="I9" s="279" t="s">
        <v>437</v>
      </c>
      <c r="J9" s="433"/>
      <c r="K9" s="433"/>
      <c r="L9" s="323"/>
      <c r="M9" s="279" t="s">
        <v>438</v>
      </c>
      <c r="N9" s="279" t="s">
        <v>439</v>
      </c>
      <c r="O9" s="279" t="s">
        <v>438</v>
      </c>
      <c r="P9" s="279" t="s">
        <v>439</v>
      </c>
      <c r="Q9" s="279" t="s">
        <v>438</v>
      </c>
      <c r="R9" s="278" t="s">
        <v>439</v>
      </c>
      <c r="S9" s="118"/>
      <c r="T9" s="118"/>
    </row>
    <row r="10" spans="1:20" s="32" customFormat="1" ht="15" customHeight="1" thickBot="1" x14ac:dyDescent="0.5">
      <c r="A10" s="65"/>
      <c r="B10" s="366"/>
      <c r="C10" s="367"/>
      <c r="D10" s="431"/>
      <c r="E10" s="75" t="s">
        <v>79</v>
      </c>
      <c r="F10" s="75" t="s">
        <v>79</v>
      </c>
      <c r="G10" s="75" t="s">
        <v>79</v>
      </c>
      <c r="H10" s="75" t="s">
        <v>79</v>
      </c>
      <c r="I10" s="75" t="s">
        <v>79</v>
      </c>
      <c r="J10" s="58" t="s">
        <v>79</v>
      </c>
      <c r="K10" s="58" t="s">
        <v>79</v>
      </c>
      <c r="L10" s="58" t="s">
        <v>79</v>
      </c>
      <c r="M10" s="58" t="s">
        <v>79</v>
      </c>
      <c r="N10" s="58" t="s">
        <v>79</v>
      </c>
      <c r="O10" s="58" t="s">
        <v>79</v>
      </c>
      <c r="P10" s="58" t="s">
        <v>79</v>
      </c>
      <c r="Q10" s="58" t="s">
        <v>79</v>
      </c>
      <c r="R10" s="64" t="s">
        <v>79</v>
      </c>
      <c r="S10" s="65"/>
      <c r="T10" s="65"/>
    </row>
    <row r="11" spans="1:20" s="45" customFormat="1" ht="15" customHeight="1" x14ac:dyDescent="0.45">
      <c r="A11" s="74"/>
      <c r="B11" s="405" t="s">
        <v>16</v>
      </c>
      <c r="C11" s="406"/>
      <c r="D11" s="96">
        <v>601</v>
      </c>
      <c r="E11" s="96">
        <v>280016995</v>
      </c>
      <c r="F11" s="96">
        <v>263601695</v>
      </c>
      <c r="G11" s="96">
        <v>9383175</v>
      </c>
      <c r="H11" s="96">
        <v>105530</v>
      </c>
      <c r="I11" s="96">
        <v>6926595</v>
      </c>
      <c r="J11" s="96">
        <v>274883292</v>
      </c>
      <c r="K11" s="96">
        <v>71617734</v>
      </c>
      <c r="L11" s="96">
        <v>77374753</v>
      </c>
      <c r="M11" s="96">
        <v>6495518</v>
      </c>
      <c r="N11" s="96">
        <v>7185353</v>
      </c>
      <c r="O11" s="96">
        <v>11238396</v>
      </c>
      <c r="P11" s="96">
        <v>12446983</v>
      </c>
      <c r="Q11" s="96">
        <v>12864033</v>
      </c>
      <c r="R11" s="96">
        <v>15897670</v>
      </c>
      <c r="S11" s="74"/>
      <c r="T11" s="37"/>
    </row>
    <row r="12" spans="1:20" ht="15" customHeight="1" x14ac:dyDescent="0.45">
      <c r="A12" s="118"/>
      <c r="B12" s="3" t="s">
        <v>43</v>
      </c>
      <c r="C12" s="27" t="s">
        <v>44</v>
      </c>
      <c r="D12" s="6">
        <v>144</v>
      </c>
      <c r="E12" s="6">
        <v>36033598</v>
      </c>
      <c r="F12" s="6">
        <v>33473200</v>
      </c>
      <c r="G12" s="6">
        <v>1634180</v>
      </c>
      <c r="H12" s="6">
        <v>31570</v>
      </c>
      <c r="I12" s="6">
        <v>894648</v>
      </c>
      <c r="J12" s="6">
        <v>35167128</v>
      </c>
      <c r="K12" s="6">
        <v>10850459</v>
      </c>
      <c r="L12" s="6">
        <v>11689557</v>
      </c>
      <c r="M12" s="6">
        <v>836918</v>
      </c>
      <c r="N12" s="6">
        <v>868907</v>
      </c>
      <c r="O12" s="6">
        <v>219450</v>
      </c>
      <c r="P12" s="6">
        <v>247209</v>
      </c>
      <c r="Q12" s="6">
        <v>899156</v>
      </c>
      <c r="R12" s="6">
        <v>1083670</v>
      </c>
      <c r="S12" s="118"/>
      <c r="T12" s="118"/>
    </row>
    <row r="13" spans="1:20" ht="15" customHeight="1" x14ac:dyDescent="0.45">
      <c r="A13" s="118"/>
      <c r="B13" s="3">
        <v>10</v>
      </c>
      <c r="C13" s="27" t="s">
        <v>45</v>
      </c>
      <c r="D13" s="6">
        <v>6</v>
      </c>
      <c r="E13" s="6">
        <v>3316869</v>
      </c>
      <c r="F13" s="6">
        <v>3253648</v>
      </c>
      <c r="G13" s="6">
        <v>40328</v>
      </c>
      <c r="H13" s="6" t="s">
        <v>46</v>
      </c>
      <c r="I13" s="6">
        <v>22893</v>
      </c>
      <c r="J13" s="6">
        <v>3293657</v>
      </c>
      <c r="K13" s="6">
        <v>1849612</v>
      </c>
      <c r="L13" s="6">
        <v>1906783</v>
      </c>
      <c r="M13" s="6">
        <v>127727</v>
      </c>
      <c r="N13" s="6">
        <v>131074</v>
      </c>
      <c r="O13" s="6">
        <v>35578</v>
      </c>
      <c r="P13" s="6">
        <v>31912</v>
      </c>
      <c r="Q13" s="6">
        <v>13051</v>
      </c>
      <c r="R13" s="6">
        <v>14160</v>
      </c>
      <c r="S13" s="118"/>
      <c r="T13" s="118"/>
    </row>
    <row r="14" spans="1:20" ht="15" customHeight="1" x14ac:dyDescent="0.45">
      <c r="A14" s="118"/>
      <c r="B14" s="3">
        <v>11</v>
      </c>
      <c r="C14" s="27" t="s">
        <v>47</v>
      </c>
      <c r="D14" s="6">
        <v>39</v>
      </c>
      <c r="E14" s="6">
        <v>1398576</v>
      </c>
      <c r="F14" s="6">
        <v>699152</v>
      </c>
      <c r="G14" s="6">
        <v>676267</v>
      </c>
      <c r="H14" s="6" t="s">
        <v>46</v>
      </c>
      <c r="I14" s="6">
        <v>23157</v>
      </c>
      <c r="J14" s="6">
        <v>1369312</v>
      </c>
      <c r="K14" s="6">
        <v>747273</v>
      </c>
      <c r="L14" s="6">
        <v>766532</v>
      </c>
      <c r="M14" s="6">
        <v>30535</v>
      </c>
      <c r="N14" s="6">
        <v>24843</v>
      </c>
      <c r="O14" s="6">
        <v>15260</v>
      </c>
      <c r="P14" s="6">
        <v>14845</v>
      </c>
      <c r="Q14" s="6">
        <v>47033</v>
      </c>
      <c r="R14" s="6">
        <v>44511</v>
      </c>
      <c r="S14" s="118"/>
      <c r="T14" s="118"/>
    </row>
    <row r="15" spans="1:20" ht="15" customHeight="1" x14ac:dyDescent="0.45">
      <c r="A15" s="118"/>
      <c r="B15" s="3">
        <v>12</v>
      </c>
      <c r="C15" s="27" t="s">
        <v>48</v>
      </c>
      <c r="D15" s="6">
        <v>19</v>
      </c>
      <c r="E15" s="6">
        <v>5373667</v>
      </c>
      <c r="F15" s="6">
        <v>5185969</v>
      </c>
      <c r="G15" s="6">
        <v>63279</v>
      </c>
      <c r="H15" s="6" t="s">
        <v>46</v>
      </c>
      <c r="I15" s="6">
        <v>124419</v>
      </c>
      <c r="J15" s="6">
        <v>5334517</v>
      </c>
      <c r="K15" s="6">
        <v>1605717</v>
      </c>
      <c r="L15" s="6">
        <v>1629476</v>
      </c>
      <c r="M15" s="6">
        <v>189364</v>
      </c>
      <c r="N15" s="6">
        <v>247127</v>
      </c>
      <c r="O15" s="6">
        <v>88742</v>
      </c>
      <c r="P15" s="6">
        <v>116248</v>
      </c>
      <c r="Q15" s="6">
        <v>283316</v>
      </c>
      <c r="R15" s="6">
        <v>346652</v>
      </c>
      <c r="S15" s="118"/>
      <c r="T15" s="118"/>
    </row>
    <row r="16" spans="1:20" ht="15" customHeight="1" x14ac:dyDescent="0.45">
      <c r="A16" s="118"/>
      <c r="B16" s="130">
        <v>13</v>
      </c>
      <c r="C16" s="28" t="s">
        <v>49</v>
      </c>
      <c r="D16" s="9">
        <v>3</v>
      </c>
      <c r="E16" s="9" t="s">
        <v>2300</v>
      </c>
      <c r="F16" s="9" t="s">
        <v>2300</v>
      </c>
      <c r="G16" s="9" t="s">
        <v>46</v>
      </c>
      <c r="H16" s="9">
        <v>4048</v>
      </c>
      <c r="I16" s="9" t="s">
        <v>2300</v>
      </c>
      <c r="J16" s="9" t="s">
        <v>2300</v>
      </c>
      <c r="K16" s="9" t="s">
        <v>2300</v>
      </c>
      <c r="L16" s="9" t="s">
        <v>2300</v>
      </c>
      <c r="M16" s="9" t="s">
        <v>2300</v>
      </c>
      <c r="N16" s="9" t="s">
        <v>2300</v>
      </c>
      <c r="O16" s="9" t="s">
        <v>2300</v>
      </c>
      <c r="P16" s="9" t="s">
        <v>2300</v>
      </c>
      <c r="Q16" s="9" t="s">
        <v>2300</v>
      </c>
      <c r="R16" s="9" t="s">
        <v>2300</v>
      </c>
      <c r="S16" s="118"/>
      <c r="T16" s="118"/>
    </row>
    <row r="17" spans="1:20" ht="15" customHeight="1" x14ac:dyDescent="0.45">
      <c r="A17" s="118"/>
      <c r="B17" s="3">
        <v>14</v>
      </c>
      <c r="C17" s="27" t="s">
        <v>50</v>
      </c>
      <c r="D17" s="6">
        <v>7</v>
      </c>
      <c r="E17" s="6">
        <v>2370196</v>
      </c>
      <c r="F17" s="6">
        <v>2225282</v>
      </c>
      <c r="G17" s="6">
        <v>43211</v>
      </c>
      <c r="H17" s="6">
        <v>3423</v>
      </c>
      <c r="I17" s="6">
        <v>98280</v>
      </c>
      <c r="J17" s="6">
        <v>2262293</v>
      </c>
      <c r="K17" s="6">
        <v>459337</v>
      </c>
      <c r="L17" s="6">
        <v>578549</v>
      </c>
      <c r="M17" s="6">
        <v>27536</v>
      </c>
      <c r="N17" s="6">
        <v>18811</v>
      </c>
      <c r="O17" s="6">
        <v>39061</v>
      </c>
      <c r="P17" s="6">
        <v>41586</v>
      </c>
      <c r="Q17" s="6">
        <v>22085</v>
      </c>
      <c r="R17" s="6">
        <v>23616</v>
      </c>
      <c r="S17" s="118"/>
      <c r="T17" s="118"/>
    </row>
    <row r="18" spans="1:20" ht="15" customHeight="1" x14ac:dyDescent="0.45">
      <c r="A18" s="118"/>
      <c r="B18" s="3">
        <v>15</v>
      </c>
      <c r="C18" s="27" t="s">
        <v>51</v>
      </c>
      <c r="D18" s="6">
        <v>16</v>
      </c>
      <c r="E18" s="6">
        <v>2929818</v>
      </c>
      <c r="F18" s="6">
        <v>2894894</v>
      </c>
      <c r="G18" s="6">
        <v>27558</v>
      </c>
      <c r="H18" s="6" t="s">
        <v>46</v>
      </c>
      <c r="I18" s="6">
        <v>7366</v>
      </c>
      <c r="J18" s="6">
        <v>2926814</v>
      </c>
      <c r="K18" s="6">
        <v>1521328</v>
      </c>
      <c r="L18" s="6">
        <v>1685961</v>
      </c>
      <c r="M18" s="6">
        <v>15795</v>
      </c>
      <c r="N18" s="6">
        <v>16836</v>
      </c>
      <c r="O18" s="6">
        <v>17007</v>
      </c>
      <c r="P18" s="6">
        <v>20328</v>
      </c>
      <c r="Q18" s="6">
        <v>32832</v>
      </c>
      <c r="R18" s="6">
        <v>40601</v>
      </c>
      <c r="S18" s="118"/>
      <c r="T18" s="118"/>
    </row>
    <row r="19" spans="1:20" ht="15" customHeight="1" x14ac:dyDescent="0.45">
      <c r="A19" s="118"/>
      <c r="B19" s="3">
        <v>16</v>
      </c>
      <c r="C19" s="27" t="s">
        <v>52</v>
      </c>
      <c r="D19" s="6">
        <v>8</v>
      </c>
      <c r="E19" s="6">
        <v>5908385</v>
      </c>
      <c r="F19" s="6">
        <v>5877085</v>
      </c>
      <c r="G19" s="6" t="s">
        <v>46</v>
      </c>
      <c r="H19" s="6" t="s">
        <v>46</v>
      </c>
      <c r="I19" s="6">
        <v>31300</v>
      </c>
      <c r="J19" s="6">
        <v>5956431</v>
      </c>
      <c r="K19" s="6">
        <v>2138880</v>
      </c>
      <c r="L19" s="6">
        <v>2487532</v>
      </c>
      <c r="M19" s="6">
        <v>686067</v>
      </c>
      <c r="N19" s="6">
        <v>652756</v>
      </c>
      <c r="O19" s="6">
        <v>669631</v>
      </c>
      <c r="P19" s="6">
        <v>782288</v>
      </c>
      <c r="Q19" s="6">
        <v>531403</v>
      </c>
      <c r="R19" s="6">
        <v>641836</v>
      </c>
      <c r="S19" s="118"/>
      <c r="T19" s="118"/>
    </row>
    <row r="20" spans="1:20" ht="15" customHeight="1" x14ac:dyDescent="0.45">
      <c r="A20" s="118"/>
      <c r="B20" s="3">
        <v>17</v>
      </c>
      <c r="C20" s="27" t="s">
        <v>53</v>
      </c>
      <c r="D20" s="6">
        <v>1</v>
      </c>
      <c r="E20" s="6" t="s">
        <v>2300</v>
      </c>
      <c r="F20" s="6" t="s">
        <v>2300</v>
      </c>
      <c r="G20" s="6" t="s">
        <v>46</v>
      </c>
      <c r="H20" s="6" t="s">
        <v>46</v>
      </c>
      <c r="I20" s="6" t="s">
        <v>2300</v>
      </c>
      <c r="J20" s="6" t="s">
        <v>2300</v>
      </c>
      <c r="K20" s="6" t="s">
        <v>2300</v>
      </c>
      <c r="L20" s="6" t="s">
        <v>2300</v>
      </c>
      <c r="M20" s="6" t="s">
        <v>2300</v>
      </c>
      <c r="N20" s="6" t="s">
        <v>2300</v>
      </c>
      <c r="O20" s="6" t="s">
        <v>2300</v>
      </c>
      <c r="P20" s="6" t="s">
        <v>2300</v>
      </c>
      <c r="Q20" s="6" t="s">
        <v>2300</v>
      </c>
      <c r="R20" s="6" t="s">
        <v>2300</v>
      </c>
      <c r="S20" s="118"/>
      <c r="T20" s="118"/>
    </row>
    <row r="21" spans="1:20" ht="15" customHeight="1" x14ac:dyDescent="0.45">
      <c r="A21" s="118"/>
      <c r="B21" s="130">
        <v>18</v>
      </c>
      <c r="C21" s="28" t="s">
        <v>54</v>
      </c>
      <c r="D21" s="9">
        <v>36</v>
      </c>
      <c r="E21" s="9">
        <v>7397338</v>
      </c>
      <c r="F21" s="9">
        <v>6715778</v>
      </c>
      <c r="G21" s="9">
        <v>494162</v>
      </c>
      <c r="H21" s="9">
        <v>123</v>
      </c>
      <c r="I21" s="9">
        <v>187275</v>
      </c>
      <c r="J21" s="9">
        <v>7244417</v>
      </c>
      <c r="K21" s="9">
        <v>2295398</v>
      </c>
      <c r="L21" s="9">
        <v>2431260</v>
      </c>
      <c r="M21" s="9">
        <v>366862</v>
      </c>
      <c r="N21" s="9">
        <v>385460</v>
      </c>
      <c r="O21" s="9">
        <v>113227</v>
      </c>
      <c r="P21" s="9">
        <v>129106</v>
      </c>
      <c r="Q21" s="9">
        <v>274223</v>
      </c>
      <c r="R21" s="9">
        <v>346312</v>
      </c>
      <c r="S21" s="118"/>
      <c r="T21" s="118"/>
    </row>
    <row r="22" spans="1:20" ht="15" customHeight="1" x14ac:dyDescent="0.45">
      <c r="A22" s="118"/>
      <c r="B22" s="3">
        <v>19</v>
      </c>
      <c r="C22" s="27" t="s">
        <v>55</v>
      </c>
      <c r="D22" s="6">
        <v>4</v>
      </c>
      <c r="E22" s="6">
        <v>426394</v>
      </c>
      <c r="F22" s="6">
        <v>425161</v>
      </c>
      <c r="G22" s="6" t="s">
        <v>46</v>
      </c>
      <c r="H22" s="6" t="s">
        <v>46</v>
      </c>
      <c r="I22" s="6">
        <v>1233</v>
      </c>
      <c r="J22" s="6">
        <v>428718</v>
      </c>
      <c r="K22" s="6">
        <v>177319</v>
      </c>
      <c r="L22" s="6">
        <v>196199</v>
      </c>
      <c r="M22" s="6">
        <v>3974</v>
      </c>
      <c r="N22" s="6">
        <v>5479</v>
      </c>
      <c r="O22" s="6">
        <v>14428</v>
      </c>
      <c r="P22" s="6">
        <v>16480</v>
      </c>
      <c r="Q22" s="6">
        <v>6462</v>
      </c>
      <c r="R22" s="6">
        <v>9750</v>
      </c>
      <c r="S22" s="118"/>
      <c r="T22" s="118"/>
    </row>
    <row r="23" spans="1:20" ht="15" customHeight="1" x14ac:dyDescent="0.45">
      <c r="A23" s="118"/>
      <c r="B23" s="3">
        <v>20</v>
      </c>
      <c r="C23" s="27" t="s">
        <v>56</v>
      </c>
      <c r="D23" s="6">
        <v>5</v>
      </c>
      <c r="E23" s="6">
        <v>625304</v>
      </c>
      <c r="F23" s="6">
        <v>465060</v>
      </c>
      <c r="G23" s="6">
        <v>160244</v>
      </c>
      <c r="H23" s="6" t="s">
        <v>46</v>
      </c>
      <c r="I23" s="6" t="s">
        <v>46</v>
      </c>
      <c r="J23" s="6">
        <v>628832</v>
      </c>
      <c r="K23" s="6">
        <v>141674</v>
      </c>
      <c r="L23" s="6">
        <v>139748</v>
      </c>
      <c r="M23" s="6">
        <v>2468</v>
      </c>
      <c r="N23" s="6">
        <v>2666</v>
      </c>
      <c r="O23" s="6">
        <v>16531</v>
      </c>
      <c r="P23" s="6">
        <v>19861</v>
      </c>
      <c r="Q23" s="6">
        <v>24861</v>
      </c>
      <c r="R23" s="6">
        <v>28334</v>
      </c>
      <c r="S23" s="118"/>
      <c r="T23" s="118"/>
    </row>
    <row r="24" spans="1:20" ht="15" customHeight="1" x14ac:dyDescent="0.45">
      <c r="A24" s="118"/>
      <c r="B24" s="3">
        <v>21</v>
      </c>
      <c r="C24" s="27" t="s">
        <v>57</v>
      </c>
      <c r="D24" s="6">
        <v>20</v>
      </c>
      <c r="E24" s="6">
        <v>4541910</v>
      </c>
      <c r="F24" s="6">
        <v>4045339</v>
      </c>
      <c r="G24" s="6">
        <v>115015</v>
      </c>
      <c r="H24" s="6">
        <v>442</v>
      </c>
      <c r="I24" s="6">
        <v>381114</v>
      </c>
      <c r="J24" s="6">
        <v>4162748</v>
      </c>
      <c r="K24" s="6">
        <v>653527</v>
      </c>
      <c r="L24" s="6">
        <v>1390362</v>
      </c>
      <c r="M24" s="6">
        <v>251425</v>
      </c>
      <c r="N24" s="6">
        <v>246471</v>
      </c>
      <c r="O24" s="6">
        <v>63491</v>
      </c>
      <c r="P24" s="6">
        <v>70839</v>
      </c>
      <c r="Q24" s="6">
        <v>207249</v>
      </c>
      <c r="R24" s="6">
        <v>283293</v>
      </c>
      <c r="S24" s="118"/>
      <c r="T24" s="118"/>
    </row>
    <row r="25" spans="1:20" ht="15" customHeight="1" x14ac:dyDescent="0.45">
      <c r="A25" s="118"/>
      <c r="B25" s="3">
        <v>22</v>
      </c>
      <c r="C25" s="27" t="s">
        <v>58</v>
      </c>
      <c r="D25" s="6">
        <v>17</v>
      </c>
      <c r="E25" s="6">
        <v>11346707</v>
      </c>
      <c r="F25" s="6">
        <v>9021897</v>
      </c>
      <c r="G25" s="6">
        <v>161862</v>
      </c>
      <c r="H25" s="6" t="s">
        <v>46</v>
      </c>
      <c r="I25" s="6">
        <v>2162948</v>
      </c>
      <c r="J25" s="6">
        <v>9336555</v>
      </c>
      <c r="K25" s="6">
        <v>2314565</v>
      </c>
      <c r="L25" s="6">
        <v>2452169</v>
      </c>
      <c r="M25" s="6">
        <v>307529</v>
      </c>
      <c r="N25" s="6">
        <v>322516</v>
      </c>
      <c r="O25" s="6">
        <v>474570</v>
      </c>
      <c r="P25" s="6">
        <v>612379</v>
      </c>
      <c r="Q25" s="6">
        <v>1560871</v>
      </c>
      <c r="R25" s="6">
        <v>1584191</v>
      </c>
      <c r="S25" s="118"/>
      <c r="T25" s="118"/>
    </row>
    <row r="26" spans="1:20" ht="15" customHeight="1" x14ac:dyDescent="0.45">
      <c r="A26" s="118"/>
      <c r="B26" s="130">
        <v>23</v>
      </c>
      <c r="C26" s="28" t="s">
        <v>59</v>
      </c>
      <c r="D26" s="9">
        <v>12</v>
      </c>
      <c r="E26" s="9">
        <v>3171608</v>
      </c>
      <c r="F26" s="9">
        <v>1848765</v>
      </c>
      <c r="G26" s="9">
        <v>581593</v>
      </c>
      <c r="H26" s="9" t="s">
        <v>46</v>
      </c>
      <c r="I26" s="9">
        <v>741250</v>
      </c>
      <c r="J26" s="9">
        <v>2432165</v>
      </c>
      <c r="K26" s="9">
        <v>1080812</v>
      </c>
      <c r="L26" s="9">
        <v>1169310</v>
      </c>
      <c r="M26" s="9">
        <v>89710</v>
      </c>
      <c r="N26" s="9">
        <v>96450</v>
      </c>
      <c r="O26" s="9">
        <v>72410</v>
      </c>
      <c r="P26" s="9">
        <v>67477</v>
      </c>
      <c r="Q26" s="9">
        <v>529995</v>
      </c>
      <c r="R26" s="9">
        <v>387268</v>
      </c>
      <c r="S26" s="118"/>
      <c r="T26" s="118"/>
    </row>
    <row r="27" spans="1:20" ht="15" customHeight="1" x14ac:dyDescent="0.45">
      <c r="A27" s="118"/>
      <c r="B27" s="3">
        <v>24</v>
      </c>
      <c r="C27" s="27" t="s">
        <v>60</v>
      </c>
      <c r="D27" s="6">
        <v>44</v>
      </c>
      <c r="E27" s="6">
        <v>8971135</v>
      </c>
      <c r="F27" s="6">
        <v>7256305</v>
      </c>
      <c r="G27" s="6">
        <v>1178992</v>
      </c>
      <c r="H27" s="6">
        <v>24334</v>
      </c>
      <c r="I27" s="6">
        <v>511504</v>
      </c>
      <c r="J27" s="6">
        <v>8812941</v>
      </c>
      <c r="K27" s="6">
        <v>3198792</v>
      </c>
      <c r="L27" s="6">
        <v>3084257</v>
      </c>
      <c r="M27" s="6">
        <v>158850</v>
      </c>
      <c r="N27" s="6">
        <v>193652</v>
      </c>
      <c r="O27" s="6">
        <v>1046737</v>
      </c>
      <c r="P27" s="6">
        <v>1389579</v>
      </c>
      <c r="Q27" s="6">
        <v>325808</v>
      </c>
      <c r="R27" s="6">
        <v>311271</v>
      </c>
      <c r="S27" s="118"/>
      <c r="T27" s="118"/>
    </row>
    <row r="28" spans="1:20" ht="15" customHeight="1" x14ac:dyDescent="0.45">
      <c r="A28" s="118"/>
      <c r="B28" s="3">
        <v>25</v>
      </c>
      <c r="C28" s="27" t="s">
        <v>61</v>
      </c>
      <c r="D28" s="6">
        <v>15</v>
      </c>
      <c r="E28" s="6">
        <v>15204680</v>
      </c>
      <c r="F28" s="6">
        <v>15108050</v>
      </c>
      <c r="G28" s="6">
        <v>56337</v>
      </c>
      <c r="H28" s="6" t="s">
        <v>46</v>
      </c>
      <c r="I28" s="6">
        <v>40293</v>
      </c>
      <c r="J28" s="6">
        <v>15292044</v>
      </c>
      <c r="K28" s="6">
        <v>8345016</v>
      </c>
      <c r="L28" s="6">
        <v>8420006</v>
      </c>
      <c r="M28" s="6">
        <v>830730</v>
      </c>
      <c r="N28" s="6">
        <v>918214</v>
      </c>
      <c r="O28" s="6">
        <v>426752</v>
      </c>
      <c r="P28" s="6">
        <v>466925</v>
      </c>
      <c r="Q28" s="6">
        <v>2340008</v>
      </c>
      <c r="R28" s="6">
        <v>2570499</v>
      </c>
      <c r="S28" s="118"/>
      <c r="T28" s="118"/>
    </row>
    <row r="29" spans="1:20" ht="15" customHeight="1" x14ac:dyDescent="0.45">
      <c r="A29" s="118"/>
      <c r="B29" s="3">
        <v>26</v>
      </c>
      <c r="C29" s="27" t="s">
        <v>62</v>
      </c>
      <c r="D29" s="6">
        <v>64</v>
      </c>
      <c r="E29" s="6">
        <v>29031920</v>
      </c>
      <c r="F29" s="6">
        <v>26578082</v>
      </c>
      <c r="G29" s="6">
        <v>1145504</v>
      </c>
      <c r="H29" s="6">
        <v>3964</v>
      </c>
      <c r="I29" s="6">
        <v>1304370</v>
      </c>
      <c r="J29" s="6">
        <v>28095223</v>
      </c>
      <c r="K29" s="6">
        <v>10399824</v>
      </c>
      <c r="L29" s="6">
        <v>10662754</v>
      </c>
      <c r="M29" s="6">
        <v>1219716</v>
      </c>
      <c r="N29" s="6">
        <v>1485118</v>
      </c>
      <c r="O29" s="6">
        <v>2269368</v>
      </c>
      <c r="P29" s="6">
        <v>2375603</v>
      </c>
      <c r="Q29" s="6">
        <v>2215426</v>
      </c>
      <c r="R29" s="6">
        <v>3675646</v>
      </c>
      <c r="S29" s="118"/>
      <c r="T29" s="118"/>
    </row>
    <row r="30" spans="1:20" ht="15" customHeight="1" x14ac:dyDescent="0.45">
      <c r="A30" s="118"/>
      <c r="B30" s="3">
        <v>27</v>
      </c>
      <c r="C30" s="27" t="s">
        <v>63</v>
      </c>
      <c r="D30" s="6">
        <v>18</v>
      </c>
      <c r="E30" s="6">
        <v>12041581</v>
      </c>
      <c r="F30" s="6">
        <v>11918227</v>
      </c>
      <c r="G30" s="6">
        <v>92911</v>
      </c>
      <c r="H30" s="6" t="s">
        <v>46</v>
      </c>
      <c r="I30" s="6">
        <v>30443</v>
      </c>
      <c r="J30" s="6">
        <v>12144551</v>
      </c>
      <c r="K30" s="6">
        <v>2576591</v>
      </c>
      <c r="L30" s="6">
        <v>2573055</v>
      </c>
      <c r="M30" s="6">
        <v>166069</v>
      </c>
      <c r="N30" s="6">
        <v>171543</v>
      </c>
      <c r="O30" s="6">
        <v>566687</v>
      </c>
      <c r="P30" s="6">
        <v>694626</v>
      </c>
      <c r="Q30" s="6">
        <v>929225</v>
      </c>
      <c r="R30" s="6">
        <v>1106544</v>
      </c>
      <c r="S30" s="118"/>
      <c r="T30" s="118"/>
    </row>
    <row r="31" spans="1:20" ht="15" customHeight="1" x14ac:dyDescent="0.45">
      <c r="A31" s="118"/>
      <c r="B31" s="130">
        <v>28</v>
      </c>
      <c r="C31" s="28" t="s">
        <v>64</v>
      </c>
      <c r="D31" s="9">
        <v>44</v>
      </c>
      <c r="E31" s="9">
        <v>49868338</v>
      </c>
      <c r="F31" s="9">
        <v>47613549</v>
      </c>
      <c r="G31" s="9">
        <v>2187646</v>
      </c>
      <c r="H31" s="9">
        <v>166</v>
      </c>
      <c r="I31" s="9">
        <v>66977</v>
      </c>
      <c r="J31" s="9">
        <v>49926986</v>
      </c>
      <c r="K31" s="9">
        <v>6889694</v>
      </c>
      <c r="L31" s="9">
        <v>8497587</v>
      </c>
      <c r="M31" s="9">
        <v>582944</v>
      </c>
      <c r="N31" s="9">
        <v>731806</v>
      </c>
      <c r="O31" s="9">
        <v>3608700</v>
      </c>
      <c r="P31" s="9">
        <v>3585629</v>
      </c>
      <c r="Q31" s="9">
        <v>1285101</v>
      </c>
      <c r="R31" s="9">
        <v>1690450</v>
      </c>
      <c r="S31" s="118"/>
      <c r="T31" s="118"/>
    </row>
    <row r="32" spans="1:20" ht="15" customHeight="1" x14ac:dyDescent="0.45">
      <c r="A32" s="118"/>
      <c r="B32" s="3">
        <v>29</v>
      </c>
      <c r="C32" s="27" t="s">
        <v>65</v>
      </c>
      <c r="D32" s="6">
        <v>26</v>
      </c>
      <c r="E32" s="6">
        <v>5631193</v>
      </c>
      <c r="F32" s="6">
        <v>5512498</v>
      </c>
      <c r="G32" s="6">
        <v>98147</v>
      </c>
      <c r="H32" s="6">
        <v>23</v>
      </c>
      <c r="I32" s="6">
        <v>20525</v>
      </c>
      <c r="J32" s="6">
        <v>5684787</v>
      </c>
      <c r="K32" s="6">
        <v>2153977</v>
      </c>
      <c r="L32" s="6">
        <v>2265985</v>
      </c>
      <c r="M32" s="6">
        <v>169329</v>
      </c>
      <c r="N32" s="6">
        <v>206225</v>
      </c>
      <c r="O32" s="6">
        <v>118397</v>
      </c>
      <c r="P32" s="6">
        <v>155643</v>
      </c>
      <c r="Q32" s="6">
        <v>309427</v>
      </c>
      <c r="R32" s="6">
        <v>386180</v>
      </c>
      <c r="S32" s="118"/>
      <c r="T32" s="118"/>
    </row>
    <row r="33" spans="1:20" ht="15" customHeight="1" x14ac:dyDescent="0.45">
      <c r="A33" s="118"/>
      <c r="B33" s="3">
        <v>30</v>
      </c>
      <c r="C33" s="27" t="s">
        <v>66</v>
      </c>
      <c r="D33" s="6">
        <v>11</v>
      </c>
      <c r="E33" s="6">
        <v>2042829</v>
      </c>
      <c r="F33" s="6">
        <v>1770959</v>
      </c>
      <c r="G33" s="6">
        <v>268622</v>
      </c>
      <c r="H33" s="6">
        <v>95</v>
      </c>
      <c r="I33" s="6">
        <v>3153</v>
      </c>
      <c r="J33" s="6">
        <v>2106380</v>
      </c>
      <c r="K33" s="6">
        <v>986915</v>
      </c>
      <c r="L33" s="6">
        <v>942667</v>
      </c>
      <c r="M33" s="6">
        <v>13450</v>
      </c>
      <c r="N33" s="6">
        <v>15480</v>
      </c>
      <c r="O33" s="6">
        <v>508877</v>
      </c>
      <c r="P33" s="6">
        <v>573646</v>
      </c>
      <c r="Q33" s="6">
        <v>235005</v>
      </c>
      <c r="R33" s="6">
        <v>351279</v>
      </c>
      <c r="S33" s="118"/>
      <c r="T33" s="118"/>
    </row>
    <row r="34" spans="1:20" ht="15" customHeight="1" x14ac:dyDescent="0.45">
      <c r="A34" s="118"/>
      <c r="B34" s="3">
        <v>31</v>
      </c>
      <c r="C34" s="27" t="s">
        <v>67</v>
      </c>
      <c r="D34" s="6">
        <v>31</v>
      </c>
      <c r="E34" s="6">
        <v>66595739</v>
      </c>
      <c r="F34" s="6">
        <v>66154981</v>
      </c>
      <c r="G34" s="6">
        <v>165495</v>
      </c>
      <c r="H34" s="6">
        <v>37342</v>
      </c>
      <c r="I34" s="6">
        <v>237921</v>
      </c>
      <c r="J34" s="6">
        <v>66350367</v>
      </c>
      <c r="K34" s="6">
        <v>9026044</v>
      </c>
      <c r="L34" s="6">
        <v>10203265</v>
      </c>
      <c r="M34" s="6">
        <v>164003</v>
      </c>
      <c r="N34" s="6">
        <v>170877</v>
      </c>
      <c r="O34" s="6">
        <v>255880</v>
      </c>
      <c r="P34" s="6">
        <v>278897</v>
      </c>
      <c r="Q34" s="6">
        <v>341939</v>
      </c>
      <c r="R34" s="6">
        <v>350941</v>
      </c>
      <c r="S34" s="118"/>
      <c r="T34" s="118"/>
    </row>
    <row r="35" spans="1:20" ht="15" customHeight="1" thickBot="1" x14ac:dyDescent="0.5">
      <c r="A35" s="118"/>
      <c r="B35" s="131">
        <v>32</v>
      </c>
      <c r="C35" s="73" t="s">
        <v>68</v>
      </c>
      <c r="D35" s="12">
        <v>11</v>
      </c>
      <c r="E35" s="12">
        <v>5259379</v>
      </c>
      <c r="F35" s="12">
        <v>5056091</v>
      </c>
      <c r="G35" s="12">
        <v>191822</v>
      </c>
      <c r="H35" s="12" t="s">
        <v>46</v>
      </c>
      <c r="I35" s="12">
        <v>11466</v>
      </c>
      <c r="J35" s="12">
        <v>5420324</v>
      </c>
      <c r="K35" s="12">
        <v>2018509</v>
      </c>
      <c r="L35" s="12">
        <v>1994342</v>
      </c>
      <c r="M35" s="12">
        <v>252776</v>
      </c>
      <c r="N35" s="12">
        <v>271656</v>
      </c>
      <c r="O35" s="12">
        <v>587327</v>
      </c>
      <c r="P35" s="12">
        <v>740858</v>
      </c>
      <c r="Q35" s="12">
        <v>428846</v>
      </c>
      <c r="R35" s="12">
        <v>597662</v>
      </c>
      <c r="S35" s="118"/>
      <c r="T35" s="118"/>
    </row>
    <row r="36" spans="1:20" ht="15" customHeight="1" x14ac:dyDescent="0.45">
      <c r="A36" s="118"/>
      <c r="S36" s="118"/>
      <c r="T36" s="118"/>
    </row>
    <row r="37" spans="1:20" ht="15" customHeight="1" x14ac:dyDescent="0.45">
      <c r="A37" s="118"/>
      <c r="S37" s="118"/>
      <c r="T37" s="118"/>
    </row>
    <row r="38" spans="1:20" ht="15" customHeight="1" x14ac:dyDescent="0.45">
      <c r="A38" s="118"/>
      <c r="S38" s="118"/>
      <c r="T38" s="118"/>
    </row>
    <row r="39" spans="1:20" ht="15" customHeight="1" x14ac:dyDescent="0.45">
      <c r="A39" s="118"/>
      <c r="S39" s="118"/>
      <c r="T39" s="118"/>
    </row>
    <row r="40" spans="1:20" ht="15" customHeight="1" x14ac:dyDescent="0.45">
      <c r="A40" s="118"/>
      <c r="S40" s="118"/>
      <c r="T40" s="118"/>
    </row>
    <row r="41" spans="1:20" ht="15" customHeight="1" x14ac:dyDescent="0.45">
      <c r="A41" s="118"/>
      <c r="S41" s="118"/>
      <c r="T41" s="118"/>
    </row>
    <row r="42" spans="1:20" ht="15" customHeight="1" x14ac:dyDescent="0.45">
      <c r="S42" s="118"/>
      <c r="T42" s="118"/>
    </row>
    <row r="43" spans="1:20" ht="15" customHeight="1" x14ac:dyDescent="0.45">
      <c r="S43" s="118"/>
      <c r="T43" s="118"/>
    </row>
    <row r="44" spans="1:20" ht="15" customHeight="1" x14ac:dyDescent="0.45">
      <c r="S44" s="118"/>
      <c r="T44" s="118"/>
    </row>
    <row r="45" spans="1:20" ht="15" customHeight="1" x14ac:dyDescent="0.45">
      <c r="S45" s="118"/>
      <c r="T45" s="118"/>
    </row>
    <row r="46" spans="1:20" ht="15" customHeight="1" x14ac:dyDescent="0.45">
      <c r="S46" s="118"/>
      <c r="T46" s="118"/>
    </row>
  </sheetData>
  <mergeCells count="13">
    <mergeCell ref="B11:C11"/>
    <mergeCell ref="M7:R7"/>
    <mergeCell ref="E8:E9"/>
    <mergeCell ref="F8:I8"/>
    <mergeCell ref="M8:N8"/>
    <mergeCell ref="O8:P8"/>
    <mergeCell ref="Q8:R8"/>
    <mergeCell ref="B7:C10"/>
    <mergeCell ref="D7:D10"/>
    <mergeCell ref="E7:I7"/>
    <mergeCell ref="J7:J9"/>
    <mergeCell ref="K7:K9"/>
    <mergeCell ref="L7:L9"/>
  </mergeCells>
  <phoneticPr fontId="2"/>
  <pageMargins left="0.78740157480314965" right="0.78740157480314965" top="0.78740157480314965" bottom="0.78740157480314965" header="0.39370078740157483" footer="0.59055118110236227"/>
  <pageSetup paperSize="9" scale="65" firstPageNumber="5" orientation="landscape" r:id="rId1"/>
  <ignoredErrors>
    <ignoredError sqref="B12"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
  <sheetViews>
    <sheetView showGridLines="0" zoomScaleNormal="100" zoomScaleSheetLayoutView="100" workbookViewId="0"/>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7" width="11.3984375" style="23" customWidth="1"/>
    <col min="18" max="16384" width="8.09765625" style="23"/>
  </cols>
  <sheetData>
    <row r="1" spans="1:19" s="117" customFormat="1" ht="15" customHeight="1" x14ac:dyDescent="0.45">
      <c r="B1" s="117" t="s">
        <v>416</v>
      </c>
    </row>
    <row r="2" spans="1:19" ht="9" customHeight="1" x14ac:dyDescent="0.45"/>
    <row r="3" spans="1:19" ht="9" customHeight="1" x14ac:dyDescent="0.45"/>
    <row r="4" spans="1:19" s="45" customFormat="1" ht="15" customHeight="1" thickBot="1" x14ac:dyDescent="0.5">
      <c r="B4" s="45" t="s">
        <v>440</v>
      </c>
    </row>
    <row r="5" spans="1:19" ht="18" customHeight="1" x14ac:dyDescent="0.45">
      <c r="A5" s="118"/>
      <c r="B5" s="412" t="s">
        <v>19</v>
      </c>
      <c r="C5" s="413"/>
      <c r="D5" s="397" t="s">
        <v>20</v>
      </c>
      <c r="E5" s="426" t="s">
        <v>441</v>
      </c>
      <c r="F5" s="442"/>
      <c r="G5" s="442"/>
      <c r="H5" s="442"/>
      <c r="I5" s="442"/>
      <c r="J5" s="420"/>
      <c r="K5" s="420"/>
      <c r="L5" s="420"/>
      <c r="M5" s="420"/>
      <c r="N5" s="420"/>
      <c r="O5" s="420"/>
      <c r="P5" s="420"/>
      <c r="Q5" s="420"/>
      <c r="R5" s="118"/>
    </row>
    <row r="6" spans="1:19" ht="18" customHeight="1" x14ac:dyDescent="0.45">
      <c r="A6" s="118"/>
      <c r="B6" s="414"/>
      <c r="C6" s="415"/>
      <c r="D6" s="433"/>
      <c r="E6" s="443" t="s">
        <v>442</v>
      </c>
      <c r="F6" s="444"/>
      <c r="G6" s="444"/>
      <c r="H6" s="444"/>
      <c r="I6" s="443" t="s">
        <v>443</v>
      </c>
      <c r="J6" s="445"/>
      <c r="K6" s="428" t="s">
        <v>444</v>
      </c>
      <c r="L6" s="421" t="s">
        <v>445</v>
      </c>
      <c r="M6" s="448"/>
      <c r="N6" s="449" t="s">
        <v>1848</v>
      </c>
      <c r="O6" s="443" t="s">
        <v>446</v>
      </c>
      <c r="P6" s="444"/>
      <c r="Q6" s="421" t="s">
        <v>447</v>
      </c>
      <c r="R6" s="118"/>
    </row>
    <row r="7" spans="1:19" ht="18" customHeight="1" x14ac:dyDescent="0.45">
      <c r="A7" s="118"/>
      <c r="B7" s="414"/>
      <c r="C7" s="415"/>
      <c r="D7" s="433"/>
      <c r="E7" s="408" t="s">
        <v>448</v>
      </c>
      <c r="F7" s="434" t="s">
        <v>449</v>
      </c>
      <c r="G7" s="430"/>
      <c r="H7" s="430"/>
      <c r="I7" s="446"/>
      <c r="J7" s="447"/>
      <c r="K7" s="422"/>
      <c r="L7" s="446"/>
      <c r="M7" s="447"/>
      <c r="N7" s="450"/>
      <c r="O7" s="417"/>
      <c r="P7" s="414"/>
      <c r="Q7" s="451"/>
      <c r="R7" s="118"/>
    </row>
    <row r="8" spans="1:19" s="31" customFormat="1" ht="18" customHeight="1" x14ac:dyDescent="0.45">
      <c r="A8" s="77"/>
      <c r="B8" s="414"/>
      <c r="C8" s="415"/>
      <c r="D8" s="433"/>
      <c r="E8" s="425"/>
      <c r="F8" s="435" t="s">
        <v>450</v>
      </c>
      <c r="G8" s="435" t="s">
        <v>451</v>
      </c>
      <c r="H8" s="438" t="s">
        <v>452</v>
      </c>
      <c r="I8" s="425" t="s">
        <v>453</v>
      </c>
      <c r="J8" s="425" t="s">
        <v>454</v>
      </c>
      <c r="K8" s="422"/>
      <c r="L8" s="428" t="s">
        <v>448</v>
      </c>
      <c r="M8" s="428" t="s">
        <v>1847</v>
      </c>
      <c r="N8" s="450"/>
      <c r="O8" s="428" t="s">
        <v>448</v>
      </c>
      <c r="P8" s="428" t="s">
        <v>455</v>
      </c>
      <c r="Q8" s="451"/>
      <c r="R8" s="77"/>
    </row>
    <row r="9" spans="1:19" s="31" customFormat="1" ht="12" x14ac:dyDescent="0.45">
      <c r="A9" s="77"/>
      <c r="B9" s="414"/>
      <c r="C9" s="415"/>
      <c r="D9" s="433"/>
      <c r="E9" s="282"/>
      <c r="F9" s="436"/>
      <c r="G9" s="436"/>
      <c r="H9" s="439"/>
      <c r="I9" s="433"/>
      <c r="J9" s="433"/>
      <c r="K9" s="422"/>
      <c r="L9" s="422"/>
      <c r="M9" s="422"/>
      <c r="N9" s="450"/>
      <c r="O9" s="422"/>
      <c r="P9" s="422"/>
      <c r="Q9" s="451"/>
      <c r="R9" s="77"/>
      <c r="S9" s="37"/>
    </row>
    <row r="10" spans="1:19" s="32" customFormat="1" ht="15" customHeight="1" thickBot="1" x14ac:dyDescent="0.5">
      <c r="A10" s="65"/>
      <c r="B10" s="366"/>
      <c r="C10" s="367"/>
      <c r="D10" s="441"/>
      <c r="E10" s="58" t="s">
        <v>79</v>
      </c>
      <c r="F10" s="437"/>
      <c r="G10" s="437"/>
      <c r="H10" s="440"/>
      <c r="I10" s="58" t="s">
        <v>79</v>
      </c>
      <c r="J10" s="58" t="s">
        <v>79</v>
      </c>
      <c r="K10" s="58" t="s">
        <v>79</v>
      </c>
      <c r="L10" s="58" t="s">
        <v>79</v>
      </c>
      <c r="M10" s="58" t="s">
        <v>79</v>
      </c>
      <c r="N10" s="58" t="s">
        <v>79</v>
      </c>
      <c r="O10" s="58" t="s">
        <v>79</v>
      </c>
      <c r="P10" s="58" t="s">
        <v>79</v>
      </c>
      <c r="Q10" s="64" t="s">
        <v>79</v>
      </c>
      <c r="R10" s="65"/>
    </row>
    <row r="11" spans="1:19" s="45" customFormat="1" ht="15" customHeight="1" x14ac:dyDescent="0.45">
      <c r="A11" s="74"/>
      <c r="B11" s="405" t="s">
        <v>16</v>
      </c>
      <c r="C11" s="406"/>
      <c r="D11" s="96">
        <v>601</v>
      </c>
      <c r="E11" s="96">
        <v>390193</v>
      </c>
      <c r="F11" s="96">
        <v>3445097</v>
      </c>
      <c r="G11" s="96">
        <v>5656880</v>
      </c>
      <c r="H11" s="96">
        <v>1170217</v>
      </c>
      <c r="I11" s="96">
        <v>7293578</v>
      </c>
      <c r="J11" s="96">
        <v>6120291</v>
      </c>
      <c r="K11" s="96">
        <v>11835674</v>
      </c>
      <c r="L11" s="96">
        <v>114407</v>
      </c>
      <c r="M11" s="96">
        <v>1064513</v>
      </c>
      <c r="N11" s="96">
        <v>7655441</v>
      </c>
      <c r="O11" s="96">
        <v>9895843</v>
      </c>
      <c r="P11" s="96">
        <v>51251211</v>
      </c>
      <c r="Q11" s="96">
        <v>62975080</v>
      </c>
      <c r="R11" s="74"/>
    </row>
    <row r="12" spans="1:19" ht="15" customHeight="1" x14ac:dyDescent="0.45">
      <c r="A12" s="118"/>
      <c r="B12" s="3" t="s">
        <v>43</v>
      </c>
      <c r="C12" s="27" t="s">
        <v>44</v>
      </c>
      <c r="D12" s="6">
        <v>144</v>
      </c>
      <c r="E12" s="6">
        <v>110148</v>
      </c>
      <c r="F12" s="6">
        <v>251684</v>
      </c>
      <c r="G12" s="6">
        <v>509903</v>
      </c>
      <c r="H12" s="6">
        <v>35937</v>
      </c>
      <c r="I12" s="6">
        <v>318207</v>
      </c>
      <c r="J12" s="6">
        <v>219071</v>
      </c>
      <c r="K12" s="6">
        <v>1006808</v>
      </c>
      <c r="L12" s="6">
        <v>780</v>
      </c>
      <c r="M12" s="6">
        <v>89133</v>
      </c>
      <c r="N12" s="6">
        <v>898846</v>
      </c>
      <c r="O12" s="6">
        <v>1428471</v>
      </c>
      <c r="P12" s="6">
        <v>8055534</v>
      </c>
      <c r="Q12" s="6">
        <v>9402918</v>
      </c>
      <c r="R12" s="118"/>
    </row>
    <row r="13" spans="1:19" ht="15" customHeight="1" x14ac:dyDescent="0.45">
      <c r="A13" s="118"/>
      <c r="B13" s="3">
        <v>10</v>
      </c>
      <c r="C13" s="27" t="s">
        <v>45</v>
      </c>
      <c r="D13" s="6">
        <v>6</v>
      </c>
      <c r="E13" s="6" t="s">
        <v>46</v>
      </c>
      <c r="F13" s="6">
        <v>1842</v>
      </c>
      <c r="G13" s="6">
        <v>10006</v>
      </c>
      <c r="H13" s="6">
        <v>3160</v>
      </c>
      <c r="I13" s="6">
        <v>276088</v>
      </c>
      <c r="J13" s="6">
        <v>4998</v>
      </c>
      <c r="K13" s="6">
        <v>286098</v>
      </c>
      <c r="L13" s="6" t="s">
        <v>46</v>
      </c>
      <c r="M13" s="6">
        <v>19389</v>
      </c>
      <c r="N13" s="6">
        <v>56852</v>
      </c>
      <c r="O13" s="6">
        <v>78038</v>
      </c>
      <c r="P13" s="6">
        <v>1745227</v>
      </c>
      <c r="Q13" s="6">
        <v>1762032</v>
      </c>
      <c r="R13" s="118"/>
    </row>
    <row r="14" spans="1:19" ht="15" customHeight="1" x14ac:dyDescent="0.45">
      <c r="A14" s="118"/>
      <c r="B14" s="3">
        <v>11</v>
      </c>
      <c r="C14" s="27" t="s">
        <v>47</v>
      </c>
      <c r="D14" s="6">
        <v>39</v>
      </c>
      <c r="E14" s="6" t="s">
        <v>46</v>
      </c>
      <c r="F14" s="6">
        <v>5069</v>
      </c>
      <c r="G14" s="6">
        <v>5774</v>
      </c>
      <c r="H14" s="6">
        <v>650</v>
      </c>
      <c r="I14" s="6">
        <v>114</v>
      </c>
      <c r="J14" s="6">
        <v>45</v>
      </c>
      <c r="K14" s="6">
        <v>11562</v>
      </c>
      <c r="L14" s="6" t="s">
        <v>46</v>
      </c>
      <c r="M14" s="6">
        <v>101</v>
      </c>
      <c r="N14" s="6">
        <v>13152</v>
      </c>
      <c r="O14" s="6">
        <v>103366</v>
      </c>
      <c r="P14" s="6">
        <v>152507</v>
      </c>
      <c r="Q14" s="6">
        <v>254113</v>
      </c>
      <c r="R14" s="118"/>
    </row>
    <row r="15" spans="1:19" ht="15" customHeight="1" x14ac:dyDescent="0.45">
      <c r="A15" s="118"/>
      <c r="B15" s="3">
        <v>12</v>
      </c>
      <c r="C15" s="27" t="s">
        <v>48</v>
      </c>
      <c r="D15" s="6">
        <v>19</v>
      </c>
      <c r="E15" s="6">
        <v>129165</v>
      </c>
      <c r="F15" s="6">
        <v>19861</v>
      </c>
      <c r="G15" s="6">
        <v>53386</v>
      </c>
      <c r="H15" s="6">
        <v>10760</v>
      </c>
      <c r="I15" s="6">
        <v>880</v>
      </c>
      <c r="J15" s="6" t="s">
        <v>46</v>
      </c>
      <c r="K15" s="6">
        <v>214052</v>
      </c>
      <c r="L15" s="6" t="s">
        <v>46</v>
      </c>
      <c r="M15" s="6">
        <v>4768</v>
      </c>
      <c r="N15" s="6">
        <v>109028</v>
      </c>
      <c r="O15" s="6">
        <v>286911</v>
      </c>
      <c r="P15" s="6">
        <v>740604</v>
      </c>
      <c r="Q15" s="6">
        <v>1126891</v>
      </c>
      <c r="R15" s="118"/>
    </row>
    <row r="16" spans="1:19" ht="15" customHeight="1" x14ac:dyDescent="0.45">
      <c r="A16" s="118"/>
      <c r="B16" s="130">
        <v>13</v>
      </c>
      <c r="C16" s="28" t="s">
        <v>49</v>
      </c>
      <c r="D16" s="9">
        <v>3</v>
      </c>
      <c r="E16" s="9" t="s">
        <v>46</v>
      </c>
      <c r="F16" s="9" t="s">
        <v>2300</v>
      </c>
      <c r="G16" s="9" t="s">
        <v>2300</v>
      </c>
      <c r="H16" s="9" t="s">
        <v>2300</v>
      </c>
      <c r="I16" s="9" t="s">
        <v>46</v>
      </c>
      <c r="J16" s="9" t="s">
        <v>46</v>
      </c>
      <c r="K16" s="9" t="s">
        <v>2300</v>
      </c>
      <c r="L16" s="9" t="s">
        <v>46</v>
      </c>
      <c r="M16" s="9" t="s">
        <v>2300</v>
      </c>
      <c r="N16" s="9" t="s">
        <v>2300</v>
      </c>
      <c r="O16" s="9" t="s">
        <v>2300</v>
      </c>
      <c r="P16" s="9" t="s">
        <v>2300</v>
      </c>
      <c r="Q16" s="9" t="s">
        <v>2300</v>
      </c>
      <c r="R16" s="118"/>
    </row>
    <row r="17" spans="1:18" ht="15" customHeight="1" x14ac:dyDescent="0.45">
      <c r="A17" s="118"/>
      <c r="B17" s="3">
        <v>14</v>
      </c>
      <c r="C17" s="27" t="s">
        <v>50</v>
      </c>
      <c r="D17" s="6">
        <v>7</v>
      </c>
      <c r="E17" s="6" t="s">
        <v>46</v>
      </c>
      <c r="F17" s="6">
        <v>19333</v>
      </c>
      <c r="G17" s="6">
        <v>57604</v>
      </c>
      <c r="H17" s="6">
        <v>6267</v>
      </c>
      <c r="I17" s="6">
        <v>75775</v>
      </c>
      <c r="J17" s="6">
        <v>63907</v>
      </c>
      <c r="K17" s="6">
        <v>95072</v>
      </c>
      <c r="L17" s="6">
        <v>14416</v>
      </c>
      <c r="M17" s="6">
        <v>735</v>
      </c>
      <c r="N17" s="6">
        <v>113012</v>
      </c>
      <c r="O17" s="6">
        <v>196941</v>
      </c>
      <c r="P17" s="6">
        <v>856742</v>
      </c>
      <c r="Q17" s="6">
        <v>1008724</v>
      </c>
      <c r="R17" s="118"/>
    </row>
    <row r="18" spans="1:18" ht="15" customHeight="1" x14ac:dyDescent="0.45">
      <c r="A18" s="118"/>
      <c r="B18" s="3">
        <v>15</v>
      </c>
      <c r="C18" s="27" t="s">
        <v>51</v>
      </c>
      <c r="D18" s="6">
        <v>16</v>
      </c>
      <c r="E18" s="6">
        <v>2066</v>
      </c>
      <c r="F18" s="6">
        <v>27250</v>
      </c>
      <c r="G18" s="6">
        <v>29161</v>
      </c>
      <c r="H18" s="6">
        <v>10295</v>
      </c>
      <c r="I18" s="6">
        <v>182910</v>
      </c>
      <c r="J18" s="6">
        <v>11836</v>
      </c>
      <c r="K18" s="6">
        <v>239846</v>
      </c>
      <c r="L18" s="6">
        <v>40</v>
      </c>
      <c r="M18" s="6">
        <v>2603</v>
      </c>
      <c r="N18" s="6">
        <v>168995</v>
      </c>
      <c r="O18" s="6">
        <v>209490</v>
      </c>
      <c r="P18" s="6">
        <v>1014769</v>
      </c>
      <c r="Q18" s="6">
        <v>1121393</v>
      </c>
      <c r="R18" s="118"/>
    </row>
    <row r="19" spans="1:18" ht="15" customHeight="1" x14ac:dyDescent="0.45">
      <c r="A19" s="118"/>
      <c r="B19" s="3">
        <v>16</v>
      </c>
      <c r="C19" s="27" t="s">
        <v>52</v>
      </c>
      <c r="D19" s="6">
        <v>8</v>
      </c>
      <c r="E19" s="6" t="s">
        <v>46</v>
      </c>
      <c r="F19" s="6">
        <v>851772</v>
      </c>
      <c r="G19" s="6">
        <v>708721</v>
      </c>
      <c r="H19" s="6">
        <v>71679</v>
      </c>
      <c r="I19" s="6">
        <v>1245093</v>
      </c>
      <c r="J19" s="6">
        <v>1075894</v>
      </c>
      <c r="K19" s="6">
        <v>1801371</v>
      </c>
      <c r="L19" s="6" t="s">
        <v>46</v>
      </c>
      <c r="M19" s="6">
        <v>82780</v>
      </c>
      <c r="N19" s="6">
        <v>427998</v>
      </c>
      <c r="O19" s="6">
        <v>200886</v>
      </c>
      <c r="P19" s="6">
        <v>4046300</v>
      </c>
      <c r="Q19" s="6">
        <v>5368580</v>
      </c>
      <c r="R19" s="118"/>
    </row>
    <row r="20" spans="1:18" ht="15" customHeight="1" x14ac:dyDescent="0.45">
      <c r="A20" s="118"/>
      <c r="B20" s="3">
        <v>17</v>
      </c>
      <c r="C20" s="27" t="s">
        <v>53</v>
      </c>
      <c r="D20" s="6">
        <v>1</v>
      </c>
      <c r="E20" s="6" t="s">
        <v>46</v>
      </c>
      <c r="F20" s="6" t="s">
        <v>2300</v>
      </c>
      <c r="G20" s="6" t="s">
        <v>2300</v>
      </c>
      <c r="H20" s="6" t="s">
        <v>2300</v>
      </c>
      <c r="I20" s="6" t="s">
        <v>46</v>
      </c>
      <c r="J20" s="6" t="s">
        <v>46</v>
      </c>
      <c r="K20" s="6" t="s">
        <v>2300</v>
      </c>
      <c r="L20" s="6" t="s">
        <v>46</v>
      </c>
      <c r="M20" s="6" t="s">
        <v>2300</v>
      </c>
      <c r="N20" s="6" t="s">
        <v>2300</v>
      </c>
      <c r="O20" s="6" t="s">
        <v>2300</v>
      </c>
      <c r="P20" s="6" t="s">
        <v>2300</v>
      </c>
      <c r="Q20" s="6" t="s">
        <v>2300</v>
      </c>
      <c r="R20" s="118"/>
    </row>
    <row r="21" spans="1:18" ht="15" customHeight="1" x14ac:dyDescent="0.45">
      <c r="A21" s="118"/>
      <c r="B21" s="130">
        <v>18</v>
      </c>
      <c r="C21" s="28" t="s">
        <v>54</v>
      </c>
      <c r="D21" s="9">
        <v>36</v>
      </c>
      <c r="E21" s="9">
        <v>623</v>
      </c>
      <c r="F21" s="9">
        <v>34636</v>
      </c>
      <c r="G21" s="9">
        <v>94201</v>
      </c>
      <c r="H21" s="9">
        <v>26803</v>
      </c>
      <c r="I21" s="9">
        <v>8744</v>
      </c>
      <c r="J21" s="9">
        <v>11253</v>
      </c>
      <c r="K21" s="9">
        <v>153754</v>
      </c>
      <c r="L21" s="9" t="s">
        <v>46</v>
      </c>
      <c r="M21" s="9">
        <v>11597</v>
      </c>
      <c r="N21" s="9">
        <v>170339</v>
      </c>
      <c r="O21" s="9">
        <v>412105</v>
      </c>
      <c r="P21" s="9">
        <v>1760422</v>
      </c>
      <c r="Q21" s="9">
        <v>2146854</v>
      </c>
      <c r="R21" s="118"/>
    </row>
    <row r="22" spans="1:18" ht="15" customHeight="1" x14ac:dyDescent="0.45">
      <c r="A22" s="118"/>
      <c r="B22" s="3">
        <v>19</v>
      </c>
      <c r="C22" s="27" t="s">
        <v>55</v>
      </c>
      <c r="D22" s="6">
        <v>4</v>
      </c>
      <c r="E22" s="6" t="s">
        <v>46</v>
      </c>
      <c r="F22" s="6">
        <v>19983</v>
      </c>
      <c r="G22" s="6">
        <v>22633</v>
      </c>
      <c r="H22" s="6">
        <v>207</v>
      </c>
      <c r="I22" s="6">
        <v>835</v>
      </c>
      <c r="J22" s="6">
        <v>26</v>
      </c>
      <c r="K22" s="6">
        <v>43632</v>
      </c>
      <c r="L22" s="6" t="s">
        <v>46</v>
      </c>
      <c r="M22" s="6" t="s">
        <v>46</v>
      </c>
      <c r="N22" s="6">
        <v>22437</v>
      </c>
      <c r="O22" s="6">
        <v>11184</v>
      </c>
      <c r="P22" s="6">
        <v>169736</v>
      </c>
      <c r="Q22" s="6">
        <v>201306</v>
      </c>
      <c r="R22" s="118"/>
    </row>
    <row r="23" spans="1:18" ht="15" customHeight="1" x14ac:dyDescent="0.45">
      <c r="A23" s="118"/>
      <c r="B23" s="3">
        <v>20</v>
      </c>
      <c r="C23" s="27" t="s">
        <v>56</v>
      </c>
      <c r="D23" s="6">
        <v>5</v>
      </c>
      <c r="E23" s="6" t="s">
        <v>46</v>
      </c>
      <c r="F23" s="6">
        <v>97</v>
      </c>
      <c r="G23" s="6">
        <v>1603</v>
      </c>
      <c r="H23" s="6">
        <v>856</v>
      </c>
      <c r="I23" s="6" t="s">
        <v>46</v>
      </c>
      <c r="J23" s="6" t="s">
        <v>46</v>
      </c>
      <c r="K23" s="6">
        <v>2556</v>
      </c>
      <c r="L23" s="6" t="s">
        <v>46</v>
      </c>
      <c r="M23" s="6">
        <v>1015</v>
      </c>
      <c r="N23" s="6">
        <v>1602</v>
      </c>
      <c r="O23" s="6">
        <v>6879</v>
      </c>
      <c r="P23" s="6">
        <v>11019</v>
      </c>
      <c r="Q23" s="6">
        <v>17837</v>
      </c>
      <c r="R23" s="118"/>
    </row>
    <row r="24" spans="1:18" ht="15" customHeight="1" x14ac:dyDescent="0.45">
      <c r="A24" s="118"/>
      <c r="B24" s="3">
        <v>21</v>
      </c>
      <c r="C24" s="27" t="s">
        <v>57</v>
      </c>
      <c r="D24" s="6">
        <v>20</v>
      </c>
      <c r="E24" s="6">
        <v>11645</v>
      </c>
      <c r="F24" s="6">
        <v>206892</v>
      </c>
      <c r="G24" s="6">
        <v>443864</v>
      </c>
      <c r="H24" s="6">
        <v>29955</v>
      </c>
      <c r="I24" s="6">
        <v>502270</v>
      </c>
      <c r="J24" s="6">
        <v>520605</v>
      </c>
      <c r="K24" s="6">
        <v>674021</v>
      </c>
      <c r="L24" s="6" t="s">
        <v>46</v>
      </c>
      <c r="M24" s="6">
        <v>78755</v>
      </c>
      <c r="N24" s="6">
        <v>739229</v>
      </c>
      <c r="O24" s="6">
        <v>563757</v>
      </c>
      <c r="P24" s="6">
        <v>3216572</v>
      </c>
      <c r="Q24" s="6">
        <v>3654701</v>
      </c>
      <c r="R24" s="118"/>
    </row>
    <row r="25" spans="1:18" ht="15" customHeight="1" x14ac:dyDescent="0.45">
      <c r="A25" s="118"/>
      <c r="B25" s="3">
        <v>22</v>
      </c>
      <c r="C25" s="27" t="s">
        <v>58</v>
      </c>
      <c r="D25" s="6">
        <v>17</v>
      </c>
      <c r="E25" s="6" t="s">
        <v>46</v>
      </c>
      <c r="F25" s="6">
        <v>39993</v>
      </c>
      <c r="G25" s="6">
        <v>250174</v>
      </c>
      <c r="H25" s="6">
        <v>53729</v>
      </c>
      <c r="I25" s="6">
        <v>362734</v>
      </c>
      <c r="J25" s="6">
        <v>319205</v>
      </c>
      <c r="K25" s="6">
        <v>387425</v>
      </c>
      <c r="L25" s="6" t="s">
        <v>46</v>
      </c>
      <c r="M25" s="6">
        <v>7717</v>
      </c>
      <c r="N25" s="6">
        <v>290400</v>
      </c>
      <c r="O25" s="6">
        <v>480197</v>
      </c>
      <c r="P25" s="6">
        <v>2237908</v>
      </c>
      <c r="Q25" s="6">
        <v>2763884</v>
      </c>
      <c r="R25" s="118"/>
    </row>
    <row r="26" spans="1:18" ht="15" customHeight="1" x14ac:dyDescent="0.45">
      <c r="A26" s="118"/>
      <c r="B26" s="130">
        <v>23</v>
      </c>
      <c r="C26" s="28" t="s">
        <v>59</v>
      </c>
      <c r="D26" s="9">
        <v>12</v>
      </c>
      <c r="E26" s="9" t="s">
        <v>46</v>
      </c>
      <c r="F26" s="9">
        <v>3415</v>
      </c>
      <c r="G26" s="9">
        <v>49444</v>
      </c>
      <c r="H26" s="9">
        <v>18565</v>
      </c>
      <c r="I26" s="9">
        <v>23233</v>
      </c>
      <c r="J26" s="9">
        <v>29880</v>
      </c>
      <c r="K26" s="9">
        <v>64777</v>
      </c>
      <c r="L26" s="9" t="s">
        <v>46</v>
      </c>
      <c r="M26" s="9">
        <v>1475</v>
      </c>
      <c r="N26" s="9">
        <v>90305</v>
      </c>
      <c r="O26" s="9">
        <v>251827</v>
      </c>
      <c r="P26" s="9">
        <v>737608</v>
      </c>
      <c r="Q26" s="9">
        <v>969079</v>
      </c>
      <c r="R26" s="118"/>
    </row>
    <row r="27" spans="1:18" ht="15" customHeight="1" x14ac:dyDescent="0.45">
      <c r="A27" s="118"/>
      <c r="B27" s="3">
        <v>24</v>
      </c>
      <c r="C27" s="27" t="s">
        <v>60</v>
      </c>
      <c r="D27" s="6">
        <v>44</v>
      </c>
      <c r="E27" s="6">
        <v>12604</v>
      </c>
      <c r="F27" s="6">
        <v>161384</v>
      </c>
      <c r="G27" s="6">
        <v>143104</v>
      </c>
      <c r="H27" s="6">
        <v>32800</v>
      </c>
      <c r="I27" s="6">
        <v>49047</v>
      </c>
      <c r="J27" s="6">
        <v>81508</v>
      </c>
      <c r="K27" s="6">
        <v>317431</v>
      </c>
      <c r="L27" s="6">
        <v>77413</v>
      </c>
      <c r="M27" s="6">
        <v>131347</v>
      </c>
      <c r="N27" s="6">
        <v>263109</v>
      </c>
      <c r="O27" s="6">
        <v>1084147</v>
      </c>
      <c r="P27" s="6">
        <v>1805404</v>
      </c>
      <c r="Q27" s="6">
        <v>2767574</v>
      </c>
      <c r="R27" s="118"/>
    </row>
    <row r="28" spans="1:18" ht="15" customHeight="1" x14ac:dyDescent="0.45">
      <c r="A28" s="118"/>
      <c r="B28" s="3">
        <v>25</v>
      </c>
      <c r="C28" s="27" t="s">
        <v>61</v>
      </c>
      <c r="D28" s="6">
        <v>15</v>
      </c>
      <c r="E28" s="6" t="s">
        <v>46</v>
      </c>
      <c r="F28" s="6">
        <v>12999</v>
      </c>
      <c r="G28" s="6">
        <v>116885</v>
      </c>
      <c r="H28" s="6">
        <v>28550</v>
      </c>
      <c r="I28" s="6">
        <v>59283</v>
      </c>
      <c r="J28" s="6">
        <v>13824</v>
      </c>
      <c r="K28" s="6">
        <v>203893</v>
      </c>
      <c r="L28" s="6">
        <v>176</v>
      </c>
      <c r="M28" s="6">
        <v>2848</v>
      </c>
      <c r="N28" s="6">
        <v>202647</v>
      </c>
      <c r="O28" s="6">
        <v>404171</v>
      </c>
      <c r="P28" s="6">
        <v>1377219</v>
      </c>
      <c r="Q28" s="6">
        <v>1734153</v>
      </c>
      <c r="R28" s="118"/>
    </row>
    <row r="29" spans="1:18" ht="15" customHeight="1" x14ac:dyDescent="0.45">
      <c r="A29" s="118"/>
      <c r="B29" s="3">
        <v>26</v>
      </c>
      <c r="C29" s="27" t="s">
        <v>62</v>
      </c>
      <c r="D29" s="6">
        <v>64</v>
      </c>
      <c r="E29" s="6">
        <v>10636</v>
      </c>
      <c r="F29" s="6">
        <v>575523</v>
      </c>
      <c r="G29" s="6">
        <v>561959</v>
      </c>
      <c r="H29" s="6">
        <v>85170</v>
      </c>
      <c r="I29" s="6">
        <v>183435</v>
      </c>
      <c r="J29" s="6">
        <v>224852</v>
      </c>
      <c r="K29" s="6">
        <v>1191871</v>
      </c>
      <c r="L29" s="6">
        <v>2064</v>
      </c>
      <c r="M29" s="6">
        <v>19635</v>
      </c>
      <c r="N29" s="6">
        <v>634567</v>
      </c>
      <c r="O29" s="6">
        <v>790891</v>
      </c>
      <c r="P29" s="6">
        <v>4744953</v>
      </c>
      <c r="Q29" s="6">
        <v>6112866</v>
      </c>
      <c r="R29" s="118"/>
    </row>
    <row r="30" spans="1:18" ht="15" customHeight="1" x14ac:dyDescent="0.45">
      <c r="A30" s="118"/>
      <c r="B30" s="3">
        <v>27</v>
      </c>
      <c r="C30" s="27" t="s">
        <v>63</v>
      </c>
      <c r="D30" s="6">
        <v>18</v>
      </c>
      <c r="E30" s="6" t="s">
        <v>46</v>
      </c>
      <c r="F30" s="6">
        <v>33893</v>
      </c>
      <c r="G30" s="6">
        <v>41970</v>
      </c>
      <c r="H30" s="6">
        <v>29274</v>
      </c>
      <c r="I30" s="6">
        <v>41251</v>
      </c>
      <c r="J30" s="6">
        <v>25887</v>
      </c>
      <c r="K30" s="6">
        <v>120501</v>
      </c>
      <c r="L30" s="6" t="s">
        <v>46</v>
      </c>
      <c r="M30" s="6">
        <v>6633</v>
      </c>
      <c r="N30" s="6">
        <v>129877</v>
      </c>
      <c r="O30" s="6">
        <v>297788</v>
      </c>
      <c r="P30" s="6">
        <v>1084548</v>
      </c>
      <c r="Q30" s="6">
        <v>1350963</v>
      </c>
      <c r="R30" s="118"/>
    </row>
    <row r="31" spans="1:18" ht="15" customHeight="1" x14ac:dyDescent="0.45">
      <c r="A31" s="118"/>
      <c r="B31" s="130">
        <v>28</v>
      </c>
      <c r="C31" s="28" t="s">
        <v>64</v>
      </c>
      <c r="D31" s="9">
        <v>44</v>
      </c>
      <c r="E31" s="9">
        <v>29017</v>
      </c>
      <c r="F31" s="9">
        <v>583837</v>
      </c>
      <c r="G31" s="9">
        <v>1542334</v>
      </c>
      <c r="H31" s="9">
        <v>437515</v>
      </c>
      <c r="I31" s="9">
        <v>2594348</v>
      </c>
      <c r="J31" s="9">
        <v>2134845</v>
      </c>
      <c r="K31" s="9">
        <v>3052206</v>
      </c>
      <c r="L31" s="9" t="s">
        <v>46</v>
      </c>
      <c r="M31" s="9">
        <v>405635</v>
      </c>
      <c r="N31" s="9">
        <v>1733684</v>
      </c>
      <c r="O31" s="9">
        <v>899388</v>
      </c>
      <c r="P31" s="9">
        <v>8773357</v>
      </c>
      <c r="Q31" s="9">
        <v>10126129</v>
      </c>
      <c r="R31" s="118"/>
    </row>
    <row r="32" spans="1:18" ht="15" customHeight="1" x14ac:dyDescent="0.45">
      <c r="A32" s="118"/>
      <c r="B32" s="3">
        <v>29</v>
      </c>
      <c r="C32" s="27" t="s">
        <v>65</v>
      </c>
      <c r="D32" s="6">
        <v>26</v>
      </c>
      <c r="E32" s="6">
        <v>1713</v>
      </c>
      <c r="F32" s="6">
        <v>39580</v>
      </c>
      <c r="G32" s="6">
        <v>98616</v>
      </c>
      <c r="H32" s="6">
        <v>26738</v>
      </c>
      <c r="I32" s="6">
        <v>110615</v>
      </c>
      <c r="J32" s="6">
        <v>116432</v>
      </c>
      <c r="K32" s="6">
        <v>160830</v>
      </c>
      <c r="L32" s="6" t="s">
        <v>46</v>
      </c>
      <c r="M32" s="6">
        <v>3057</v>
      </c>
      <c r="N32" s="6">
        <v>186150</v>
      </c>
      <c r="O32" s="6">
        <v>371180</v>
      </c>
      <c r="P32" s="6">
        <v>1088108</v>
      </c>
      <c r="Q32" s="6">
        <v>1436728</v>
      </c>
      <c r="R32" s="118"/>
    </row>
    <row r="33" spans="1:18" ht="15" customHeight="1" x14ac:dyDescent="0.45">
      <c r="A33" s="118"/>
      <c r="B33" s="3">
        <v>30</v>
      </c>
      <c r="C33" s="27" t="s">
        <v>66</v>
      </c>
      <c r="D33" s="6">
        <v>11</v>
      </c>
      <c r="E33" s="6" t="s">
        <v>46</v>
      </c>
      <c r="F33" s="6">
        <v>3535</v>
      </c>
      <c r="G33" s="6">
        <v>7713</v>
      </c>
      <c r="H33" s="6">
        <v>26306</v>
      </c>
      <c r="I33" s="6">
        <v>4599</v>
      </c>
      <c r="J33" s="6">
        <v>11125</v>
      </c>
      <c r="K33" s="6">
        <v>31028</v>
      </c>
      <c r="L33" s="6" t="s">
        <v>46</v>
      </c>
      <c r="M33" s="6">
        <v>10</v>
      </c>
      <c r="N33" s="6">
        <v>22551</v>
      </c>
      <c r="O33" s="6">
        <v>112831</v>
      </c>
      <c r="P33" s="6">
        <v>272100</v>
      </c>
      <c r="Q33" s="6">
        <v>399924</v>
      </c>
      <c r="R33" s="118"/>
    </row>
    <row r="34" spans="1:18" ht="15" customHeight="1" x14ac:dyDescent="0.45">
      <c r="A34" s="118"/>
      <c r="B34" s="3">
        <v>31</v>
      </c>
      <c r="C34" s="27" t="s">
        <v>67</v>
      </c>
      <c r="D34" s="6">
        <v>31</v>
      </c>
      <c r="E34" s="6">
        <v>2618</v>
      </c>
      <c r="F34" s="6">
        <v>478738</v>
      </c>
      <c r="G34" s="6">
        <v>826418</v>
      </c>
      <c r="H34" s="6">
        <v>175871</v>
      </c>
      <c r="I34" s="6">
        <v>1039952</v>
      </c>
      <c r="J34" s="6">
        <v>1037232</v>
      </c>
      <c r="K34" s="6">
        <v>1486365</v>
      </c>
      <c r="L34" s="6">
        <v>18867</v>
      </c>
      <c r="M34" s="6">
        <v>192112</v>
      </c>
      <c r="N34" s="6">
        <v>1207112</v>
      </c>
      <c r="O34" s="6">
        <v>1579566</v>
      </c>
      <c r="P34" s="6">
        <v>6481534</v>
      </c>
      <c r="Q34" s="6">
        <v>8126654</v>
      </c>
      <c r="R34" s="118"/>
    </row>
    <row r="35" spans="1:18" ht="15" customHeight="1" thickBot="1" x14ac:dyDescent="0.5">
      <c r="A35" s="118"/>
      <c r="B35" s="131">
        <v>32</v>
      </c>
      <c r="C35" s="73" t="s">
        <v>68</v>
      </c>
      <c r="D35" s="12">
        <v>11</v>
      </c>
      <c r="E35" s="12">
        <v>79958</v>
      </c>
      <c r="F35" s="12">
        <v>71108</v>
      </c>
      <c r="G35" s="12">
        <v>77430</v>
      </c>
      <c r="H35" s="12">
        <v>56744</v>
      </c>
      <c r="I35" s="12">
        <v>214165</v>
      </c>
      <c r="J35" s="12">
        <v>217866</v>
      </c>
      <c r="K35" s="12">
        <v>281539</v>
      </c>
      <c r="L35" s="12">
        <v>651</v>
      </c>
      <c r="M35" s="12">
        <v>873</v>
      </c>
      <c r="N35" s="12">
        <v>148244</v>
      </c>
      <c r="O35" s="12">
        <v>110827</v>
      </c>
      <c r="P35" s="12">
        <v>730289</v>
      </c>
      <c r="Q35" s="12">
        <v>976588</v>
      </c>
      <c r="R35" s="118"/>
    </row>
    <row r="36" spans="1:18" ht="15" customHeight="1" x14ac:dyDescent="0.45">
      <c r="A36" s="118"/>
      <c r="R36" s="118"/>
    </row>
    <row r="37" spans="1:18" ht="15" customHeight="1" x14ac:dyDescent="0.45">
      <c r="A37" s="118"/>
      <c r="R37" s="118"/>
    </row>
    <row r="38" spans="1:18" ht="15" customHeight="1" x14ac:dyDescent="0.45">
      <c r="R38" s="118"/>
    </row>
    <row r="39" spans="1:18" ht="15" customHeight="1" x14ac:dyDescent="0.45">
      <c r="R39" s="118"/>
    </row>
    <row r="40" spans="1:18" ht="15" customHeight="1" x14ac:dyDescent="0.45">
      <c r="R40" s="118"/>
    </row>
    <row r="41" spans="1:18" ht="15" customHeight="1" x14ac:dyDescent="0.45">
      <c r="R41" s="118"/>
    </row>
    <row r="42" spans="1:18" ht="15" customHeight="1" x14ac:dyDescent="0.45">
      <c r="R42" s="118"/>
    </row>
    <row r="43" spans="1:18" ht="15" customHeight="1" x14ac:dyDescent="0.45">
      <c r="R43" s="118"/>
    </row>
    <row r="44" spans="1:18" ht="15" customHeight="1" x14ac:dyDescent="0.45">
      <c r="R44" s="118"/>
    </row>
    <row r="45" spans="1:18" ht="15" customHeight="1" x14ac:dyDescent="0.45">
      <c r="R45" s="118"/>
    </row>
    <row r="46" spans="1:18" ht="15" customHeight="1" x14ac:dyDescent="0.45">
      <c r="R46" s="118"/>
    </row>
    <row r="47" spans="1:18" ht="15" customHeight="1" x14ac:dyDescent="0.45">
      <c r="R47" s="118"/>
    </row>
    <row r="48" spans="1:18" ht="15" customHeight="1" x14ac:dyDescent="0.45">
      <c r="R48" s="118"/>
    </row>
    <row r="49" spans="18:18" ht="15" customHeight="1" x14ac:dyDescent="0.45">
      <c r="R49" s="118"/>
    </row>
    <row r="50" spans="18:18" ht="15" customHeight="1" x14ac:dyDescent="0.45">
      <c r="R50" s="118"/>
    </row>
    <row r="51" spans="18:18" ht="15" customHeight="1" x14ac:dyDescent="0.45">
      <c r="R51" s="118"/>
    </row>
    <row r="52" spans="18:18" ht="15" customHeight="1" x14ac:dyDescent="0.45">
      <c r="R52" s="118"/>
    </row>
    <row r="53" spans="18:18" ht="15" customHeight="1" x14ac:dyDescent="0.45">
      <c r="R53" s="118"/>
    </row>
    <row r="54" spans="18:18" ht="15" customHeight="1" x14ac:dyDescent="0.45">
      <c r="R54" s="118"/>
    </row>
    <row r="55" spans="18:18" ht="15" customHeight="1" x14ac:dyDescent="0.45">
      <c r="R55" s="118"/>
    </row>
    <row r="56" spans="18:18" ht="15" customHeight="1" x14ac:dyDescent="0.45">
      <c r="R56" s="118"/>
    </row>
    <row r="57" spans="18:18" ht="15" customHeight="1" x14ac:dyDescent="0.45">
      <c r="R57" s="118"/>
    </row>
    <row r="58" spans="18:18" ht="15" customHeight="1" x14ac:dyDescent="0.45">
      <c r="R58" s="118"/>
    </row>
    <row r="59" spans="18:18" ht="15" customHeight="1" x14ac:dyDescent="0.45">
      <c r="R59" s="118"/>
    </row>
    <row r="60" spans="18:18" ht="15" customHeight="1" x14ac:dyDescent="0.45">
      <c r="R60" s="118"/>
    </row>
    <row r="61" spans="18:18" ht="15" customHeight="1" x14ac:dyDescent="0.45">
      <c r="R61" s="118"/>
    </row>
    <row r="62" spans="18:18" ht="15" customHeight="1" x14ac:dyDescent="0.45">
      <c r="R62" s="118"/>
    </row>
    <row r="63" spans="18:18" ht="15" customHeight="1" x14ac:dyDescent="0.45">
      <c r="R63" s="118"/>
    </row>
    <row r="64" spans="18:18" ht="15" customHeight="1" x14ac:dyDescent="0.45">
      <c r="R64" s="118"/>
    </row>
    <row r="65" spans="18:18" ht="15" customHeight="1" x14ac:dyDescent="0.45">
      <c r="R65" s="118"/>
    </row>
    <row r="66" spans="18:18" ht="15" customHeight="1" x14ac:dyDescent="0.45">
      <c r="R66" s="118"/>
    </row>
    <row r="67" spans="18:18" ht="15" customHeight="1" x14ac:dyDescent="0.45">
      <c r="R67" s="118"/>
    </row>
    <row r="68" spans="18:18" ht="15" customHeight="1" x14ac:dyDescent="0.45">
      <c r="R68" s="118"/>
    </row>
    <row r="69" spans="18:18" ht="15" customHeight="1" x14ac:dyDescent="0.45">
      <c r="R69" s="118"/>
    </row>
    <row r="70" spans="18:18" ht="15" customHeight="1" x14ac:dyDescent="0.45">
      <c r="R70" s="118"/>
    </row>
    <row r="71" spans="18:18" ht="15" customHeight="1" x14ac:dyDescent="0.45">
      <c r="R71" s="118"/>
    </row>
    <row r="72" spans="18:18" ht="15" customHeight="1" x14ac:dyDescent="0.45">
      <c r="R72" s="118"/>
    </row>
    <row r="73" spans="18:18" ht="15" customHeight="1" x14ac:dyDescent="0.45">
      <c r="R73" s="118"/>
    </row>
    <row r="74" spans="18:18" ht="15" customHeight="1" x14ac:dyDescent="0.45">
      <c r="R74" s="118"/>
    </row>
    <row r="75" spans="18:18" ht="15" customHeight="1" x14ac:dyDescent="0.45">
      <c r="R75" s="118"/>
    </row>
    <row r="76" spans="18:18" ht="15" customHeight="1" x14ac:dyDescent="0.45">
      <c r="R76" s="118"/>
    </row>
    <row r="77" spans="18:18" ht="15" customHeight="1" x14ac:dyDescent="0.45">
      <c r="R77" s="118"/>
    </row>
    <row r="78" spans="18:18" ht="15" customHeight="1" x14ac:dyDescent="0.45">
      <c r="R78" s="118"/>
    </row>
    <row r="79" spans="18:18" ht="15" customHeight="1" x14ac:dyDescent="0.45">
      <c r="R79" s="118"/>
    </row>
    <row r="80" spans="18:18" ht="15" customHeight="1" x14ac:dyDescent="0.45">
      <c r="R80" s="118"/>
    </row>
    <row r="81" spans="18:18" ht="15" customHeight="1" x14ac:dyDescent="0.45">
      <c r="R81" s="118"/>
    </row>
    <row r="82" spans="18:18" ht="15" customHeight="1" x14ac:dyDescent="0.45">
      <c r="R82" s="118"/>
    </row>
    <row r="83" spans="18:18" ht="15" customHeight="1" x14ac:dyDescent="0.45">
      <c r="R83" s="118"/>
    </row>
    <row r="84" spans="18:18" ht="15" customHeight="1" x14ac:dyDescent="0.45">
      <c r="R84" s="118"/>
    </row>
    <row r="85" spans="18:18" ht="15" customHeight="1" x14ac:dyDescent="0.45">
      <c r="R85" s="118"/>
    </row>
  </sheetData>
  <mergeCells count="22">
    <mergeCell ref="I8:I9"/>
    <mergeCell ref="B5:C10"/>
    <mergeCell ref="D5:D10"/>
    <mergeCell ref="E5:Q5"/>
    <mergeCell ref="E6:H6"/>
    <mergeCell ref="I6:J7"/>
    <mergeCell ref="K6:K9"/>
    <mergeCell ref="L6:M7"/>
    <mergeCell ref="N6:N9"/>
    <mergeCell ref="O6:P7"/>
    <mergeCell ref="Q6:Q9"/>
    <mergeCell ref="J8:J9"/>
    <mergeCell ref="L8:L9"/>
    <mergeCell ref="M8:M9"/>
    <mergeCell ref="O8:O9"/>
    <mergeCell ref="P8:P9"/>
    <mergeCell ref="B11:C11"/>
    <mergeCell ref="E7:E8"/>
    <mergeCell ref="F7:H7"/>
    <mergeCell ref="F8:F10"/>
    <mergeCell ref="G8:G10"/>
    <mergeCell ref="H8:H10"/>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showGridLines="0" zoomScaleNormal="100" zoomScaleSheetLayoutView="100" workbookViewId="0"/>
  </sheetViews>
  <sheetFormatPr defaultColWidth="8.09765625" defaultRowHeight="15" customHeight="1" x14ac:dyDescent="0.45"/>
  <cols>
    <col min="1" max="1" width="2.59765625" style="23" customWidth="1"/>
    <col min="2" max="2" width="2.5" style="23" customWidth="1"/>
    <col min="3" max="3" width="12.19921875" style="23" customWidth="1"/>
    <col min="4" max="4" width="6.8984375" style="23" customWidth="1"/>
    <col min="5" max="14" width="11.3984375" style="23" customWidth="1"/>
    <col min="15" max="16" width="9.59765625" style="23" customWidth="1"/>
    <col min="17" max="17" width="8.09765625" style="23"/>
    <col min="18" max="18" width="10.69921875" style="23" bestFit="1" customWidth="1"/>
    <col min="19" max="20" width="8.09765625" style="23"/>
    <col min="21" max="21" width="10.69921875" style="23" bestFit="1" customWidth="1"/>
    <col min="22" max="16384" width="8.09765625" style="23"/>
  </cols>
  <sheetData>
    <row r="1" spans="1:15" s="117" customFormat="1" ht="15" customHeight="1" x14ac:dyDescent="0.45">
      <c r="B1" s="117" t="s">
        <v>416</v>
      </c>
    </row>
    <row r="2" spans="1:15" ht="3.75" customHeight="1" x14ac:dyDescent="0.45"/>
    <row r="3" spans="1:15" ht="3.75" customHeight="1" x14ac:dyDescent="0.45"/>
    <row r="4" spans="1:15" ht="3.75" customHeight="1" x14ac:dyDescent="0.45"/>
    <row r="5" spans="1:15" ht="3.75" customHeight="1" x14ac:dyDescent="0.45"/>
    <row r="6" spans="1:15" ht="3.75" customHeight="1" x14ac:dyDescent="0.45"/>
    <row r="7" spans="1:15" s="45" customFormat="1" ht="15" customHeight="1" thickBot="1" x14ac:dyDescent="0.5">
      <c r="B7" s="45" t="s">
        <v>1896</v>
      </c>
    </row>
    <row r="8" spans="1:15" ht="18" customHeight="1" x14ac:dyDescent="0.45">
      <c r="A8" s="118"/>
      <c r="B8" s="393" t="s">
        <v>19</v>
      </c>
      <c r="C8" s="394"/>
      <c r="D8" s="394" t="s">
        <v>456</v>
      </c>
      <c r="E8" s="394"/>
      <c r="F8" s="394"/>
      <c r="G8" s="394"/>
      <c r="H8" s="394"/>
      <c r="I8" s="394"/>
      <c r="J8" s="426" t="s">
        <v>457</v>
      </c>
      <c r="K8" s="442"/>
      <c r="L8" s="442"/>
      <c r="M8" s="442"/>
      <c r="N8" s="442"/>
      <c r="O8" s="118"/>
    </row>
    <row r="9" spans="1:15" ht="48" x14ac:dyDescent="0.45">
      <c r="A9" s="118"/>
      <c r="B9" s="407"/>
      <c r="C9" s="408"/>
      <c r="D9" s="210" t="s">
        <v>1871</v>
      </c>
      <c r="E9" s="210" t="s">
        <v>1893</v>
      </c>
      <c r="F9" s="210" t="s">
        <v>483</v>
      </c>
      <c r="G9" s="209" t="s">
        <v>458</v>
      </c>
      <c r="H9" s="209" t="s">
        <v>428</v>
      </c>
      <c r="I9" s="210" t="s">
        <v>459</v>
      </c>
      <c r="J9" s="210" t="s">
        <v>1893</v>
      </c>
      <c r="K9" s="210" t="s">
        <v>483</v>
      </c>
      <c r="L9" s="209" t="s">
        <v>458</v>
      </c>
      <c r="M9" s="209" t="s">
        <v>428</v>
      </c>
      <c r="N9" s="138" t="s">
        <v>71</v>
      </c>
      <c r="O9" s="118"/>
    </row>
    <row r="10" spans="1:15" s="32" customFormat="1" ht="15" customHeight="1" thickBot="1" x14ac:dyDescent="0.5">
      <c r="A10" s="65"/>
      <c r="B10" s="395"/>
      <c r="C10" s="396"/>
      <c r="D10" s="58" t="s">
        <v>77</v>
      </c>
      <c r="E10" s="58" t="s">
        <v>79</v>
      </c>
      <c r="F10" s="58" t="s">
        <v>79</v>
      </c>
      <c r="G10" s="58" t="s">
        <v>79</v>
      </c>
      <c r="H10" s="58" t="s">
        <v>79</v>
      </c>
      <c r="I10" s="58" t="s">
        <v>79</v>
      </c>
      <c r="J10" s="58" t="s">
        <v>79</v>
      </c>
      <c r="K10" s="58" t="s">
        <v>79</v>
      </c>
      <c r="L10" s="58" t="s">
        <v>79</v>
      </c>
      <c r="M10" s="58" t="s">
        <v>79</v>
      </c>
      <c r="N10" s="64" t="s">
        <v>79</v>
      </c>
      <c r="O10" s="65"/>
    </row>
    <row r="11" spans="1:15" s="45" customFormat="1" ht="15" customHeight="1" x14ac:dyDescent="0.45">
      <c r="A11" s="74"/>
      <c r="B11" s="405" t="s">
        <v>16</v>
      </c>
      <c r="C11" s="406"/>
      <c r="D11" s="102">
        <v>116</v>
      </c>
      <c r="E11" s="102">
        <v>329787.40000000002</v>
      </c>
      <c r="F11" s="102">
        <v>458530.7</v>
      </c>
      <c r="G11" s="102">
        <v>457376.5</v>
      </c>
      <c r="H11" s="102">
        <v>119164.3</v>
      </c>
      <c r="I11" s="102">
        <v>19693.3</v>
      </c>
      <c r="J11" s="102">
        <v>2842.1</v>
      </c>
      <c r="K11" s="102">
        <v>3951.7</v>
      </c>
      <c r="L11" s="102">
        <v>3941.7</v>
      </c>
      <c r="M11" s="102">
        <v>1027</v>
      </c>
      <c r="N11" s="102">
        <v>417.5</v>
      </c>
      <c r="O11" s="74"/>
    </row>
    <row r="12" spans="1:15" ht="15" customHeight="1" x14ac:dyDescent="0.45">
      <c r="A12" s="118"/>
      <c r="B12" s="3" t="s">
        <v>43</v>
      </c>
      <c r="C12" s="27" t="s">
        <v>44</v>
      </c>
      <c r="D12" s="30">
        <v>103.1</v>
      </c>
      <c r="E12" s="30">
        <v>163294.39999999999</v>
      </c>
      <c r="F12" s="30">
        <v>244471.8</v>
      </c>
      <c r="G12" s="30">
        <v>244216.2</v>
      </c>
      <c r="H12" s="30">
        <v>75350.399999999994</v>
      </c>
      <c r="I12" s="30">
        <v>6991.7</v>
      </c>
      <c r="J12" s="30">
        <v>1583.4</v>
      </c>
      <c r="K12" s="30">
        <v>2370.5</v>
      </c>
      <c r="L12" s="30">
        <v>2368</v>
      </c>
      <c r="M12" s="30">
        <v>730.6</v>
      </c>
      <c r="N12" s="30">
        <v>287.2</v>
      </c>
      <c r="O12" s="118"/>
    </row>
    <row r="13" spans="1:15" ht="15" customHeight="1" x14ac:dyDescent="0.45">
      <c r="A13" s="118"/>
      <c r="B13" s="3">
        <v>10</v>
      </c>
      <c r="C13" s="27" t="s">
        <v>45</v>
      </c>
      <c r="D13" s="30">
        <v>58.5</v>
      </c>
      <c r="E13" s="30">
        <v>209713.3</v>
      </c>
      <c r="F13" s="30">
        <v>527510.5</v>
      </c>
      <c r="G13" s="30">
        <v>548942.80000000005</v>
      </c>
      <c r="H13" s="30">
        <v>308268.7</v>
      </c>
      <c r="I13" s="30">
        <v>47683</v>
      </c>
      <c r="J13" s="30">
        <v>3584.8</v>
      </c>
      <c r="K13" s="30">
        <v>9017.2999999999993</v>
      </c>
      <c r="L13" s="30">
        <v>9383.6</v>
      </c>
      <c r="M13" s="30">
        <v>5269.5</v>
      </c>
      <c r="N13" s="30">
        <v>326.7</v>
      </c>
      <c r="O13" s="118"/>
    </row>
    <row r="14" spans="1:15" ht="15" customHeight="1" x14ac:dyDescent="0.45">
      <c r="A14" s="118"/>
      <c r="B14" s="3">
        <v>11</v>
      </c>
      <c r="C14" s="27" t="s">
        <v>47</v>
      </c>
      <c r="D14" s="30">
        <v>58.7</v>
      </c>
      <c r="E14" s="30">
        <v>14266.9</v>
      </c>
      <c r="F14" s="30">
        <v>33921.599999999999</v>
      </c>
      <c r="G14" s="30">
        <v>35110.6</v>
      </c>
      <c r="H14" s="30">
        <v>19160.8</v>
      </c>
      <c r="I14" s="30">
        <v>296.5</v>
      </c>
      <c r="J14" s="30">
        <v>243.2</v>
      </c>
      <c r="K14" s="30">
        <v>578.20000000000005</v>
      </c>
      <c r="L14" s="30">
        <v>598.5</v>
      </c>
      <c r="M14" s="30">
        <v>326.60000000000002</v>
      </c>
      <c r="N14" s="30">
        <v>231</v>
      </c>
      <c r="O14" s="118"/>
    </row>
    <row r="15" spans="1:15" ht="15" customHeight="1" x14ac:dyDescent="0.45">
      <c r="A15" s="118"/>
      <c r="B15" s="3">
        <v>12</v>
      </c>
      <c r="C15" s="27" t="s">
        <v>48</v>
      </c>
      <c r="D15" s="30">
        <v>54.3</v>
      </c>
      <c r="E15" s="30">
        <v>189365.1</v>
      </c>
      <c r="F15" s="30">
        <v>275126.90000000002</v>
      </c>
      <c r="G15" s="30">
        <v>280764.09999999998</v>
      </c>
      <c r="H15" s="30">
        <v>84511.4</v>
      </c>
      <c r="I15" s="30">
        <v>11265.9</v>
      </c>
      <c r="J15" s="30">
        <v>3489.8</v>
      </c>
      <c r="K15" s="30">
        <v>5070.2</v>
      </c>
      <c r="L15" s="30">
        <v>5174.1000000000004</v>
      </c>
      <c r="M15" s="30">
        <v>1557.4</v>
      </c>
      <c r="N15" s="30">
        <v>385.8</v>
      </c>
      <c r="O15" s="118"/>
    </row>
    <row r="16" spans="1:15" ht="15" customHeight="1" x14ac:dyDescent="0.45">
      <c r="A16" s="118"/>
      <c r="B16" s="130">
        <v>13</v>
      </c>
      <c r="C16" s="28" t="s">
        <v>49</v>
      </c>
      <c r="D16" s="103">
        <v>72.3</v>
      </c>
      <c r="E16" s="103" t="s">
        <v>2300</v>
      </c>
      <c r="F16" s="103" t="s">
        <v>2300</v>
      </c>
      <c r="G16" s="103" t="s">
        <v>2300</v>
      </c>
      <c r="H16" s="103" t="s">
        <v>2300</v>
      </c>
      <c r="I16" s="103" t="s">
        <v>2300</v>
      </c>
      <c r="J16" s="103" t="s">
        <v>2300</v>
      </c>
      <c r="K16" s="103" t="s">
        <v>2300</v>
      </c>
      <c r="L16" s="103" t="s">
        <v>2300</v>
      </c>
      <c r="M16" s="103" t="s">
        <v>2300</v>
      </c>
      <c r="N16" s="103" t="s">
        <v>2300</v>
      </c>
      <c r="O16" s="118"/>
    </row>
    <row r="17" spans="1:15" ht="15" customHeight="1" x14ac:dyDescent="0.45">
      <c r="A17" s="118"/>
      <c r="B17" s="3">
        <v>14</v>
      </c>
      <c r="C17" s="27" t="s">
        <v>50</v>
      </c>
      <c r="D17" s="30">
        <v>88.4</v>
      </c>
      <c r="E17" s="30">
        <v>249068.7</v>
      </c>
      <c r="F17" s="30">
        <v>331718.59999999998</v>
      </c>
      <c r="G17" s="30">
        <v>323184.7</v>
      </c>
      <c r="H17" s="30">
        <v>65619.600000000006</v>
      </c>
      <c r="I17" s="30">
        <v>13581.7</v>
      </c>
      <c r="J17" s="30">
        <v>2816.6</v>
      </c>
      <c r="K17" s="30">
        <v>3751.3</v>
      </c>
      <c r="L17" s="30">
        <v>3654.8</v>
      </c>
      <c r="M17" s="30">
        <v>742.1</v>
      </c>
      <c r="N17" s="30">
        <v>343.1</v>
      </c>
      <c r="O17" s="118"/>
    </row>
    <row r="18" spans="1:15" ht="15" customHeight="1" x14ac:dyDescent="0.45">
      <c r="A18" s="118"/>
      <c r="B18" s="3">
        <v>15</v>
      </c>
      <c r="C18" s="27" t="s">
        <v>51</v>
      </c>
      <c r="D18" s="30">
        <v>64.900000000000006</v>
      </c>
      <c r="E18" s="30">
        <v>68740.100000000006</v>
      </c>
      <c r="F18" s="30">
        <v>174112.6</v>
      </c>
      <c r="G18" s="30">
        <v>182925.9</v>
      </c>
      <c r="H18" s="30">
        <v>95083</v>
      </c>
      <c r="I18" s="30">
        <v>14990.4</v>
      </c>
      <c r="J18" s="30">
        <v>1059.5999999999999</v>
      </c>
      <c r="K18" s="30">
        <v>2683.8</v>
      </c>
      <c r="L18" s="30">
        <v>2819.7</v>
      </c>
      <c r="M18" s="30">
        <v>1465.6</v>
      </c>
      <c r="N18" s="30">
        <v>384.6</v>
      </c>
      <c r="O18" s="118"/>
    </row>
    <row r="19" spans="1:15" ht="15" customHeight="1" x14ac:dyDescent="0.45">
      <c r="A19" s="118"/>
      <c r="B19" s="3">
        <v>16</v>
      </c>
      <c r="C19" s="27" t="s">
        <v>52</v>
      </c>
      <c r="D19" s="30">
        <v>166.1</v>
      </c>
      <c r="E19" s="30">
        <v>421403.6</v>
      </c>
      <c r="F19" s="30">
        <v>732345.1</v>
      </c>
      <c r="G19" s="30">
        <v>744553.9</v>
      </c>
      <c r="H19" s="30">
        <v>267360</v>
      </c>
      <c r="I19" s="30">
        <v>225171.4</v>
      </c>
      <c r="J19" s="30">
        <v>2536.6999999999998</v>
      </c>
      <c r="K19" s="30">
        <v>4408.3999999999996</v>
      </c>
      <c r="L19" s="30">
        <v>4481.8999999999996</v>
      </c>
      <c r="M19" s="30">
        <v>1609.4</v>
      </c>
      <c r="N19" s="30">
        <v>489.1</v>
      </c>
      <c r="O19" s="118"/>
    </row>
    <row r="20" spans="1:15" ht="15" customHeight="1" x14ac:dyDescent="0.45">
      <c r="A20" s="118"/>
      <c r="B20" s="3">
        <v>17</v>
      </c>
      <c r="C20" s="27" t="s">
        <v>53</v>
      </c>
      <c r="D20" s="30">
        <v>41</v>
      </c>
      <c r="E20" s="30" t="s">
        <v>2722</v>
      </c>
      <c r="F20" s="30" t="s">
        <v>2300</v>
      </c>
      <c r="G20" s="30" t="s">
        <v>2300</v>
      </c>
      <c r="H20" s="30" t="s">
        <v>2300</v>
      </c>
      <c r="I20" s="30" t="s">
        <v>2300</v>
      </c>
      <c r="J20" s="30" t="s">
        <v>2300</v>
      </c>
      <c r="K20" s="30" t="s">
        <v>2300</v>
      </c>
      <c r="L20" s="30" t="s">
        <v>2300</v>
      </c>
      <c r="M20" s="30" t="s">
        <v>2300</v>
      </c>
      <c r="N20" s="30" t="s">
        <v>2300</v>
      </c>
      <c r="O20" s="118"/>
    </row>
    <row r="21" spans="1:15" ht="15" customHeight="1" x14ac:dyDescent="0.45">
      <c r="A21" s="118"/>
      <c r="B21" s="130">
        <v>18</v>
      </c>
      <c r="C21" s="28" t="s">
        <v>54</v>
      </c>
      <c r="D21" s="103">
        <v>90.4</v>
      </c>
      <c r="E21" s="103">
        <v>132057.9</v>
      </c>
      <c r="F21" s="103">
        <v>199592.9</v>
      </c>
      <c r="G21" s="103">
        <v>201233.8</v>
      </c>
      <c r="H21" s="103">
        <v>63761.1</v>
      </c>
      <c r="I21" s="103">
        <v>4270.8999999999996</v>
      </c>
      <c r="J21" s="103">
        <v>1460.5</v>
      </c>
      <c r="K21" s="103">
        <v>2207.5</v>
      </c>
      <c r="L21" s="103">
        <v>2225.6</v>
      </c>
      <c r="M21" s="103">
        <v>705.2</v>
      </c>
      <c r="N21" s="103">
        <v>313.2</v>
      </c>
      <c r="O21" s="118"/>
    </row>
    <row r="22" spans="1:15" ht="15" customHeight="1" x14ac:dyDescent="0.45">
      <c r="A22" s="118"/>
      <c r="B22" s="3">
        <v>19</v>
      </c>
      <c r="C22" s="27" t="s">
        <v>55</v>
      </c>
      <c r="D22" s="30">
        <v>94.8</v>
      </c>
      <c r="E22" s="30">
        <v>53817</v>
      </c>
      <c r="F22" s="30">
        <v>102866.8</v>
      </c>
      <c r="G22" s="30">
        <v>107179.5</v>
      </c>
      <c r="H22" s="30">
        <v>44329.8</v>
      </c>
      <c r="I22" s="30">
        <v>10908</v>
      </c>
      <c r="J22" s="30">
        <v>568</v>
      </c>
      <c r="K22" s="30">
        <v>1085.7</v>
      </c>
      <c r="L22" s="30">
        <v>1131.2</v>
      </c>
      <c r="M22" s="30">
        <v>467.9</v>
      </c>
      <c r="N22" s="30">
        <v>278.89999999999998</v>
      </c>
      <c r="O22" s="118"/>
    </row>
    <row r="23" spans="1:15" ht="15" customHeight="1" x14ac:dyDescent="0.45">
      <c r="A23" s="118"/>
      <c r="B23" s="3">
        <v>20</v>
      </c>
      <c r="C23" s="27" t="s">
        <v>56</v>
      </c>
      <c r="D23" s="30">
        <v>68</v>
      </c>
      <c r="E23" s="30">
        <v>94436.800000000003</v>
      </c>
      <c r="F23" s="30">
        <v>122386.4</v>
      </c>
      <c r="G23" s="30">
        <v>125766.39999999999</v>
      </c>
      <c r="H23" s="30">
        <v>28334.799999999999</v>
      </c>
      <c r="I23" s="30">
        <v>511.2</v>
      </c>
      <c r="J23" s="30">
        <v>1388.8</v>
      </c>
      <c r="K23" s="30">
        <v>1799.8</v>
      </c>
      <c r="L23" s="30">
        <v>1849.5</v>
      </c>
      <c r="M23" s="30">
        <v>416.7</v>
      </c>
      <c r="N23" s="30">
        <v>285.5</v>
      </c>
      <c r="O23" s="118"/>
    </row>
    <row r="24" spans="1:15" ht="15" customHeight="1" x14ac:dyDescent="0.45">
      <c r="A24" s="118"/>
      <c r="B24" s="3">
        <v>21</v>
      </c>
      <c r="C24" s="27" t="s">
        <v>57</v>
      </c>
      <c r="D24" s="30">
        <v>58.1</v>
      </c>
      <c r="E24" s="30">
        <v>154854.9</v>
      </c>
      <c r="F24" s="30">
        <v>224373</v>
      </c>
      <c r="G24" s="30">
        <v>208137.4</v>
      </c>
      <c r="H24" s="30">
        <v>32676.400000000001</v>
      </c>
      <c r="I24" s="30">
        <v>33701.1</v>
      </c>
      <c r="J24" s="30">
        <v>2665.3</v>
      </c>
      <c r="K24" s="30">
        <v>3861.8</v>
      </c>
      <c r="L24" s="30">
        <v>3582.4</v>
      </c>
      <c r="M24" s="30">
        <v>562.4</v>
      </c>
      <c r="N24" s="30">
        <v>503.1</v>
      </c>
      <c r="O24" s="118"/>
    </row>
    <row r="25" spans="1:15" ht="15" customHeight="1" x14ac:dyDescent="0.45">
      <c r="A25" s="118"/>
      <c r="B25" s="3">
        <v>22</v>
      </c>
      <c r="C25" s="27" t="s">
        <v>58</v>
      </c>
      <c r="D25" s="30">
        <v>105.3</v>
      </c>
      <c r="E25" s="30">
        <v>511223.4</v>
      </c>
      <c r="F25" s="30">
        <v>655468.6</v>
      </c>
      <c r="G25" s="30">
        <v>549209.1</v>
      </c>
      <c r="H25" s="30">
        <v>136150.9</v>
      </c>
      <c r="I25" s="30">
        <v>22789.7</v>
      </c>
      <c r="J25" s="30">
        <v>4855.2</v>
      </c>
      <c r="K25" s="30">
        <v>6225.1</v>
      </c>
      <c r="L25" s="30">
        <v>5216</v>
      </c>
      <c r="M25" s="30">
        <v>1293.0999999999999</v>
      </c>
      <c r="N25" s="30">
        <v>508.8</v>
      </c>
      <c r="O25" s="118"/>
    </row>
    <row r="26" spans="1:15" ht="15" customHeight="1" x14ac:dyDescent="0.45">
      <c r="A26" s="118"/>
      <c r="B26" s="130">
        <v>23</v>
      </c>
      <c r="C26" s="28" t="s">
        <v>59</v>
      </c>
      <c r="D26" s="103">
        <v>68.599999999999994</v>
      </c>
      <c r="E26" s="103">
        <v>158229.70000000001</v>
      </c>
      <c r="F26" s="103">
        <v>255672.2</v>
      </c>
      <c r="G26" s="103">
        <v>202680.4</v>
      </c>
      <c r="H26" s="103">
        <v>90067.7</v>
      </c>
      <c r="I26" s="103">
        <v>5398.1</v>
      </c>
      <c r="J26" s="103">
        <v>2307.1</v>
      </c>
      <c r="K26" s="103">
        <v>3727.9</v>
      </c>
      <c r="L26" s="103">
        <v>2955.2</v>
      </c>
      <c r="M26" s="103">
        <v>1313.3</v>
      </c>
      <c r="N26" s="103">
        <v>417.4</v>
      </c>
      <c r="O26" s="118"/>
    </row>
    <row r="27" spans="1:15" ht="15" customHeight="1" x14ac:dyDescent="0.45">
      <c r="A27" s="118"/>
      <c r="B27" s="3">
        <v>24</v>
      </c>
      <c r="C27" s="27" t="s">
        <v>60</v>
      </c>
      <c r="D27" s="30">
        <v>82.5</v>
      </c>
      <c r="E27" s="30">
        <v>127570.7</v>
      </c>
      <c r="F27" s="30">
        <v>197667.4</v>
      </c>
      <c r="G27" s="30">
        <v>200294.1</v>
      </c>
      <c r="H27" s="30">
        <v>72699.8</v>
      </c>
      <c r="I27" s="30">
        <v>7214.3</v>
      </c>
      <c r="J27" s="30">
        <v>1547.2</v>
      </c>
      <c r="K27" s="30">
        <v>2397.3000000000002</v>
      </c>
      <c r="L27" s="30">
        <v>2429.1</v>
      </c>
      <c r="M27" s="30">
        <v>881.7</v>
      </c>
      <c r="N27" s="30">
        <v>462.8</v>
      </c>
      <c r="O27" s="118"/>
    </row>
    <row r="28" spans="1:15" ht="15" customHeight="1" x14ac:dyDescent="0.45">
      <c r="A28" s="118"/>
      <c r="B28" s="3">
        <v>25</v>
      </c>
      <c r="C28" s="27" t="s">
        <v>61</v>
      </c>
      <c r="D28" s="30">
        <v>229.4</v>
      </c>
      <c r="E28" s="30">
        <v>453551.7</v>
      </c>
      <c r="F28" s="30">
        <v>1014885.4</v>
      </c>
      <c r="G28" s="30">
        <v>1019469.6</v>
      </c>
      <c r="H28" s="30">
        <v>556334.4</v>
      </c>
      <c r="I28" s="30">
        <v>13592.9</v>
      </c>
      <c r="J28" s="30">
        <v>1977.1</v>
      </c>
      <c r="K28" s="30">
        <v>4424.1000000000004</v>
      </c>
      <c r="L28" s="30">
        <v>4444.1000000000004</v>
      </c>
      <c r="M28" s="30">
        <v>2425.1999999999998</v>
      </c>
      <c r="N28" s="30">
        <v>420</v>
      </c>
      <c r="O28" s="118"/>
    </row>
    <row r="29" spans="1:15" ht="15" customHeight="1" x14ac:dyDescent="0.45">
      <c r="A29" s="118"/>
      <c r="B29" s="3">
        <v>26</v>
      </c>
      <c r="C29" s="27" t="s">
        <v>62</v>
      </c>
      <c r="D29" s="30">
        <v>113.7</v>
      </c>
      <c r="E29" s="30">
        <v>278474.3</v>
      </c>
      <c r="F29" s="30">
        <v>445079.8</v>
      </c>
      <c r="G29" s="30">
        <v>438987.9</v>
      </c>
      <c r="H29" s="30">
        <v>162497.29999999999</v>
      </c>
      <c r="I29" s="30">
        <v>18623</v>
      </c>
      <c r="J29" s="30">
        <v>2448.8000000000002</v>
      </c>
      <c r="K29" s="30">
        <v>3913.9</v>
      </c>
      <c r="L29" s="30">
        <v>3860.3</v>
      </c>
      <c r="M29" s="30">
        <v>1428.9</v>
      </c>
      <c r="N29" s="30">
        <v>474.2</v>
      </c>
      <c r="O29" s="118"/>
    </row>
    <row r="30" spans="1:15" ht="15" customHeight="1" x14ac:dyDescent="0.45">
      <c r="A30" s="118"/>
      <c r="B30" s="3">
        <v>27</v>
      </c>
      <c r="C30" s="27" t="s">
        <v>63</v>
      </c>
      <c r="D30" s="30">
        <v>166.2</v>
      </c>
      <c r="E30" s="30">
        <v>518818.9</v>
      </c>
      <c r="F30" s="30">
        <v>661766.40000000002</v>
      </c>
      <c r="G30" s="30">
        <v>674697.3</v>
      </c>
      <c r="H30" s="30">
        <v>143143.9</v>
      </c>
      <c r="I30" s="30">
        <v>6694.5</v>
      </c>
      <c r="J30" s="30">
        <v>3122.3</v>
      </c>
      <c r="K30" s="30">
        <v>3982.5</v>
      </c>
      <c r="L30" s="30">
        <v>4060.4</v>
      </c>
      <c r="M30" s="30">
        <v>861.4</v>
      </c>
      <c r="N30" s="30">
        <v>449.7</v>
      </c>
      <c r="O30" s="118"/>
    </row>
    <row r="31" spans="1:15" ht="15" customHeight="1" x14ac:dyDescent="0.45">
      <c r="A31" s="118"/>
      <c r="B31" s="130">
        <v>28</v>
      </c>
      <c r="C31" s="28" t="s">
        <v>64</v>
      </c>
      <c r="D31" s="103">
        <v>229.3</v>
      </c>
      <c r="E31" s="103">
        <v>929794</v>
      </c>
      <c r="F31" s="103">
        <v>1122921</v>
      </c>
      <c r="G31" s="103">
        <v>1134704.2</v>
      </c>
      <c r="H31" s="103">
        <v>156584</v>
      </c>
      <c r="I31" s="103">
        <v>69368.3</v>
      </c>
      <c r="J31" s="103">
        <v>4055.8</v>
      </c>
      <c r="K31" s="103">
        <v>4898.2</v>
      </c>
      <c r="L31" s="103">
        <v>4949.6000000000004</v>
      </c>
      <c r="M31" s="103">
        <v>683</v>
      </c>
      <c r="N31" s="103">
        <v>493.5</v>
      </c>
      <c r="O31" s="118"/>
    </row>
    <row r="32" spans="1:15" ht="15" customHeight="1" x14ac:dyDescent="0.45">
      <c r="A32" s="118"/>
      <c r="B32" s="3">
        <v>29</v>
      </c>
      <c r="C32" s="27" t="s">
        <v>65</v>
      </c>
      <c r="D32" s="30">
        <v>94.5</v>
      </c>
      <c r="E32" s="30">
        <v>124101.3</v>
      </c>
      <c r="F32" s="30">
        <v>211254.6</v>
      </c>
      <c r="G32" s="30">
        <v>218645.7</v>
      </c>
      <c r="H32" s="30">
        <v>82845.3</v>
      </c>
      <c r="I32" s="30">
        <v>6185.8</v>
      </c>
      <c r="J32" s="30">
        <v>1312.7</v>
      </c>
      <c r="K32" s="30">
        <v>2234.6</v>
      </c>
      <c r="L32" s="30">
        <v>2312.8000000000002</v>
      </c>
      <c r="M32" s="30">
        <v>876.3</v>
      </c>
      <c r="N32" s="30">
        <v>403.8</v>
      </c>
      <c r="O32" s="118"/>
    </row>
    <row r="33" spans="1:15" ht="15" customHeight="1" x14ac:dyDescent="0.45">
      <c r="A33" s="118"/>
      <c r="B33" s="3">
        <v>30</v>
      </c>
      <c r="C33" s="27" t="s">
        <v>66</v>
      </c>
      <c r="D33" s="30">
        <v>103.5</v>
      </c>
      <c r="E33" s="30">
        <v>92784.1</v>
      </c>
      <c r="F33" s="30">
        <v>178481.1</v>
      </c>
      <c r="G33" s="30">
        <v>191489.1</v>
      </c>
      <c r="H33" s="30">
        <v>89719.5</v>
      </c>
      <c r="I33" s="30">
        <v>2820.7</v>
      </c>
      <c r="J33" s="30">
        <v>896.9</v>
      </c>
      <c r="K33" s="30">
        <v>1725.2</v>
      </c>
      <c r="L33" s="30">
        <v>1850.9</v>
      </c>
      <c r="M33" s="30">
        <v>867.2</v>
      </c>
      <c r="N33" s="30">
        <v>370.6</v>
      </c>
      <c r="O33" s="118"/>
    </row>
    <row r="34" spans="1:15" ht="15" customHeight="1" x14ac:dyDescent="0.45">
      <c r="A34" s="118"/>
      <c r="B34" s="3">
        <v>31</v>
      </c>
      <c r="C34" s="27" t="s">
        <v>67</v>
      </c>
      <c r="D34" s="30">
        <v>235.8</v>
      </c>
      <c r="E34" s="30">
        <v>1792703.3</v>
      </c>
      <c r="F34" s="30">
        <v>2121840.7999999998</v>
      </c>
      <c r="G34" s="30">
        <v>2140334.4</v>
      </c>
      <c r="H34" s="30">
        <v>291162.7</v>
      </c>
      <c r="I34" s="30">
        <v>47947.3</v>
      </c>
      <c r="J34" s="30">
        <v>7602.4</v>
      </c>
      <c r="K34" s="30">
        <v>8998.2000000000007</v>
      </c>
      <c r="L34" s="30">
        <v>9076.7000000000007</v>
      </c>
      <c r="M34" s="30">
        <v>1234.8</v>
      </c>
      <c r="N34" s="30">
        <v>574.9</v>
      </c>
      <c r="O34" s="118"/>
    </row>
    <row r="35" spans="1:15" ht="15" customHeight="1" thickBot="1" x14ac:dyDescent="0.5">
      <c r="A35" s="118"/>
      <c r="B35" s="131">
        <v>32</v>
      </c>
      <c r="C35" s="73" t="s">
        <v>68</v>
      </c>
      <c r="D35" s="104">
        <v>172</v>
      </c>
      <c r="E35" s="104">
        <v>301802.5</v>
      </c>
      <c r="F35" s="104">
        <v>483106.3</v>
      </c>
      <c r="G35" s="104">
        <v>492756.7</v>
      </c>
      <c r="H35" s="104">
        <v>183500.79999999999</v>
      </c>
      <c r="I35" s="104">
        <v>25594.5</v>
      </c>
      <c r="J35" s="104">
        <v>1754.7</v>
      </c>
      <c r="K35" s="104">
        <v>2808.8</v>
      </c>
      <c r="L35" s="104">
        <v>2864.9</v>
      </c>
      <c r="M35" s="104">
        <v>1066.9000000000001</v>
      </c>
      <c r="N35" s="104">
        <v>466.5</v>
      </c>
      <c r="O35" s="118"/>
    </row>
  </sheetData>
  <mergeCells count="4">
    <mergeCell ref="B8:C10"/>
    <mergeCell ref="D8:I8"/>
    <mergeCell ref="J8:N8"/>
    <mergeCell ref="B11:C11"/>
  </mergeCells>
  <phoneticPr fontId="2"/>
  <pageMargins left="0.78740157480314965" right="0.78740157480314965" top="0.78740157480314965" bottom="0.78740157480314965" header="0.39370078740157483" footer="0.59055118110236227"/>
  <pageSetup paperSize="9" scale="86" firstPageNumber="5" orientation="landscape" r:id="rId1"/>
  <ignoredErrors>
    <ignoredError sqref="B12"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1"/>
  <sheetViews>
    <sheetView showGridLines="0" zoomScaleNormal="100" workbookViewId="0"/>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19" width="6.8984375" style="23" customWidth="1"/>
    <col min="20" max="27" width="11.3984375" style="23" customWidth="1"/>
    <col min="28" max="16384" width="8.09765625" style="23"/>
  </cols>
  <sheetData>
    <row r="1" spans="1:28" s="117" customFormat="1" ht="15" customHeight="1" x14ac:dyDescent="0.45">
      <c r="A1" s="119"/>
      <c r="B1" s="117" t="s">
        <v>2044</v>
      </c>
    </row>
    <row r="2" spans="1:28" ht="6" customHeight="1" x14ac:dyDescent="0.45">
      <c r="A2" s="118"/>
    </row>
    <row r="3" spans="1:28" ht="6" customHeight="1" x14ac:dyDescent="0.45">
      <c r="A3" s="118"/>
    </row>
    <row r="4" spans="1:28" ht="6" customHeight="1" x14ac:dyDescent="0.45">
      <c r="A4" s="118"/>
    </row>
    <row r="5" spans="1:28" s="45" customFormat="1" ht="15" customHeight="1" thickBot="1" x14ac:dyDescent="0.5">
      <c r="A5" s="74"/>
      <c r="B5" s="45" t="s">
        <v>1897</v>
      </c>
    </row>
    <row r="6" spans="1:28" ht="18" customHeight="1" x14ac:dyDescent="0.45">
      <c r="A6" s="118"/>
      <c r="B6" s="412" t="s">
        <v>19</v>
      </c>
      <c r="C6" s="413"/>
      <c r="D6" s="397" t="s">
        <v>20</v>
      </c>
      <c r="E6" s="343" t="s">
        <v>21</v>
      </c>
      <c r="F6" s="344"/>
      <c r="G6" s="345"/>
      <c r="H6" s="350" t="s">
        <v>70</v>
      </c>
      <c r="I6" s="351"/>
      <c r="J6" s="351"/>
      <c r="K6" s="351"/>
      <c r="L6" s="351"/>
      <c r="M6" s="351"/>
      <c r="N6" s="351"/>
      <c r="O6" s="352"/>
      <c r="P6" s="316" t="s">
        <v>23</v>
      </c>
      <c r="Q6" s="317"/>
      <c r="R6" s="316" t="s">
        <v>24</v>
      </c>
      <c r="S6" s="317"/>
      <c r="T6" s="455" t="s">
        <v>71</v>
      </c>
      <c r="U6" s="397" t="s">
        <v>1893</v>
      </c>
      <c r="V6" s="416" t="s">
        <v>460</v>
      </c>
      <c r="W6" s="334"/>
      <c r="X6" s="334"/>
      <c r="Y6" s="334"/>
      <c r="Z6" s="335"/>
      <c r="AA6" s="416" t="s">
        <v>429</v>
      </c>
      <c r="AB6" s="118"/>
    </row>
    <row r="7" spans="1:28" ht="18" customHeight="1" x14ac:dyDescent="0.45">
      <c r="A7" s="118"/>
      <c r="B7" s="414"/>
      <c r="C7" s="415"/>
      <c r="D7" s="433"/>
      <c r="E7" s="346"/>
      <c r="F7" s="347"/>
      <c r="G7" s="348"/>
      <c r="H7" s="302" t="s">
        <v>28</v>
      </c>
      <c r="I7" s="303"/>
      <c r="J7" s="306" t="s">
        <v>29</v>
      </c>
      <c r="K7" s="307"/>
      <c r="L7" s="307"/>
      <c r="M7" s="308"/>
      <c r="N7" s="309" t="s">
        <v>1844</v>
      </c>
      <c r="O7" s="310"/>
      <c r="P7" s="318"/>
      <c r="Q7" s="319"/>
      <c r="R7" s="318"/>
      <c r="S7" s="319"/>
      <c r="T7" s="456"/>
      <c r="U7" s="422"/>
      <c r="V7" s="453" t="s">
        <v>418</v>
      </c>
      <c r="W7" s="454" t="s">
        <v>434</v>
      </c>
      <c r="X7" s="454" t="s">
        <v>435</v>
      </c>
      <c r="Y7" s="454" t="s">
        <v>436</v>
      </c>
      <c r="Z7" s="454" t="s">
        <v>437</v>
      </c>
      <c r="AA7" s="451"/>
      <c r="AB7" s="118"/>
    </row>
    <row r="8" spans="1:28" ht="21.6" customHeight="1" x14ac:dyDescent="0.45">
      <c r="A8" s="118"/>
      <c r="B8" s="414"/>
      <c r="C8" s="415"/>
      <c r="D8" s="433"/>
      <c r="E8" s="304"/>
      <c r="F8" s="349"/>
      <c r="G8" s="305"/>
      <c r="H8" s="304"/>
      <c r="I8" s="305"/>
      <c r="J8" s="325" t="s">
        <v>35</v>
      </c>
      <c r="K8" s="326"/>
      <c r="L8" s="327" t="s">
        <v>1841</v>
      </c>
      <c r="M8" s="404"/>
      <c r="N8" s="311"/>
      <c r="O8" s="312"/>
      <c r="P8" s="320"/>
      <c r="Q8" s="321"/>
      <c r="R8" s="320"/>
      <c r="S8" s="321"/>
      <c r="T8" s="456"/>
      <c r="U8" s="422"/>
      <c r="V8" s="454"/>
      <c r="W8" s="454"/>
      <c r="X8" s="454"/>
      <c r="Y8" s="454"/>
      <c r="Z8" s="454"/>
      <c r="AA8" s="451"/>
      <c r="AB8" s="118"/>
    </row>
    <row r="9" spans="1:28" ht="15" customHeight="1" x14ac:dyDescent="0.45">
      <c r="A9" s="118"/>
      <c r="B9" s="414"/>
      <c r="C9" s="415"/>
      <c r="D9" s="433"/>
      <c r="E9" s="84" t="s">
        <v>36</v>
      </c>
      <c r="F9" s="84" t="s">
        <v>37</v>
      </c>
      <c r="G9" s="84" t="s">
        <v>38</v>
      </c>
      <c r="H9" s="85" t="s">
        <v>37</v>
      </c>
      <c r="I9" s="85" t="s">
        <v>38</v>
      </c>
      <c r="J9" s="85" t="s">
        <v>37</v>
      </c>
      <c r="K9" s="85" t="s">
        <v>38</v>
      </c>
      <c r="L9" s="85" t="s">
        <v>37</v>
      </c>
      <c r="M9" s="85" t="s">
        <v>38</v>
      </c>
      <c r="N9" s="85" t="s">
        <v>37</v>
      </c>
      <c r="O9" s="85" t="s">
        <v>38</v>
      </c>
      <c r="P9" s="85" t="s">
        <v>37</v>
      </c>
      <c r="Q9" s="85" t="s">
        <v>38</v>
      </c>
      <c r="R9" s="85" t="s">
        <v>37</v>
      </c>
      <c r="S9" s="85" t="s">
        <v>38</v>
      </c>
      <c r="T9" s="456"/>
      <c r="U9" s="422"/>
      <c r="V9" s="428"/>
      <c r="W9" s="428"/>
      <c r="X9" s="428"/>
      <c r="Y9" s="428"/>
      <c r="Z9" s="428"/>
      <c r="AA9" s="452"/>
      <c r="AB9" s="118"/>
    </row>
    <row r="10" spans="1:28" s="32" customFormat="1" ht="15" customHeight="1" thickBot="1" x14ac:dyDescent="0.5">
      <c r="A10" s="65"/>
      <c r="B10" s="366"/>
      <c r="C10" s="367"/>
      <c r="D10" s="441"/>
      <c r="E10" s="108" t="s">
        <v>39</v>
      </c>
      <c r="F10" s="108" t="s">
        <v>40</v>
      </c>
      <c r="G10" s="108" t="s">
        <v>40</v>
      </c>
      <c r="H10" s="109" t="s">
        <v>39</v>
      </c>
      <c r="I10" s="109" t="s">
        <v>39</v>
      </c>
      <c r="J10" s="109" t="s">
        <v>39</v>
      </c>
      <c r="K10" s="109" t="s">
        <v>39</v>
      </c>
      <c r="L10" s="109" t="s">
        <v>39</v>
      </c>
      <c r="M10" s="109" t="s">
        <v>39</v>
      </c>
      <c r="N10" s="109" t="s">
        <v>39</v>
      </c>
      <c r="O10" s="109" t="s">
        <v>39</v>
      </c>
      <c r="P10" s="109" t="s">
        <v>39</v>
      </c>
      <c r="Q10" s="109" t="s">
        <v>39</v>
      </c>
      <c r="R10" s="109" t="s">
        <v>39</v>
      </c>
      <c r="S10" s="109" t="s">
        <v>39</v>
      </c>
      <c r="T10" s="58" t="s">
        <v>79</v>
      </c>
      <c r="U10" s="58" t="s">
        <v>79</v>
      </c>
      <c r="V10" s="58" t="s">
        <v>79</v>
      </c>
      <c r="W10" s="58" t="s">
        <v>79</v>
      </c>
      <c r="X10" s="58" t="s">
        <v>79</v>
      </c>
      <c r="Y10" s="58" t="s">
        <v>79</v>
      </c>
      <c r="Z10" s="58" t="s">
        <v>79</v>
      </c>
      <c r="AA10" s="64" t="s">
        <v>79</v>
      </c>
      <c r="AB10" s="65"/>
    </row>
    <row r="11" spans="1:28" s="45" customFormat="1" ht="15" customHeight="1" x14ac:dyDescent="0.45">
      <c r="A11" s="74"/>
      <c r="B11" s="405" t="s">
        <v>16</v>
      </c>
      <c r="C11" s="406"/>
      <c r="D11" s="96">
        <v>1525</v>
      </c>
      <c r="E11" s="96">
        <v>16856</v>
      </c>
      <c r="F11" s="96">
        <v>10182</v>
      </c>
      <c r="G11" s="96">
        <v>6674</v>
      </c>
      <c r="H11" s="96">
        <v>1524</v>
      </c>
      <c r="I11" s="96">
        <v>601</v>
      </c>
      <c r="J11" s="96">
        <v>7776</v>
      </c>
      <c r="K11" s="96">
        <v>4863</v>
      </c>
      <c r="L11" s="96">
        <v>786</v>
      </c>
      <c r="M11" s="96">
        <v>1159</v>
      </c>
      <c r="N11" s="96">
        <v>158</v>
      </c>
      <c r="O11" s="96">
        <v>61</v>
      </c>
      <c r="P11" s="96">
        <v>83</v>
      </c>
      <c r="Q11" s="96">
        <v>118</v>
      </c>
      <c r="R11" s="96">
        <v>62</v>
      </c>
      <c r="S11" s="96">
        <v>10</v>
      </c>
      <c r="T11" s="96">
        <v>4832834</v>
      </c>
      <c r="U11" s="96">
        <v>17806943</v>
      </c>
      <c r="V11" s="96">
        <v>31222291</v>
      </c>
      <c r="W11" s="96">
        <v>26471635</v>
      </c>
      <c r="X11" s="96">
        <v>2366453</v>
      </c>
      <c r="Y11" s="96">
        <v>8452</v>
      </c>
      <c r="Z11" s="96">
        <v>2375751</v>
      </c>
      <c r="AA11" s="96">
        <v>12211995</v>
      </c>
      <c r="AB11" s="74"/>
    </row>
    <row r="12" spans="1:28" ht="15" customHeight="1" x14ac:dyDescent="0.45">
      <c r="A12" s="118"/>
      <c r="B12" s="3" t="s">
        <v>43</v>
      </c>
      <c r="C12" s="27" t="s">
        <v>44</v>
      </c>
      <c r="D12" s="6">
        <v>312</v>
      </c>
      <c r="E12" s="6">
        <v>3612</v>
      </c>
      <c r="F12" s="6">
        <v>1495</v>
      </c>
      <c r="G12" s="6">
        <v>2117</v>
      </c>
      <c r="H12" s="6">
        <v>290</v>
      </c>
      <c r="I12" s="6">
        <v>131</v>
      </c>
      <c r="J12" s="6">
        <v>1014</v>
      </c>
      <c r="K12" s="6">
        <v>1442</v>
      </c>
      <c r="L12" s="6">
        <v>174</v>
      </c>
      <c r="M12" s="6">
        <v>535</v>
      </c>
      <c r="N12" s="6">
        <v>17</v>
      </c>
      <c r="O12" s="6">
        <v>9</v>
      </c>
      <c r="P12" s="6">
        <v>24</v>
      </c>
      <c r="Q12" s="6">
        <v>84</v>
      </c>
      <c r="R12" s="6" t="s">
        <v>46</v>
      </c>
      <c r="S12" s="6" t="s">
        <v>46</v>
      </c>
      <c r="T12" s="6">
        <v>780425</v>
      </c>
      <c r="U12" s="6">
        <v>3626513</v>
      </c>
      <c r="V12" s="6">
        <v>5919476</v>
      </c>
      <c r="W12" s="6">
        <v>5144928</v>
      </c>
      <c r="X12" s="6">
        <v>186481</v>
      </c>
      <c r="Y12" s="6" t="s">
        <v>46</v>
      </c>
      <c r="Z12" s="6">
        <v>588067</v>
      </c>
      <c r="AA12" s="6">
        <v>2120932</v>
      </c>
      <c r="AB12" s="118"/>
    </row>
    <row r="13" spans="1:28" ht="15" customHeight="1" x14ac:dyDescent="0.45">
      <c r="A13" s="118"/>
      <c r="B13" s="3">
        <v>10</v>
      </c>
      <c r="C13" s="29" t="s">
        <v>45</v>
      </c>
      <c r="D13" s="6">
        <v>73</v>
      </c>
      <c r="E13" s="6">
        <v>676</v>
      </c>
      <c r="F13" s="6">
        <v>487</v>
      </c>
      <c r="G13" s="6">
        <v>189</v>
      </c>
      <c r="H13" s="6">
        <v>80</v>
      </c>
      <c r="I13" s="6">
        <v>22</v>
      </c>
      <c r="J13" s="6">
        <v>346</v>
      </c>
      <c r="K13" s="6">
        <v>129</v>
      </c>
      <c r="L13" s="6">
        <v>46</v>
      </c>
      <c r="M13" s="6">
        <v>33</v>
      </c>
      <c r="N13" s="6">
        <v>15</v>
      </c>
      <c r="O13" s="6">
        <v>5</v>
      </c>
      <c r="P13" s="6">
        <v>3</v>
      </c>
      <c r="Q13" s="6">
        <v>10</v>
      </c>
      <c r="R13" s="6" t="s">
        <v>46</v>
      </c>
      <c r="S13" s="6" t="s">
        <v>46</v>
      </c>
      <c r="T13" s="6">
        <v>188220</v>
      </c>
      <c r="U13" s="6">
        <v>580181</v>
      </c>
      <c r="V13" s="6">
        <v>1335681</v>
      </c>
      <c r="W13" s="6">
        <v>1127167</v>
      </c>
      <c r="X13" s="6">
        <v>102916</v>
      </c>
      <c r="Y13" s="6" t="s">
        <v>46</v>
      </c>
      <c r="Z13" s="6">
        <v>105598</v>
      </c>
      <c r="AA13" s="6">
        <v>625160</v>
      </c>
      <c r="AB13" s="118"/>
    </row>
    <row r="14" spans="1:28" ht="15" customHeight="1" x14ac:dyDescent="0.45">
      <c r="A14" s="118"/>
      <c r="B14" s="3">
        <v>11</v>
      </c>
      <c r="C14" s="27" t="s">
        <v>47</v>
      </c>
      <c r="D14" s="6">
        <v>97</v>
      </c>
      <c r="E14" s="6">
        <v>1196</v>
      </c>
      <c r="F14" s="6">
        <v>268</v>
      </c>
      <c r="G14" s="6">
        <v>928</v>
      </c>
      <c r="H14" s="6">
        <v>74</v>
      </c>
      <c r="I14" s="6">
        <v>43</v>
      </c>
      <c r="J14" s="6">
        <v>169</v>
      </c>
      <c r="K14" s="6">
        <v>694</v>
      </c>
      <c r="L14" s="6">
        <v>24</v>
      </c>
      <c r="M14" s="6">
        <v>186</v>
      </c>
      <c r="N14" s="6">
        <v>1</v>
      </c>
      <c r="O14" s="6">
        <v>5</v>
      </c>
      <c r="P14" s="6">
        <v>1</v>
      </c>
      <c r="Q14" s="6">
        <v>7</v>
      </c>
      <c r="R14" s="6" t="s">
        <v>46</v>
      </c>
      <c r="S14" s="6" t="s">
        <v>46</v>
      </c>
      <c r="T14" s="6">
        <v>244655</v>
      </c>
      <c r="U14" s="6">
        <v>222239</v>
      </c>
      <c r="V14" s="6">
        <v>598788</v>
      </c>
      <c r="W14" s="6">
        <v>261724</v>
      </c>
      <c r="X14" s="6">
        <v>300081</v>
      </c>
      <c r="Y14" s="6" t="s">
        <v>46</v>
      </c>
      <c r="Z14" s="6">
        <v>36983</v>
      </c>
      <c r="AA14" s="6">
        <v>342712</v>
      </c>
      <c r="AB14" s="118"/>
    </row>
    <row r="15" spans="1:28" ht="15" customHeight="1" x14ac:dyDescent="0.45">
      <c r="A15" s="118"/>
      <c r="B15" s="3">
        <v>12</v>
      </c>
      <c r="C15" s="27" t="s">
        <v>48</v>
      </c>
      <c r="D15" s="6">
        <v>111</v>
      </c>
      <c r="E15" s="6">
        <v>1187</v>
      </c>
      <c r="F15" s="6">
        <v>945</v>
      </c>
      <c r="G15" s="6">
        <v>242</v>
      </c>
      <c r="H15" s="6">
        <v>132</v>
      </c>
      <c r="I15" s="6">
        <v>51</v>
      </c>
      <c r="J15" s="6">
        <v>746</v>
      </c>
      <c r="K15" s="6">
        <v>169</v>
      </c>
      <c r="L15" s="6">
        <v>58</v>
      </c>
      <c r="M15" s="6">
        <v>18</v>
      </c>
      <c r="N15" s="6">
        <v>22</v>
      </c>
      <c r="O15" s="6">
        <v>4</v>
      </c>
      <c r="P15" s="6">
        <v>6</v>
      </c>
      <c r="Q15" s="6">
        <v>1</v>
      </c>
      <c r="R15" s="6">
        <v>13</v>
      </c>
      <c r="S15" s="6" t="s">
        <v>46</v>
      </c>
      <c r="T15" s="6">
        <v>358022</v>
      </c>
      <c r="U15" s="6">
        <v>1864189</v>
      </c>
      <c r="V15" s="6">
        <v>3152016</v>
      </c>
      <c r="W15" s="6">
        <v>2809202</v>
      </c>
      <c r="X15" s="6">
        <v>75641</v>
      </c>
      <c r="Y15" s="6">
        <v>3471</v>
      </c>
      <c r="Z15" s="6">
        <v>263702</v>
      </c>
      <c r="AA15" s="6">
        <v>1173308</v>
      </c>
      <c r="AB15" s="118"/>
    </row>
    <row r="16" spans="1:28" ht="15" customHeight="1" x14ac:dyDescent="0.45">
      <c r="A16" s="118"/>
      <c r="B16" s="130">
        <v>13</v>
      </c>
      <c r="C16" s="28" t="s">
        <v>49</v>
      </c>
      <c r="D16" s="9">
        <v>27</v>
      </c>
      <c r="E16" s="9">
        <v>205</v>
      </c>
      <c r="F16" s="9">
        <v>143</v>
      </c>
      <c r="G16" s="9">
        <v>62</v>
      </c>
      <c r="H16" s="9">
        <v>32</v>
      </c>
      <c r="I16" s="9">
        <v>15</v>
      </c>
      <c r="J16" s="9">
        <v>103</v>
      </c>
      <c r="K16" s="9">
        <v>44</v>
      </c>
      <c r="L16" s="9">
        <v>6</v>
      </c>
      <c r="M16" s="9">
        <v>1</v>
      </c>
      <c r="N16" s="9">
        <v>2</v>
      </c>
      <c r="O16" s="9">
        <v>2</v>
      </c>
      <c r="P16" s="9">
        <v>1</v>
      </c>
      <c r="Q16" s="9">
        <v>1</v>
      </c>
      <c r="R16" s="9" t="s">
        <v>46</v>
      </c>
      <c r="S16" s="9" t="s">
        <v>46</v>
      </c>
      <c r="T16" s="9" t="s">
        <v>2300</v>
      </c>
      <c r="U16" s="9" t="s">
        <v>2300</v>
      </c>
      <c r="V16" s="9" t="s">
        <v>2300</v>
      </c>
      <c r="W16" s="9" t="s">
        <v>2300</v>
      </c>
      <c r="X16" s="9" t="s">
        <v>2300</v>
      </c>
      <c r="Y16" s="9" t="s">
        <v>2300</v>
      </c>
      <c r="Z16" s="9" t="s">
        <v>2300</v>
      </c>
      <c r="AA16" s="9" t="s">
        <v>2300</v>
      </c>
      <c r="AB16" s="118"/>
    </row>
    <row r="17" spans="1:28" ht="15" customHeight="1" x14ac:dyDescent="0.45">
      <c r="A17" s="118"/>
      <c r="B17" s="3">
        <v>14</v>
      </c>
      <c r="C17" s="29" t="s">
        <v>50</v>
      </c>
      <c r="D17" s="6">
        <v>16</v>
      </c>
      <c r="E17" s="6">
        <v>157</v>
      </c>
      <c r="F17" s="6">
        <v>106</v>
      </c>
      <c r="G17" s="6">
        <v>51</v>
      </c>
      <c r="H17" s="6">
        <v>13</v>
      </c>
      <c r="I17" s="6">
        <v>5</v>
      </c>
      <c r="J17" s="6">
        <v>88</v>
      </c>
      <c r="K17" s="6">
        <v>41</v>
      </c>
      <c r="L17" s="6">
        <v>2</v>
      </c>
      <c r="M17" s="6">
        <v>5</v>
      </c>
      <c r="N17" s="6">
        <v>3</v>
      </c>
      <c r="O17" s="6" t="s">
        <v>46</v>
      </c>
      <c r="P17" s="6" t="s">
        <v>46</v>
      </c>
      <c r="Q17" s="6" t="s">
        <v>46</v>
      </c>
      <c r="R17" s="6" t="s">
        <v>46</v>
      </c>
      <c r="S17" s="6" t="s">
        <v>46</v>
      </c>
      <c r="T17" s="6">
        <v>55064</v>
      </c>
      <c r="U17" s="6">
        <v>436651</v>
      </c>
      <c r="V17" s="6">
        <v>596149</v>
      </c>
      <c r="W17" s="6">
        <v>559708</v>
      </c>
      <c r="X17" s="6">
        <v>21437</v>
      </c>
      <c r="Y17" s="6" t="s">
        <v>46</v>
      </c>
      <c r="Z17" s="6">
        <v>15004</v>
      </c>
      <c r="AA17" s="6">
        <v>145353</v>
      </c>
      <c r="AB17" s="118"/>
    </row>
    <row r="18" spans="1:28" ht="15" customHeight="1" x14ac:dyDescent="0.45">
      <c r="A18" s="118"/>
      <c r="B18" s="3">
        <v>15</v>
      </c>
      <c r="C18" s="27" t="s">
        <v>51</v>
      </c>
      <c r="D18" s="6">
        <v>89</v>
      </c>
      <c r="E18" s="6">
        <v>852</v>
      </c>
      <c r="F18" s="6">
        <v>494</v>
      </c>
      <c r="G18" s="6">
        <v>358</v>
      </c>
      <c r="H18" s="6">
        <v>115</v>
      </c>
      <c r="I18" s="6">
        <v>55</v>
      </c>
      <c r="J18" s="6">
        <v>361</v>
      </c>
      <c r="K18" s="6">
        <v>287</v>
      </c>
      <c r="L18" s="6">
        <v>17</v>
      </c>
      <c r="M18" s="6">
        <v>17</v>
      </c>
      <c r="N18" s="6">
        <v>1</v>
      </c>
      <c r="O18" s="6" t="s">
        <v>46</v>
      </c>
      <c r="P18" s="6">
        <v>8</v>
      </c>
      <c r="Q18" s="6">
        <v>3</v>
      </c>
      <c r="R18" s="6" t="s">
        <v>46</v>
      </c>
      <c r="S18" s="6">
        <v>1</v>
      </c>
      <c r="T18" s="6">
        <v>237710</v>
      </c>
      <c r="U18" s="6">
        <v>571414</v>
      </c>
      <c r="V18" s="6">
        <v>1009531</v>
      </c>
      <c r="W18" s="6">
        <v>822619</v>
      </c>
      <c r="X18" s="6">
        <v>121842</v>
      </c>
      <c r="Y18" s="6">
        <v>42</v>
      </c>
      <c r="Z18" s="6">
        <v>65028</v>
      </c>
      <c r="AA18" s="6">
        <v>398433</v>
      </c>
      <c r="AB18" s="118"/>
    </row>
    <row r="19" spans="1:28" ht="15" customHeight="1" x14ac:dyDescent="0.45">
      <c r="A19" s="118"/>
      <c r="B19" s="3">
        <v>16</v>
      </c>
      <c r="C19" s="27" t="s">
        <v>52</v>
      </c>
      <c r="D19" s="6">
        <v>15</v>
      </c>
      <c r="E19" s="6">
        <v>189</v>
      </c>
      <c r="F19" s="6">
        <v>158</v>
      </c>
      <c r="G19" s="6">
        <v>31</v>
      </c>
      <c r="H19" s="6">
        <v>7</v>
      </c>
      <c r="I19" s="6">
        <v>1</v>
      </c>
      <c r="J19" s="6">
        <v>122</v>
      </c>
      <c r="K19" s="6">
        <v>29</v>
      </c>
      <c r="L19" s="6">
        <v>4</v>
      </c>
      <c r="M19" s="6">
        <v>1</v>
      </c>
      <c r="N19" s="6">
        <v>25</v>
      </c>
      <c r="O19" s="6" t="s">
        <v>46</v>
      </c>
      <c r="P19" s="6">
        <v>1</v>
      </c>
      <c r="Q19" s="6" t="s">
        <v>46</v>
      </c>
      <c r="R19" s="6" t="s">
        <v>46</v>
      </c>
      <c r="S19" s="6" t="s">
        <v>46</v>
      </c>
      <c r="T19" s="6">
        <v>75223</v>
      </c>
      <c r="U19" s="6">
        <v>452649</v>
      </c>
      <c r="V19" s="6">
        <v>1000279</v>
      </c>
      <c r="W19" s="6">
        <v>889540</v>
      </c>
      <c r="X19" s="6">
        <v>5086</v>
      </c>
      <c r="Y19" s="6" t="s">
        <v>46</v>
      </c>
      <c r="Z19" s="6">
        <v>105653</v>
      </c>
      <c r="AA19" s="6">
        <v>497885</v>
      </c>
      <c r="AB19" s="118"/>
    </row>
    <row r="20" spans="1:28" ht="15" customHeight="1" x14ac:dyDescent="0.45">
      <c r="A20" s="118"/>
      <c r="B20" s="3">
        <v>17</v>
      </c>
      <c r="C20" s="27" t="s">
        <v>53</v>
      </c>
      <c r="D20" s="6">
        <v>28</v>
      </c>
      <c r="E20" s="6">
        <v>143</v>
      </c>
      <c r="F20" s="6">
        <v>116</v>
      </c>
      <c r="G20" s="6">
        <v>27</v>
      </c>
      <c r="H20" s="6">
        <v>2</v>
      </c>
      <c r="I20" s="6" t="s">
        <v>46</v>
      </c>
      <c r="J20" s="6">
        <v>99</v>
      </c>
      <c r="K20" s="6">
        <v>23</v>
      </c>
      <c r="L20" s="6">
        <v>8</v>
      </c>
      <c r="M20" s="6">
        <v>2</v>
      </c>
      <c r="N20" s="6">
        <v>7</v>
      </c>
      <c r="O20" s="6">
        <v>2</v>
      </c>
      <c r="P20" s="6" t="s">
        <v>46</v>
      </c>
      <c r="Q20" s="6" t="s">
        <v>46</v>
      </c>
      <c r="R20" s="6" t="s">
        <v>46</v>
      </c>
      <c r="S20" s="6" t="s">
        <v>46</v>
      </c>
      <c r="T20" s="6" t="s">
        <v>2300</v>
      </c>
      <c r="U20" s="6" t="s">
        <v>2300</v>
      </c>
      <c r="V20" s="6" t="s">
        <v>2300</v>
      </c>
      <c r="W20" s="6" t="s">
        <v>2300</v>
      </c>
      <c r="X20" s="6" t="s">
        <v>2300</v>
      </c>
      <c r="Y20" s="6" t="s">
        <v>2300</v>
      </c>
      <c r="Z20" s="6" t="s">
        <v>2300</v>
      </c>
      <c r="AA20" s="6" t="s">
        <v>2300</v>
      </c>
      <c r="AB20" s="118"/>
    </row>
    <row r="21" spans="1:28" ht="15" customHeight="1" x14ac:dyDescent="0.45">
      <c r="A21" s="118"/>
      <c r="B21" s="130">
        <v>18</v>
      </c>
      <c r="C21" s="88" t="s">
        <v>54</v>
      </c>
      <c r="D21" s="9">
        <v>62</v>
      </c>
      <c r="E21" s="9">
        <v>889</v>
      </c>
      <c r="F21" s="9">
        <v>520</v>
      </c>
      <c r="G21" s="9">
        <v>369</v>
      </c>
      <c r="H21" s="9">
        <v>46</v>
      </c>
      <c r="I21" s="9">
        <v>20</v>
      </c>
      <c r="J21" s="9">
        <v>436</v>
      </c>
      <c r="K21" s="9">
        <v>273</v>
      </c>
      <c r="L21" s="9">
        <v>36</v>
      </c>
      <c r="M21" s="9">
        <v>71</v>
      </c>
      <c r="N21" s="9">
        <v>4</v>
      </c>
      <c r="O21" s="9">
        <v>5</v>
      </c>
      <c r="P21" s="9" t="s">
        <v>46</v>
      </c>
      <c r="Q21" s="9" t="s">
        <v>46</v>
      </c>
      <c r="R21" s="9">
        <v>2</v>
      </c>
      <c r="S21" s="9" t="s">
        <v>46</v>
      </c>
      <c r="T21" s="9">
        <v>257470</v>
      </c>
      <c r="U21" s="9">
        <v>984743</v>
      </c>
      <c r="V21" s="9">
        <v>1572282</v>
      </c>
      <c r="W21" s="9">
        <v>1378822</v>
      </c>
      <c r="X21" s="9">
        <v>77999</v>
      </c>
      <c r="Y21" s="9">
        <v>737</v>
      </c>
      <c r="Z21" s="9">
        <v>114724</v>
      </c>
      <c r="AA21" s="9">
        <v>535350</v>
      </c>
      <c r="AB21" s="118"/>
    </row>
    <row r="22" spans="1:28" ht="15" customHeight="1" x14ac:dyDescent="0.45">
      <c r="A22" s="118"/>
      <c r="B22" s="3">
        <v>19</v>
      </c>
      <c r="C22" s="27" t="s">
        <v>55</v>
      </c>
      <c r="D22" s="6">
        <v>10</v>
      </c>
      <c r="E22" s="6">
        <v>151</v>
      </c>
      <c r="F22" s="6">
        <v>88</v>
      </c>
      <c r="G22" s="6">
        <v>63</v>
      </c>
      <c r="H22" s="6">
        <v>3</v>
      </c>
      <c r="I22" s="6">
        <v>2</v>
      </c>
      <c r="J22" s="6">
        <v>80</v>
      </c>
      <c r="K22" s="6">
        <v>57</v>
      </c>
      <c r="L22" s="6">
        <v>5</v>
      </c>
      <c r="M22" s="6">
        <v>4</v>
      </c>
      <c r="N22" s="6" t="s">
        <v>46</v>
      </c>
      <c r="O22" s="6" t="s">
        <v>46</v>
      </c>
      <c r="P22" s="6" t="s">
        <v>46</v>
      </c>
      <c r="Q22" s="6" t="s">
        <v>46</v>
      </c>
      <c r="R22" s="6" t="s">
        <v>46</v>
      </c>
      <c r="S22" s="6" t="s">
        <v>46</v>
      </c>
      <c r="T22" s="6">
        <v>39025</v>
      </c>
      <c r="U22" s="6">
        <v>34699</v>
      </c>
      <c r="V22" s="6">
        <v>131521</v>
      </c>
      <c r="W22" s="6">
        <v>118231</v>
      </c>
      <c r="X22" s="6">
        <v>13290</v>
      </c>
      <c r="Y22" s="6" t="s">
        <v>46</v>
      </c>
      <c r="Z22" s="6" t="s">
        <v>46</v>
      </c>
      <c r="AA22" s="6">
        <v>88020</v>
      </c>
      <c r="AB22" s="118"/>
    </row>
    <row r="23" spans="1:28" ht="15" customHeight="1" x14ac:dyDescent="0.45">
      <c r="A23" s="118"/>
      <c r="B23" s="3">
        <v>20</v>
      </c>
      <c r="C23" s="27" t="s">
        <v>56</v>
      </c>
      <c r="D23" s="6">
        <v>3</v>
      </c>
      <c r="E23" s="6">
        <v>50</v>
      </c>
      <c r="F23" s="6">
        <v>14</v>
      </c>
      <c r="G23" s="6">
        <v>36</v>
      </c>
      <c r="H23" s="6">
        <v>3</v>
      </c>
      <c r="I23" s="6" t="s">
        <v>46</v>
      </c>
      <c r="J23" s="6">
        <v>10</v>
      </c>
      <c r="K23" s="6">
        <v>36</v>
      </c>
      <c r="L23" s="6" t="s">
        <v>46</v>
      </c>
      <c r="M23" s="6" t="s">
        <v>46</v>
      </c>
      <c r="N23" s="6">
        <v>1</v>
      </c>
      <c r="O23" s="6" t="s">
        <v>46</v>
      </c>
      <c r="P23" s="6" t="s">
        <v>46</v>
      </c>
      <c r="Q23" s="6" t="s">
        <v>46</v>
      </c>
      <c r="R23" s="6" t="s">
        <v>46</v>
      </c>
      <c r="S23" s="6" t="s">
        <v>46</v>
      </c>
      <c r="T23" s="6">
        <v>11953</v>
      </c>
      <c r="U23" s="6">
        <v>53348</v>
      </c>
      <c r="V23" s="6">
        <v>74704</v>
      </c>
      <c r="W23" s="6">
        <v>62523</v>
      </c>
      <c r="X23" s="6">
        <v>12179</v>
      </c>
      <c r="Y23" s="6" t="s">
        <v>46</v>
      </c>
      <c r="Z23" s="6">
        <v>2</v>
      </c>
      <c r="AA23" s="6">
        <v>19414</v>
      </c>
      <c r="AB23" s="118"/>
    </row>
    <row r="24" spans="1:28" ht="15" customHeight="1" x14ac:dyDescent="0.45">
      <c r="A24" s="118"/>
      <c r="B24" s="3">
        <v>21</v>
      </c>
      <c r="C24" s="27" t="s">
        <v>57</v>
      </c>
      <c r="D24" s="6">
        <v>127</v>
      </c>
      <c r="E24" s="6">
        <v>1459</v>
      </c>
      <c r="F24" s="6">
        <v>1248</v>
      </c>
      <c r="G24" s="6">
        <v>211</v>
      </c>
      <c r="H24" s="6">
        <v>130</v>
      </c>
      <c r="I24" s="6">
        <v>30</v>
      </c>
      <c r="J24" s="6">
        <v>981</v>
      </c>
      <c r="K24" s="6">
        <v>165</v>
      </c>
      <c r="L24" s="6">
        <v>130</v>
      </c>
      <c r="M24" s="6">
        <v>14</v>
      </c>
      <c r="N24" s="6">
        <v>17</v>
      </c>
      <c r="O24" s="6">
        <v>2</v>
      </c>
      <c r="P24" s="6">
        <v>18</v>
      </c>
      <c r="Q24" s="6" t="s">
        <v>46</v>
      </c>
      <c r="R24" s="6">
        <v>10</v>
      </c>
      <c r="S24" s="6" t="s">
        <v>46</v>
      </c>
      <c r="T24" s="6">
        <v>536747</v>
      </c>
      <c r="U24" s="6">
        <v>2052726</v>
      </c>
      <c r="V24" s="6">
        <v>3643387</v>
      </c>
      <c r="W24" s="6">
        <v>3424498</v>
      </c>
      <c r="X24" s="6">
        <v>921</v>
      </c>
      <c r="Y24" s="6">
        <v>34</v>
      </c>
      <c r="Z24" s="6">
        <v>217934</v>
      </c>
      <c r="AA24" s="6">
        <v>1447734</v>
      </c>
      <c r="AB24" s="118"/>
    </row>
    <row r="25" spans="1:28" ht="15" customHeight="1" x14ac:dyDescent="0.45">
      <c r="A25" s="118"/>
      <c r="B25" s="3">
        <v>22</v>
      </c>
      <c r="C25" s="27" t="s">
        <v>58</v>
      </c>
      <c r="D25" s="6">
        <v>31</v>
      </c>
      <c r="E25" s="6">
        <v>399</v>
      </c>
      <c r="F25" s="6">
        <v>323</v>
      </c>
      <c r="G25" s="6">
        <v>76</v>
      </c>
      <c r="H25" s="6">
        <v>26</v>
      </c>
      <c r="I25" s="6">
        <v>10</v>
      </c>
      <c r="J25" s="6">
        <v>264</v>
      </c>
      <c r="K25" s="6">
        <v>47</v>
      </c>
      <c r="L25" s="6">
        <v>33</v>
      </c>
      <c r="M25" s="6">
        <v>18</v>
      </c>
      <c r="N25" s="6" t="s">
        <v>46</v>
      </c>
      <c r="O25" s="6">
        <v>1</v>
      </c>
      <c r="P25" s="6">
        <v>1</v>
      </c>
      <c r="Q25" s="6">
        <v>4</v>
      </c>
      <c r="R25" s="6" t="s">
        <v>46</v>
      </c>
      <c r="S25" s="6" t="s">
        <v>46</v>
      </c>
      <c r="T25" s="6">
        <v>142214</v>
      </c>
      <c r="U25" s="6">
        <v>1095551</v>
      </c>
      <c r="V25" s="6">
        <v>1749226</v>
      </c>
      <c r="W25" s="6">
        <v>1317821</v>
      </c>
      <c r="X25" s="6">
        <v>210926</v>
      </c>
      <c r="Y25" s="6" t="s">
        <v>46</v>
      </c>
      <c r="Z25" s="6">
        <v>220479</v>
      </c>
      <c r="AA25" s="6">
        <v>614036</v>
      </c>
      <c r="AB25" s="118"/>
    </row>
    <row r="26" spans="1:28" ht="15" customHeight="1" x14ac:dyDescent="0.45">
      <c r="A26" s="118"/>
      <c r="B26" s="130">
        <v>23</v>
      </c>
      <c r="C26" s="28" t="s">
        <v>59</v>
      </c>
      <c r="D26" s="9">
        <v>17</v>
      </c>
      <c r="E26" s="9">
        <v>215</v>
      </c>
      <c r="F26" s="9">
        <v>147</v>
      </c>
      <c r="G26" s="9">
        <v>68</v>
      </c>
      <c r="H26" s="9">
        <v>17</v>
      </c>
      <c r="I26" s="9">
        <v>6</v>
      </c>
      <c r="J26" s="9">
        <v>115</v>
      </c>
      <c r="K26" s="9">
        <v>54</v>
      </c>
      <c r="L26" s="9">
        <v>15</v>
      </c>
      <c r="M26" s="9">
        <v>8</v>
      </c>
      <c r="N26" s="9" t="s">
        <v>46</v>
      </c>
      <c r="O26" s="9" t="s">
        <v>46</v>
      </c>
      <c r="P26" s="9">
        <v>1</v>
      </c>
      <c r="Q26" s="9" t="s">
        <v>46</v>
      </c>
      <c r="R26" s="9" t="s">
        <v>46</v>
      </c>
      <c r="S26" s="9" t="s">
        <v>46</v>
      </c>
      <c r="T26" s="9">
        <v>59525</v>
      </c>
      <c r="U26" s="9">
        <v>246256</v>
      </c>
      <c r="V26" s="9">
        <v>387607</v>
      </c>
      <c r="W26" s="9">
        <v>366444</v>
      </c>
      <c r="X26" s="9">
        <v>21151</v>
      </c>
      <c r="Y26" s="9">
        <v>12</v>
      </c>
      <c r="Z26" s="9" t="s">
        <v>46</v>
      </c>
      <c r="AA26" s="9">
        <v>128502</v>
      </c>
      <c r="AB26" s="118"/>
    </row>
    <row r="27" spans="1:28" ht="15" customHeight="1" x14ac:dyDescent="0.45">
      <c r="A27" s="118"/>
      <c r="B27" s="3">
        <v>24</v>
      </c>
      <c r="C27" s="27" t="s">
        <v>60</v>
      </c>
      <c r="D27" s="6">
        <v>145</v>
      </c>
      <c r="E27" s="6">
        <v>1630</v>
      </c>
      <c r="F27" s="6">
        <v>1246</v>
      </c>
      <c r="G27" s="6">
        <v>384</v>
      </c>
      <c r="H27" s="6">
        <v>161</v>
      </c>
      <c r="I27" s="6">
        <v>63</v>
      </c>
      <c r="J27" s="6">
        <v>1007</v>
      </c>
      <c r="K27" s="6">
        <v>272</v>
      </c>
      <c r="L27" s="6">
        <v>77</v>
      </c>
      <c r="M27" s="6">
        <v>49</v>
      </c>
      <c r="N27" s="6">
        <v>9</v>
      </c>
      <c r="O27" s="6">
        <v>2</v>
      </c>
      <c r="P27" s="6">
        <v>4</v>
      </c>
      <c r="Q27" s="6">
        <v>2</v>
      </c>
      <c r="R27" s="6">
        <v>8</v>
      </c>
      <c r="S27" s="6">
        <v>2</v>
      </c>
      <c r="T27" s="6">
        <v>561392</v>
      </c>
      <c r="U27" s="6">
        <v>2326408</v>
      </c>
      <c r="V27" s="6">
        <v>3480585</v>
      </c>
      <c r="W27" s="6">
        <v>2992717</v>
      </c>
      <c r="X27" s="6">
        <v>440418</v>
      </c>
      <c r="Y27" s="6">
        <v>1570</v>
      </c>
      <c r="Z27" s="6">
        <v>45880</v>
      </c>
      <c r="AA27" s="6">
        <v>1059143</v>
      </c>
      <c r="AB27" s="118"/>
    </row>
    <row r="28" spans="1:28" ht="15" customHeight="1" x14ac:dyDescent="0.45">
      <c r="A28" s="118"/>
      <c r="B28" s="3">
        <v>25</v>
      </c>
      <c r="C28" s="27" t="s">
        <v>61</v>
      </c>
      <c r="D28" s="6">
        <v>23</v>
      </c>
      <c r="E28" s="6">
        <v>201</v>
      </c>
      <c r="F28" s="6">
        <v>133</v>
      </c>
      <c r="G28" s="6">
        <v>68</v>
      </c>
      <c r="H28" s="6">
        <v>21</v>
      </c>
      <c r="I28" s="6">
        <v>10</v>
      </c>
      <c r="J28" s="6">
        <v>110</v>
      </c>
      <c r="K28" s="6">
        <v>56</v>
      </c>
      <c r="L28" s="6">
        <v>2</v>
      </c>
      <c r="M28" s="6">
        <v>2</v>
      </c>
      <c r="N28" s="6" t="s">
        <v>46</v>
      </c>
      <c r="O28" s="6" t="s">
        <v>46</v>
      </c>
      <c r="P28" s="6">
        <v>3</v>
      </c>
      <c r="Q28" s="6">
        <v>1</v>
      </c>
      <c r="R28" s="6" t="s">
        <v>46</v>
      </c>
      <c r="S28" s="6" t="s">
        <v>46</v>
      </c>
      <c r="T28" s="6">
        <v>69918</v>
      </c>
      <c r="U28" s="6">
        <v>241145</v>
      </c>
      <c r="V28" s="6">
        <v>466339</v>
      </c>
      <c r="W28" s="6">
        <v>400928</v>
      </c>
      <c r="X28" s="6">
        <v>44195</v>
      </c>
      <c r="Y28" s="6" t="s">
        <v>46</v>
      </c>
      <c r="Z28" s="6">
        <v>21216</v>
      </c>
      <c r="AA28" s="6">
        <v>207671</v>
      </c>
      <c r="AB28" s="118"/>
    </row>
    <row r="29" spans="1:28" ht="15" customHeight="1" x14ac:dyDescent="0.45">
      <c r="A29" s="118"/>
      <c r="B29" s="3">
        <v>26</v>
      </c>
      <c r="C29" s="27" t="s">
        <v>62</v>
      </c>
      <c r="D29" s="6">
        <v>128</v>
      </c>
      <c r="E29" s="6">
        <v>1332</v>
      </c>
      <c r="F29" s="6">
        <v>983</v>
      </c>
      <c r="G29" s="6">
        <v>349</v>
      </c>
      <c r="H29" s="6">
        <v>153</v>
      </c>
      <c r="I29" s="6">
        <v>47</v>
      </c>
      <c r="J29" s="6">
        <v>815</v>
      </c>
      <c r="K29" s="6">
        <v>286</v>
      </c>
      <c r="L29" s="6">
        <v>25</v>
      </c>
      <c r="M29" s="6">
        <v>16</v>
      </c>
      <c r="N29" s="6">
        <v>10</v>
      </c>
      <c r="O29" s="6">
        <v>3</v>
      </c>
      <c r="P29" s="6">
        <v>6</v>
      </c>
      <c r="Q29" s="6">
        <v>1</v>
      </c>
      <c r="R29" s="6">
        <v>20</v>
      </c>
      <c r="S29" s="6">
        <v>3</v>
      </c>
      <c r="T29" s="6">
        <v>470944</v>
      </c>
      <c r="U29" s="6">
        <v>870439</v>
      </c>
      <c r="V29" s="6">
        <v>1846936</v>
      </c>
      <c r="W29" s="6">
        <v>1479707</v>
      </c>
      <c r="X29" s="6">
        <v>279161</v>
      </c>
      <c r="Y29" s="6">
        <v>125</v>
      </c>
      <c r="Z29" s="6">
        <v>87943</v>
      </c>
      <c r="AA29" s="6">
        <v>889184</v>
      </c>
      <c r="AB29" s="118"/>
    </row>
    <row r="30" spans="1:28" ht="15" customHeight="1" x14ac:dyDescent="0.45">
      <c r="A30" s="118"/>
      <c r="B30" s="3">
        <v>27</v>
      </c>
      <c r="C30" s="27" t="s">
        <v>63</v>
      </c>
      <c r="D30" s="6">
        <v>25</v>
      </c>
      <c r="E30" s="6">
        <v>316</v>
      </c>
      <c r="F30" s="6">
        <v>166</v>
      </c>
      <c r="G30" s="6">
        <v>150</v>
      </c>
      <c r="H30" s="6">
        <v>25</v>
      </c>
      <c r="I30" s="6">
        <v>9</v>
      </c>
      <c r="J30" s="6">
        <v>119</v>
      </c>
      <c r="K30" s="6">
        <v>106</v>
      </c>
      <c r="L30" s="6">
        <v>23</v>
      </c>
      <c r="M30" s="6">
        <v>34</v>
      </c>
      <c r="N30" s="6">
        <v>1</v>
      </c>
      <c r="O30" s="6">
        <v>3</v>
      </c>
      <c r="P30" s="6" t="s">
        <v>46</v>
      </c>
      <c r="Q30" s="6">
        <v>1</v>
      </c>
      <c r="R30" s="6">
        <v>2</v>
      </c>
      <c r="S30" s="6">
        <v>2</v>
      </c>
      <c r="T30" s="6">
        <v>83582</v>
      </c>
      <c r="U30" s="6">
        <v>115421</v>
      </c>
      <c r="V30" s="6">
        <v>331395</v>
      </c>
      <c r="W30" s="6">
        <v>280906</v>
      </c>
      <c r="X30" s="6">
        <v>46868</v>
      </c>
      <c r="Y30" s="6" t="s">
        <v>46</v>
      </c>
      <c r="Z30" s="6">
        <v>3621</v>
      </c>
      <c r="AA30" s="6">
        <v>196617</v>
      </c>
      <c r="AB30" s="118"/>
    </row>
    <row r="31" spans="1:28" ht="15" customHeight="1" x14ac:dyDescent="0.45">
      <c r="A31" s="118"/>
      <c r="B31" s="130">
        <v>28</v>
      </c>
      <c r="C31" s="28" t="s">
        <v>64</v>
      </c>
      <c r="D31" s="9">
        <v>29</v>
      </c>
      <c r="E31" s="9">
        <v>421</v>
      </c>
      <c r="F31" s="9">
        <v>200</v>
      </c>
      <c r="G31" s="9">
        <v>221</v>
      </c>
      <c r="H31" s="9">
        <v>27</v>
      </c>
      <c r="I31" s="9">
        <v>13</v>
      </c>
      <c r="J31" s="9">
        <v>149</v>
      </c>
      <c r="K31" s="9">
        <v>179</v>
      </c>
      <c r="L31" s="9">
        <v>21</v>
      </c>
      <c r="M31" s="9">
        <v>26</v>
      </c>
      <c r="N31" s="9">
        <v>5</v>
      </c>
      <c r="O31" s="9">
        <v>4</v>
      </c>
      <c r="P31" s="9" t="s">
        <v>46</v>
      </c>
      <c r="Q31" s="9" t="s">
        <v>46</v>
      </c>
      <c r="R31" s="9">
        <v>2</v>
      </c>
      <c r="S31" s="9">
        <v>1</v>
      </c>
      <c r="T31" s="9">
        <v>103736</v>
      </c>
      <c r="U31" s="9">
        <v>254322</v>
      </c>
      <c r="V31" s="9">
        <v>530209</v>
      </c>
      <c r="W31" s="9">
        <v>409063</v>
      </c>
      <c r="X31" s="9">
        <v>114784</v>
      </c>
      <c r="Y31" s="9" t="s">
        <v>46</v>
      </c>
      <c r="Z31" s="9">
        <v>6362</v>
      </c>
      <c r="AA31" s="9">
        <v>250809</v>
      </c>
      <c r="AB31" s="118"/>
    </row>
    <row r="32" spans="1:28" ht="15" customHeight="1" x14ac:dyDescent="0.45">
      <c r="A32" s="118"/>
      <c r="B32" s="3">
        <v>29</v>
      </c>
      <c r="C32" s="27" t="s">
        <v>65</v>
      </c>
      <c r="D32" s="6">
        <v>38</v>
      </c>
      <c r="E32" s="6">
        <v>447</v>
      </c>
      <c r="F32" s="6">
        <v>191</v>
      </c>
      <c r="G32" s="6">
        <v>256</v>
      </c>
      <c r="H32" s="6">
        <v>33</v>
      </c>
      <c r="I32" s="6">
        <v>14</v>
      </c>
      <c r="J32" s="6">
        <v>150</v>
      </c>
      <c r="K32" s="6">
        <v>185</v>
      </c>
      <c r="L32" s="6">
        <v>11</v>
      </c>
      <c r="M32" s="6">
        <v>48</v>
      </c>
      <c r="N32" s="6" t="s">
        <v>46</v>
      </c>
      <c r="O32" s="6">
        <v>9</v>
      </c>
      <c r="P32" s="6" t="s">
        <v>46</v>
      </c>
      <c r="Q32" s="6" t="s">
        <v>46</v>
      </c>
      <c r="R32" s="6">
        <v>3</v>
      </c>
      <c r="S32" s="6" t="s">
        <v>46</v>
      </c>
      <c r="T32" s="6">
        <v>114694</v>
      </c>
      <c r="U32" s="6">
        <v>268897</v>
      </c>
      <c r="V32" s="6">
        <v>655304</v>
      </c>
      <c r="W32" s="6">
        <v>276436</v>
      </c>
      <c r="X32" s="6">
        <v>136706</v>
      </c>
      <c r="Y32" s="6" t="s">
        <v>46</v>
      </c>
      <c r="Z32" s="6">
        <v>242162</v>
      </c>
      <c r="AA32" s="6">
        <v>351281</v>
      </c>
      <c r="AB32" s="118"/>
    </row>
    <row r="33" spans="1:28" ht="15" customHeight="1" x14ac:dyDescent="0.45">
      <c r="A33" s="118"/>
      <c r="B33" s="3">
        <v>30</v>
      </c>
      <c r="C33" s="27" t="s">
        <v>66</v>
      </c>
      <c r="D33" s="6">
        <v>9</v>
      </c>
      <c r="E33" s="6">
        <v>155</v>
      </c>
      <c r="F33" s="6">
        <v>93</v>
      </c>
      <c r="G33" s="6">
        <v>62</v>
      </c>
      <c r="H33" s="6">
        <v>13</v>
      </c>
      <c r="I33" s="6">
        <v>3</v>
      </c>
      <c r="J33" s="6">
        <v>79</v>
      </c>
      <c r="K33" s="6">
        <v>34</v>
      </c>
      <c r="L33" s="6">
        <v>2</v>
      </c>
      <c r="M33" s="6">
        <v>25</v>
      </c>
      <c r="N33" s="6" t="s">
        <v>46</v>
      </c>
      <c r="O33" s="6" t="s">
        <v>46</v>
      </c>
      <c r="P33" s="6" t="s">
        <v>46</v>
      </c>
      <c r="Q33" s="6" t="s">
        <v>46</v>
      </c>
      <c r="R33" s="6">
        <v>1</v>
      </c>
      <c r="S33" s="6" t="s">
        <v>46</v>
      </c>
      <c r="T33" s="6">
        <v>48865</v>
      </c>
      <c r="U33" s="6">
        <v>189703</v>
      </c>
      <c r="V33" s="6">
        <v>250884</v>
      </c>
      <c r="W33" s="6">
        <v>233418</v>
      </c>
      <c r="X33" s="6">
        <v>14475</v>
      </c>
      <c r="Y33" s="6" t="s">
        <v>46</v>
      </c>
      <c r="Z33" s="6">
        <v>2991</v>
      </c>
      <c r="AA33" s="6">
        <v>55745</v>
      </c>
      <c r="AB33" s="118"/>
    </row>
    <row r="34" spans="1:28" ht="15" customHeight="1" x14ac:dyDescent="0.45">
      <c r="A34" s="118"/>
      <c r="B34" s="3">
        <v>31</v>
      </c>
      <c r="C34" s="27" t="s">
        <v>67</v>
      </c>
      <c r="D34" s="6">
        <v>26</v>
      </c>
      <c r="E34" s="6">
        <v>260</v>
      </c>
      <c r="F34" s="6">
        <v>188</v>
      </c>
      <c r="G34" s="6">
        <v>72</v>
      </c>
      <c r="H34" s="6">
        <v>28</v>
      </c>
      <c r="I34" s="6">
        <v>10</v>
      </c>
      <c r="J34" s="6">
        <v>116</v>
      </c>
      <c r="K34" s="6">
        <v>53</v>
      </c>
      <c r="L34" s="6">
        <v>35</v>
      </c>
      <c r="M34" s="6">
        <v>6</v>
      </c>
      <c r="N34" s="6">
        <v>10</v>
      </c>
      <c r="O34" s="6">
        <v>3</v>
      </c>
      <c r="P34" s="6">
        <v>3</v>
      </c>
      <c r="Q34" s="6" t="s">
        <v>46</v>
      </c>
      <c r="R34" s="6">
        <v>1</v>
      </c>
      <c r="S34" s="6" t="s">
        <v>46</v>
      </c>
      <c r="T34" s="6">
        <v>78472</v>
      </c>
      <c r="U34" s="6">
        <v>136749</v>
      </c>
      <c r="V34" s="6">
        <v>371030</v>
      </c>
      <c r="W34" s="6">
        <v>268304</v>
      </c>
      <c r="X34" s="6">
        <v>49459</v>
      </c>
      <c r="Y34" s="6" t="s">
        <v>46</v>
      </c>
      <c r="Z34" s="6">
        <v>53267</v>
      </c>
      <c r="AA34" s="6">
        <v>212999</v>
      </c>
      <c r="AB34" s="118"/>
    </row>
    <row r="35" spans="1:28" ht="15" customHeight="1" thickBot="1" x14ac:dyDescent="0.5">
      <c r="A35" s="118"/>
      <c r="B35" s="131">
        <v>32</v>
      </c>
      <c r="C35" s="73" t="s">
        <v>68</v>
      </c>
      <c r="D35" s="12">
        <v>84</v>
      </c>
      <c r="E35" s="12">
        <v>714</v>
      </c>
      <c r="F35" s="12">
        <v>430</v>
      </c>
      <c r="G35" s="12">
        <v>284</v>
      </c>
      <c r="H35" s="12">
        <v>93</v>
      </c>
      <c r="I35" s="12">
        <v>41</v>
      </c>
      <c r="J35" s="12">
        <v>297</v>
      </c>
      <c r="K35" s="12">
        <v>202</v>
      </c>
      <c r="L35" s="12">
        <v>32</v>
      </c>
      <c r="M35" s="12">
        <v>40</v>
      </c>
      <c r="N35" s="12">
        <v>8</v>
      </c>
      <c r="O35" s="12">
        <v>2</v>
      </c>
      <c r="P35" s="12">
        <v>3</v>
      </c>
      <c r="Q35" s="12">
        <v>3</v>
      </c>
      <c r="R35" s="12" t="s">
        <v>46</v>
      </c>
      <c r="S35" s="12">
        <v>1</v>
      </c>
      <c r="T35" s="12">
        <v>197963</v>
      </c>
      <c r="U35" s="12">
        <v>442499</v>
      </c>
      <c r="V35" s="12">
        <v>998658</v>
      </c>
      <c r="W35" s="12">
        <v>767372</v>
      </c>
      <c r="X35" s="12">
        <v>69315</v>
      </c>
      <c r="Y35" s="12" t="s">
        <v>46</v>
      </c>
      <c r="Z35" s="12">
        <v>161971</v>
      </c>
      <c r="AA35" s="12">
        <v>506051</v>
      </c>
      <c r="AB35" s="118"/>
    </row>
    <row r="36" spans="1:28" ht="15" customHeight="1" x14ac:dyDescent="0.45">
      <c r="A36" s="118"/>
      <c r="AB36" s="118"/>
    </row>
    <row r="37" spans="1:28" ht="15" customHeight="1" x14ac:dyDescent="0.45">
      <c r="AB37" s="118"/>
    </row>
    <row r="38" spans="1:28" ht="15" customHeight="1" x14ac:dyDescent="0.45">
      <c r="AB38" s="118"/>
    </row>
    <row r="39" spans="1:28" ht="15" customHeight="1" x14ac:dyDescent="0.45">
      <c r="AB39" s="118"/>
    </row>
    <row r="40" spans="1:28" ht="15" customHeight="1" x14ac:dyDescent="0.45">
      <c r="AB40" s="118"/>
    </row>
    <row r="41" spans="1:28" ht="15" customHeight="1" x14ac:dyDescent="0.45">
      <c r="AB41" s="118"/>
    </row>
    <row r="42" spans="1:28" ht="15" customHeight="1" x14ac:dyDescent="0.45">
      <c r="AB42" s="118"/>
    </row>
    <row r="43" spans="1:28" ht="15" customHeight="1" x14ac:dyDescent="0.45">
      <c r="AB43" s="118"/>
    </row>
    <row r="44" spans="1:28" ht="15" customHeight="1" x14ac:dyDescent="0.45">
      <c r="AB44" s="118"/>
    </row>
    <row r="45" spans="1:28" ht="15" customHeight="1" x14ac:dyDescent="0.45">
      <c r="AB45" s="118"/>
    </row>
    <row r="46" spans="1:28" ht="15" customHeight="1" x14ac:dyDescent="0.45">
      <c r="AB46" s="118"/>
    </row>
    <row r="47" spans="1:28" ht="15" customHeight="1" x14ac:dyDescent="0.45">
      <c r="AB47" s="118"/>
    </row>
    <row r="48" spans="1:28" ht="15" customHeight="1" x14ac:dyDescent="0.45">
      <c r="AB48" s="118"/>
    </row>
    <row r="49" spans="28:28" ht="15" customHeight="1" x14ac:dyDescent="0.45">
      <c r="AB49" s="118"/>
    </row>
    <row r="50" spans="28:28" ht="15" customHeight="1" x14ac:dyDescent="0.45">
      <c r="AB50" s="118"/>
    </row>
    <row r="51" spans="28:28" ht="15" customHeight="1" x14ac:dyDescent="0.45">
      <c r="AB51" s="118"/>
    </row>
    <row r="52" spans="28:28" ht="15" customHeight="1" x14ac:dyDescent="0.45">
      <c r="AB52" s="118"/>
    </row>
    <row r="53" spans="28:28" ht="15" customHeight="1" x14ac:dyDescent="0.45">
      <c r="AB53" s="118"/>
    </row>
    <row r="54" spans="28:28" ht="15" customHeight="1" x14ac:dyDescent="0.45">
      <c r="AB54" s="118"/>
    </row>
    <row r="55" spans="28:28" ht="15" customHeight="1" x14ac:dyDescent="0.45">
      <c r="AB55" s="118"/>
    </row>
    <row r="56" spans="28:28" ht="15" customHeight="1" x14ac:dyDescent="0.45">
      <c r="AB56" s="118"/>
    </row>
    <row r="57" spans="28:28" ht="15" customHeight="1" x14ac:dyDescent="0.45">
      <c r="AB57" s="118"/>
    </row>
    <row r="58" spans="28:28" ht="15" customHeight="1" x14ac:dyDescent="0.45">
      <c r="AB58" s="118"/>
    </row>
    <row r="59" spans="28:28" ht="15" customHeight="1" x14ac:dyDescent="0.45">
      <c r="AB59" s="118"/>
    </row>
    <row r="60" spans="28:28" ht="15" customHeight="1" x14ac:dyDescent="0.45">
      <c r="AB60" s="118"/>
    </row>
    <row r="61" spans="28:28" ht="15" customHeight="1" x14ac:dyDescent="0.45">
      <c r="AB61" s="118"/>
    </row>
    <row r="62" spans="28:28" ht="15" customHeight="1" x14ac:dyDescent="0.45">
      <c r="AB62" s="118"/>
    </row>
    <row r="63" spans="28:28" ht="15" customHeight="1" x14ac:dyDescent="0.45">
      <c r="AB63" s="118"/>
    </row>
    <row r="64" spans="28:28" ht="15" customHeight="1" x14ac:dyDescent="0.45">
      <c r="AB64" s="118"/>
    </row>
    <row r="65" spans="28:28" ht="15" customHeight="1" x14ac:dyDescent="0.45">
      <c r="AB65" s="118"/>
    </row>
    <row r="66" spans="28:28" ht="15" customHeight="1" x14ac:dyDescent="0.45">
      <c r="AB66" s="118"/>
    </row>
    <row r="67" spans="28:28" ht="15" customHeight="1" x14ac:dyDescent="0.45">
      <c r="AB67" s="118"/>
    </row>
    <row r="68" spans="28:28" ht="15" customHeight="1" x14ac:dyDescent="0.45">
      <c r="AB68" s="118"/>
    </row>
    <row r="69" spans="28:28" ht="15" customHeight="1" x14ac:dyDescent="0.45">
      <c r="AB69" s="118"/>
    </row>
    <row r="70" spans="28:28" ht="15" customHeight="1" x14ac:dyDescent="0.45">
      <c r="AB70" s="118"/>
    </row>
    <row r="71" spans="28:28" ht="15" customHeight="1" x14ac:dyDescent="0.45">
      <c r="AB71" s="118"/>
    </row>
    <row r="72" spans="28:28" ht="15" customHeight="1" x14ac:dyDescent="0.45">
      <c r="AB72" s="118"/>
    </row>
    <row r="73" spans="28:28" ht="15" customHeight="1" x14ac:dyDescent="0.45">
      <c r="AB73" s="118"/>
    </row>
    <row r="74" spans="28:28" ht="15" customHeight="1" x14ac:dyDescent="0.45">
      <c r="AB74" s="118"/>
    </row>
    <row r="75" spans="28:28" ht="15" customHeight="1" x14ac:dyDescent="0.45">
      <c r="AB75" s="118"/>
    </row>
    <row r="76" spans="28:28" ht="15" customHeight="1" x14ac:dyDescent="0.45">
      <c r="AB76" s="118"/>
    </row>
    <row r="77" spans="28:28" ht="15" customHeight="1" x14ac:dyDescent="0.45">
      <c r="AB77" s="118"/>
    </row>
    <row r="78" spans="28:28" ht="15" customHeight="1" x14ac:dyDescent="0.45">
      <c r="AB78" s="118"/>
    </row>
    <row r="79" spans="28:28" ht="15" customHeight="1" x14ac:dyDescent="0.45">
      <c r="AB79" s="118"/>
    </row>
    <row r="80" spans="28:28" ht="15" customHeight="1" x14ac:dyDescent="0.45">
      <c r="AB80" s="118"/>
    </row>
    <row r="81" spans="28:28" ht="15" customHeight="1" x14ac:dyDescent="0.45">
      <c r="AB81" s="118"/>
    </row>
    <row r="82" spans="28:28" ht="15" customHeight="1" x14ac:dyDescent="0.45">
      <c r="AB82" s="118"/>
    </row>
    <row r="83" spans="28:28" ht="15" customHeight="1" x14ac:dyDescent="0.45">
      <c r="AB83" s="118"/>
    </row>
    <row r="84" spans="28:28" ht="15" customHeight="1" x14ac:dyDescent="0.45">
      <c r="AB84" s="118"/>
    </row>
    <row r="85" spans="28:28" ht="15" customHeight="1" x14ac:dyDescent="0.45">
      <c r="AB85" s="118"/>
    </row>
    <row r="86" spans="28:28" ht="15" customHeight="1" x14ac:dyDescent="0.45">
      <c r="AB86" s="118"/>
    </row>
    <row r="87" spans="28:28" ht="15" customHeight="1" x14ac:dyDescent="0.45">
      <c r="AB87" s="118"/>
    </row>
    <row r="88" spans="28:28" ht="15" customHeight="1" x14ac:dyDescent="0.45">
      <c r="AB88" s="118"/>
    </row>
    <row r="89" spans="28:28" ht="15" customHeight="1" x14ac:dyDescent="0.45">
      <c r="AB89" s="118"/>
    </row>
    <row r="90" spans="28:28" ht="15" customHeight="1" x14ac:dyDescent="0.45">
      <c r="AB90" s="118"/>
    </row>
    <row r="91" spans="28:28" ht="15" customHeight="1" x14ac:dyDescent="0.45">
      <c r="AB91" s="118"/>
    </row>
    <row r="92" spans="28:28" ht="15" customHeight="1" x14ac:dyDescent="0.45">
      <c r="AB92" s="118"/>
    </row>
    <row r="93" spans="28:28" ht="15" customHeight="1" x14ac:dyDescent="0.45">
      <c r="AB93" s="118"/>
    </row>
    <row r="94" spans="28:28" ht="15" customHeight="1" x14ac:dyDescent="0.45">
      <c r="AB94" s="118"/>
    </row>
    <row r="95" spans="28:28" ht="15" customHeight="1" x14ac:dyDescent="0.45">
      <c r="AB95" s="118"/>
    </row>
    <row r="96" spans="28:28" ht="15" customHeight="1" x14ac:dyDescent="0.45">
      <c r="AB96" s="118"/>
    </row>
    <row r="97" spans="28:28" ht="15" customHeight="1" x14ac:dyDescent="0.45">
      <c r="AB97" s="118"/>
    </row>
    <row r="98" spans="28:28" ht="15" customHeight="1" x14ac:dyDescent="0.45">
      <c r="AB98" s="118"/>
    </row>
    <row r="99" spans="28:28" ht="15" customHeight="1" x14ac:dyDescent="0.45">
      <c r="AB99" s="118"/>
    </row>
    <row r="100" spans="28:28" ht="15" customHeight="1" x14ac:dyDescent="0.45">
      <c r="AB100" s="118"/>
    </row>
    <row r="101" spans="28:28" ht="15" customHeight="1" x14ac:dyDescent="0.45">
      <c r="AB101" s="118"/>
    </row>
  </sheetData>
  <mergeCells count="21">
    <mergeCell ref="B11:C11"/>
    <mergeCell ref="T6:T9"/>
    <mergeCell ref="U6:U9"/>
    <mergeCell ref="V6:Z6"/>
    <mergeCell ref="B6:C10"/>
    <mergeCell ref="D6:D10"/>
    <mergeCell ref="E6:G8"/>
    <mergeCell ref="AA6:AA9"/>
    <mergeCell ref="H7:I8"/>
    <mergeCell ref="J7:M7"/>
    <mergeCell ref="N7:O8"/>
    <mergeCell ref="V7:V9"/>
    <mergeCell ref="W7:W9"/>
    <mergeCell ref="X7:X9"/>
    <mergeCell ref="H6:O6"/>
    <mergeCell ref="P6:Q8"/>
    <mergeCell ref="R6:S8"/>
    <mergeCell ref="Y7:Y9"/>
    <mergeCell ref="Z7:Z9"/>
    <mergeCell ref="J8:K8"/>
    <mergeCell ref="L8:M8"/>
  </mergeCells>
  <phoneticPr fontId="2"/>
  <pageMargins left="0.78740157480314965" right="0.78740157480314965" top="0.78740157480314965" bottom="0.78740157480314965" header="0.39370078740157483" footer="0.59055118110236227"/>
  <pageSetup paperSize="9" scale="55" firstPageNumber="5" orientation="landscape" r:id="rId1"/>
  <ignoredErrors>
    <ignoredError sqref="B12"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showGridLines="0" zoomScaleNormal="100" zoomScaleSheetLayoutView="100" workbookViewId="0"/>
  </sheetViews>
  <sheetFormatPr defaultColWidth="8.09765625" defaultRowHeight="15" customHeight="1" x14ac:dyDescent="0.45"/>
  <cols>
    <col min="1" max="1" width="2.59765625" style="23" customWidth="1"/>
    <col min="2" max="2" width="2.5" style="23" customWidth="1"/>
    <col min="3" max="3" width="12.19921875" style="23" customWidth="1"/>
    <col min="4" max="4" width="6.8984375" style="23" customWidth="1"/>
    <col min="5" max="11" width="11.3984375" style="23" customWidth="1"/>
    <col min="12" max="12" width="9.3984375" style="23" bestFit="1" customWidth="1"/>
    <col min="13" max="13" width="9.3984375" style="23" customWidth="1"/>
    <col min="14" max="14" width="8.19921875" style="23" customWidth="1"/>
    <col min="15" max="15" width="11.59765625" style="23" customWidth="1"/>
    <col min="16" max="16" width="11.69921875" style="23" customWidth="1"/>
    <col min="17" max="17" width="11" style="23" customWidth="1"/>
    <col min="18" max="23" width="9.59765625" style="23" customWidth="1"/>
    <col min="24" max="16384" width="8.09765625" style="23"/>
  </cols>
  <sheetData>
    <row r="1" spans="1:12" s="117" customFormat="1" ht="15" customHeight="1" x14ac:dyDescent="0.45">
      <c r="B1" s="117" t="s">
        <v>2044</v>
      </c>
    </row>
    <row r="2" spans="1:12" ht="3.75" customHeight="1" x14ac:dyDescent="0.45"/>
    <row r="3" spans="1:12" ht="3.75" customHeight="1" x14ac:dyDescent="0.45"/>
    <row r="4" spans="1:12" ht="3.75" customHeight="1" x14ac:dyDescent="0.45"/>
    <row r="5" spans="1:12" ht="3.75" customHeight="1" x14ac:dyDescent="0.45"/>
    <row r="6" spans="1:12" ht="3.6" customHeight="1" x14ac:dyDescent="0.45"/>
    <row r="7" spans="1:12" s="45" customFormat="1" ht="15" customHeight="1" thickBot="1" x14ac:dyDescent="0.5">
      <c r="B7" s="45" t="s">
        <v>1898</v>
      </c>
    </row>
    <row r="8" spans="1:12" ht="18" customHeight="1" x14ac:dyDescent="0.45">
      <c r="A8" s="118"/>
      <c r="B8" s="393" t="s">
        <v>19</v>
      </c>
      <c r="C8" s="394"/>
      <c r="D8" s="394" t="s">
        <v>456</v>
      </c>
      <c r="E8" s="394"/>
      <c r="F8" s="394"/>
      <c r="G8" s="394"/>
      <c r="H8" s="457" t="s">
        <v>457</v>
      </c>
      <c r="I8" s="412"/>
      <c r="J8" s="412"/>
      <c r="K8" s="412"/>
      <c r="L8" s="118"/>
    </row>
    <row r="9" spans="1:12" ht="48" x14ac:dyDescent="0.45">
      <c r="A9" s="118"/>
      <c r="B9" s="407"/>
      <c r="C9" s="408"/>
      <c r="D9" s="210" t="s">
        <v>1871</v>
      </c>
      <c r="E9" s="210" t="s">
        <v>1893</v>
      </c>
      <c r="F9" s="210" t="s">
        <v>483</v>
      </c>
      <c r="G9" s="209" t="s">
        <v>429</v>
      </c>
      <c r="H9" s="210" t="s">
        <v>1893</v>
      </c>
      <c r="I9" s="210" t="s">
        <v>483</v>
      </c>
      <c r="J9" s="209" t="s">
        <v>429</v>
      </c>
      <c r="K9" s="137" t="s">
        <v>461</v>
      </c>
      <c r="L9" s="118"/>
    </row>
    <row r="10" spans="1:12" s="32" customFormat="1" ht="15" customHeight="1" thickBot="1" x14ac:dyDescent="0.5">
      <c r="A10" s="65"/>
      <c r="B10" s="395"/>
      <c r="C10" s="396"/>
      <c r="D10" s="58" t="s">
        <v>77</v>
      </c>
      <c r="E10" s="58" t="s">
        <v>79</v>
      </c>
      <c r="F10" s="58" t="s">
        <v>79</v>
      </c>
      <c r="G10" s="58" t="s">
        <v>79</v>
      </c>
      <c r="H10" s="58" t="s">
        <v>79</v>
      </c>
      <c r="I10" s="58" t="s">
        <v>79</v>
      </c>
      <c r="J10" s="58" t="s">
        <v>79</v>
      </c>
      <c r="K10" s="64" t="s">
        <v>79</v>
      </c>
      <c r="L10" s="65"/>
    </row>
    <row r="11" spans="1:12" s="45" customFormat="1" ht="15" customHeight="1" x14ac:dyDescent="0.45">
      <c r="A11" s="74"/>
      <c r="B11" s="405" t="s">
        <v>16</v>
      </c>
      <c r="C11" s="406"/>
      <c r="D11" s="102">
        <v>11.1</v>
      </c>
      <c r="E11" s="102">
        <v>11676.7</v>
      </c>
      <c r="F11" s="102">
        <v>19684.5</v>
      </c>
      <c r="G11" s="102">
        <v>8007.9</v>
      </c>
      <c r="H11" s="102">
        <v>1056.4000000000001</v>
      </c>
      <c r="I11" s="102">
        <v>1780.9</v>
      </c>
      <c r="J11" s="102">
        <v>724.5</v>
      </c>
      <c r="K11" s="102">
        <v>286.7</v>
      </c>
      <c r="L11" s="74"/>
    </row>
    <row r="12" spans="1:12" ht="15" customHeight="1" x14ac:dyDescent="0.45">
      <c r="A12" s="118"/>
      <c r="B12" s="3" t="s">
        <v>43</v>
      </c>
      <c r="C12" s="27" t="s">
        <v>44</v>
      </c>
      <c r="D12" s="30">
        <v>11.6</v>
      </c>
      <c r="E12" s="30">
        <v>11623.4</v>
      </c>
      <c r="F12" s="30">
        <v>18421.3</v>
      </c>
      <c r="G12" s="30">
        <v>6797.9</v>
      </c>
      <c r="H12" s="30">
        <v>1004</v>
      </c>
      <c r="I12" s="30">
        <v>1591.2</v>
      </c>
      <c r="J12" s="30">
        <v>587.20000000000005</v>
      </c>
      <c r="K12" s="30">
        <v>216.1</v>
      </c>
      <c r="L12" s="118"/>
    </row>
    <row r="13" spans="1:12" ht="15" customHeight="1" x14ac:dyDescent="0.45">
      <c r="A13" s="118"/>
      <c r="B13" s="3">
        <v>10</v>
      </c>
      <c r="C13" s="27" t="s">
        <v>45</v>
      </c>
      <c r="D13" s="30">
        <v>9.3000000000000007</v>
      </c>
      <c r="E13" s="30">
        <v>7947.7</v>
      </c>
      <c r="F13" s="30">
        <v>16511.5</v>
      </c>
      <c r="G13" s="30">
        <v>8563.7999999999993</v>
      </c>
      <c r="H13" s="30">
        <v>858.3</v>
      </c>
      <c r="I13" s="30">
        <v>1783</v>
      </c>
      <c r="J13" s="30">
        <v>924.8</v>
      </c>
      <c r="K13" s="30">
        <v>278.39999999999998</v>
      </c>
      <c r="L13" s="118"/>
    </row>
    <row r="14" spans="1:12" ht="15" customHeight="1" x14ac:dyDescent="0.45">
      <c r="A14" s="118"/>
      <c r="B14" s="3">
        <v>11</v>
      </c>
      <c r="C14" s="27" t="s">
        <v>47</v>
      </c>
      <c r="D14" s="30">
        <v>12.3</v>
      </c>
      <c r="E14" s="30">
        <v>2291.1</v>
      </c>
      <c r="F14" s="30">
        <v>5824.2</v>
      </c>
      <c r="G14" s="30">
        <v>3533.1</v>
      </c>
      <c r="H14" s="30">
        <v>185.8</v>
      </c>
      <c r="I14" s="30">
        <v>472.4</v>
      </c>
      <c r="J14" s="30">
        <v>286.5</v>
      </c>
      <c r="K14" s="30">
        <v>204.6</v>
      </c>
      <c r="L14" s="118"/>
    </row>
    <row r="15" spans="1:12" ht="15" customHeight="1" x14ac:dyDescent="0.45">
      <c r="A15" s="118"/>
      <c r="B15" s="3">
        <v>12</v>
      </c>
      <c r="C15" s="27" t="s">
        <v>48</v>
      </c>
      <c r="D15" s="30">
        <v>10.7</v>
      </c>
      <c r="E15" s="30">
        <v>16794.5</v>
      </c>
      <c r="F15" s="30">
        <v>27364.799999999999</v>
      </c>
      <c r="G15" s="30">
        <v>10570.3</v>
      </c>
      <c r="H15" s="30">
        <v>1570.5</v>
      </c>
      <c r="I15" s="30">
        <v>2559</v>
      </c>
      <c r="J15" s="30">
        <v>988.5</v>
      </c>
      <c r="K15" s="30">
        <v>301.60000000000002</v>
      </c>
      <c r="L15" s="118"/>
    </row>
    <row r="16" spans="1:12" ht="15" customHeight="1" x14ac:dyDescent="0.45">
      <c r="A16" s="118"/>
      <c r="B16" s="130">
        <v>13</v>
      </c>
      <c r="C16" s="28" t="s">
        <v>49</v>
      </c>
      <c r="D16" s="103">
        <v>7.6</v>
      </c>
      <c r="E16" s="103" t="s">
        <v>2300</v>
      </c>
      <c r="F16" s="103" t="s">
        <v>2300</v>
      </c>
      <c r="G16" s="103" t="s">
        <v>2300</v>
      </c>
      <c r="H16" s="103" t="s">
        <v>2300</v>
      </c>
      <c r="I16" s="103" t="s">
        <v>2300</v>
      </c>
      <c r="J16" s="103" t="s">
        <v>2300</v>
      </c>
      <c r="K16" s="103" t="s">
        <v>2300</v>
      </c>
      <c r="L16" s="118"/>
    </row>
    <row r="17" spans="1:12" ht="15" customHeight="1" x14ac:dyDescent="0.45">
      <c r="A17" s="118"/>
      <c r="B17" s="3">
        <v>14</v>
      </c>
      <c r="C17" s="27" t="s">
        <v>50</v>
      </c>
      <c r="D17" s="30">
        <v>9.8000000000000007</v>
      </c>
      <c r="E17" s="30">
        <v>27290.7</v>
      </c>
      <c r="F17" s="30">
        <v>36375.300000000003</v>
      </c>
      <c r="G17" s="30">
        <v>9084.6</v>
      </c>
      <c r="H17" s="30">
        <v>2781.2</v>
      </c>
      <c r="I17" s="30">
        <v>3707</v>
      </c>
      <c r="J17" s="30">
        <v>925.8</v>
      </c>
      <c r="K17" s="30">
        <v>350.7</v>
      </c>
      <c r="L17" s="118"/>
    </row>
    <row r="18" spans="1:12" ht="15" customHeight="1" x14ac:dyDescent="0.45">
      <c r="A18" s="118"/>
      <c r="B18" s="3">
        <v>15</v>
      </c>
      <c r="C18" s="27" t="s">
        <v>51</v>
      </c>
      <c r="D18" s="30">
        <v>9.6</v>
      </c>
      <c r="E18" s="30">
        <v>6420.4</v>
      </c>
      <c r="F18" s="30">
        <v>10897.2</v>
      </c>
      <c r="G18" s="30">
        <v>4476.8</v>
      </c>
      <c r="H18" s="30">
        <v>670.7</v>
      </c>
      <c r="I18" s="30">
        <v>1138.3</v>
      </c>
      <c r="J18" s="30">
        <v>467.6</v>
      </c>
      <c r="K18" s="30">
        <v>279</v>
      </c>
      <c r="L18" s="118"/>
    </row>
    <row r="19" spans="1:12" ht="15" customHeight="1" x14ac:dyDescent="0.45">
      <c r="A19" s="118"/>
      <c r="B19" s="3">
        <v>16</v>
      </c>
      <c r="C19" s="27" t="s">
        <v>52</v>
      </c>
      <c r="D19" s="30">
        <v>12.6</v>
      </c>
      <c r="E19" s="30">
        <v>30176.6</v>
      </c>
      <c r="F19" s="30">
        <v>63368.9</v>
      </c>
      <c r="G19" s="30">
        <v>33192.300000000003</v>
      </c>
      <c r="H19" s="30">
        <v>2395</v>
      </c>
      <c r="I19" s="30">
        <v>5029.3</v>
      </c>
      <c r="J19" s="30">
        <v>2634.3</v>
      </c>
      <c r="K19" s="30">
        <v>398</v>
      </c>
      <c r="L19" s="118"/>
    </row>
    <row r="20" spans="1:12" ht="15" customHeight="1" x14ac:dyDescent="0.45">
      <c r="A20" s="118"/>
      <c r="B20" s="3">
        <v>17</v>
      </c>
      <c r="C20" s="27" t="s">
        <v>53</v>
      </c>
      <c r="D20" s="30">
        <v>5.0999999999999996</v>
      </c>
      <c r="E20" s="30" t="s">
        <v>2722</v>
      </c>
      <c r="F20" s="30" t="s">
        <v>2300</v>
      </c>
      <c r="G20" s="30" t="s">
        <v>2300</v>
      </c>
      <c r="H20" s="30" t="s">
        <v>2300</v>
      </c>
      <c r="I20" s="30" t="s">
        <v>2300</v>
      </c>
      <c r="J20" s="30" t="s">
        <v>2300</v>
      </c>
      <c r="K20" s="30" t="s">
        <v>2300</v>
      </c>
      <c r="L20" s="118"/>
    </row>
    <row r="21" spans="1:12" ht="15" customHeight="1" x14ac:dyDescent="0.45">
      <c r="A21" s="118"/>
      <c r="B21" s="130">
        <v>18</v>
      </c>
      <c r="C21" s="28" t="s">
        <v>54</v>
      </c>
      <c r="D21" s="103">
        <v>14.3</v>
      </c>
      <c r="E21" s="103">
        <v>15883</v>
      </c>
      <c r="F21" s="103">
        <v>24517.599999999999</v>
      </c>
      <c r="G21" s="103">
        <v>8634.7000000000007</v>
      </c>
      <c r="H21" s="103">
        <v>1107.7</v>
      </c>
      <c r="I21" s="103">
        <v>1709.9</v>
      </c>
      <c r="J21" s="103">
        <v>602.20000000000005</v>
      </c>
      <c r="K21" s="103">
        <v>289.60000000000002</v>
      </c>
      <c r="L21" s="118"/>
    </row>
    <row r="22" spans="1:12" ht="15" customHeight="1" x14ac:dyDescent="0.45">
      <c r="A22" s="118"/>
      <c r="B22" s="3">
        <v>19</v>
      </c>
      <c r="C22" s="27" t="s">
        <v>55</v>
      </c>
      <c r="D22" s="30">
        <v>15.1</v>
      </c>
      <c r="E22" s="30">
        <v>3469.9</v>
      </c>
      <c r="F22" s="30">
        <v>12271.9</v>
      </c>
      <c r="G22" s="30">
        <v>8802</v>
      </c>
      <c r="H22" s="30">
        <v>229.8</v>
      </c>
      <c r="I22" s="30">
        <v>812.7</v>
      </c>
      <c r="J22" s="30">
        <v>582.9</v>
      </c>
      <c r="K22" s="30">
        <v>258.39999999999998</v>
      </c>
      <c r="L22" s="118"/>
    </row>
    <row r="23" spans="1:12" ht="15" customHeight="1" x14ac:dyDescent="0.45">
      <c r="A23" s="118"/>
      <c r="B23" s="3">
        <v>20</v>
      </c>
      <c r="C23" s="27" t="s">
        <v>56</v>
      </c>
      <c r="D23" s="30">
        <v>16.7</v>
      </c>
      <c r="E23" s="30">
        <v>17782.7</v>
      </c>
      <c r="F23" s="30">
        <v>24254</v>
      </c>
      <c r="G23" s="30">
        <v>6471.3</v>
      </c>
      <c r="H23" s="30">
        <v>1067</v>
      </c>
      <c r="I23" s="30">
        <v>1455.2</v>
      </c>
      <c r="J23" s="30">
        <v>388.3</v>
      </c>
      <c r="K23" s="30">
        <v>239.1</v>
      </c>
      <c r="L23" s="118"/>
    </row>
    <row r="24" spans="1:12" ht="15" customHeight="1" x14ac:dyDescent="0.45">
      <c r="A24" s="118"/>
      <c r="B24" s="3">
        <v>21</v>
      </c>
      <c r="C24" s="27" t="s">
        <v>57</v>
      </c>
      <c r="D24" s="30">
        <v>11.5</v>
      </c>
      <c r="E24" s="30">
        <v>16163.2</v>
      </c>
      <c r="F24" s="30">
        <v>27562.7</v>
      </c>
      <c r="G24" s="30">
        <v>11399.5</v>
      </c>
      <c r="H24" s="30">
        <v>1406.9</v>
      </c>
      <c r="I24" s="30">
        <v>2399.1999999999998</v>
      </c>
      <c r="J24" s="30">
        <v>992.3</v>
      </c>
      <c r="K24" s="30">
        <v>367.9</v>
      </c>
      <c r="L24" s="118"/>
    </row>
    <row r="25" spans="1:12" ht="15" customHeight="1" x14ac:dyDescent="0.45">
      <c r="A25" s="118"/>
      <c r="B25" s="3">
        <v>22</v>
      </c>
      <c r="C25" s="27" t="s">
        <v>58</v>
      </c>
      <c r="D25" s="30">
        <v>12.9</v>
      </c>
      <c r="E25" s="30">
        <v>35340.400000000001</v>
      </c>
      <c r="F25" s="30">
        <v>55148</v>
      </c>
      <c r="G25" s="30">
        <v>19807.599999999999</v>
      </c>
      <c r="H25" s="30">
        <v>2745.7</v>
      </c>
      <c r="I25" s="30">
        <v>4284.7</v>
      </c>
      <c r="J25" s="30">
        <v>1538.9</v>
      </c>
      <c r="K25" s="30">
        <v>356.4</v>
      </c>
      <c r="L25" s="118"/>
    </row>
    <row r="26" spans="1:12" ht="15" customHeight="1" x14ac:dyDescent="0.45">
      <c r="A26" s="118"/>
      <c r="B26" s="130">
        <v>23</v>
      </c>
      <c r="C26" s="28" t="s">
        <v>59</v>
      </c>
      <c r="D26" s="103">
        <v>12.6</v>
      </c>
      <c r="E26" s="103">
        <v>14485.6</v>
      </c>
      <c r="F26" s="103">
        <v>22044.6</v>
      </c>
      <c r="G26" s="103">
        <v>7558.9</v>
      </c>
      <c r="H26" s="103">
        <v>1145.4000000000001</v>
      </c>
      <c r="I26" s="103">
        <v>1743.1</v>
      </c>
      <c r="J26" s="103">
        <v>597.70000000000005</v>
      </c>
      <c r="K26" s="103">
        <v>276.89999999999998</v>
      </c>
      <c r="L26" s="118"/>
    </row>
    <row r="27" spans="1:12" ht="15" customHeight="1" x14ac:dyDescent="0.45">
      <c r="A27" s="118"/>
      <c r="B27" s="3">
        <v>24</v>
      </c>
      <c r="C27" s="27" t="s">
        <v>60</v>
      </c>
      <c r="D27" s="30">
        <v>11.2</v>
      </c>
      <c r="E27" s="30">
        <v>16044.2</v>
      </c>
      <c r="F27" s="30">
        <v>23348.6</v>
      </c>
      <c r="G27" s="30">
        <v>7304.4</v>
      </c>
      <c r="H27" s="30">
        <v>1427.2</v>
      </c>
      <c r="I27" s="30">
        <v>2077</v>
      </c>
      <c r="J27" s="30">
        <v>649.79999999999995</v>
      </c>
      <c r="K27" s="30">
        <v>344.4</v>
      </c>
      <c r="L27" s="118"/>
    </row>
    <row r="28" spans="1:12" ht="15" customHeight="1" x14ac:dyDescent="0.45">
      <c r="A28" s="118"/>
      <c r="B28" s="3">
        <v>25</v>
      </c>
      <c r="C28" s="27" t="s">
        <v>61</v>
      </c>
      <c r="D28" s="30">
        <v>8.6999999999999993</v>
      </c>
      <c r="E28" s="30">
        <v>10484.6</v>
      </c>
      <c r="F28" s="30">
        <v>19513.7</v>
      </c>
      <c r="G28" s="30">
        <v>9029.2000000000007</v>
      </c>
      <c r="H28" s="30">
        <v>1199.7</v>
      </c>
      <c r="I28" s="30">
        <v>2232.9</v>
      </c>
      <c r="J28" s="30">
        <v>1033.2</v>
      </c>
      <c r="K28" s="30">
        <v>347.9</v>
      </c>
      <c r="L28" s="118"/>
    </row>
    <row r="29" spans="1:12" ht="15" customHeight="1" x14ac:dyDescent="0.45">
      <c r="A29" s="118"/>
      <c r="B29" s="3">
        <v>26</v>
      </c>
      <c r="C29" s="27" t="s">
        <v>62</v>
      </c>
      <c r="D29" s="30">
        <v>10.4</v>
      </c>
      <c r="E29" s="30">
        <v>6800.3</v>
      </c>
      <c r="F29" s="30">
        <v>13747.1</v>
      </c>
      <c r="G29" s="30">
        <v>6946.8</v>
      </c>
      <c r="H29" s="30">
        <v>653.5</v>
      </c>
      <c r="I29" s="30">
        <v>1321</v>
      </c>
      <c r="J29" s="30">
        <v>667.6</v>
      </c>
      <c r="K29" s="30">
        <v>353.6</v>
      </c>
      <c r="L29" s="118"/>
    </row>
    <row r="30" spans="1:12" ht="15" customHeight="1" x14ac:dyDescent="0.45">
      <c r="A30" s="118"/>
      <c r="B30" s="3">
        <v>27</v>
      </c>
      <c r="C30" s="27" t="s">
        <v>63</v>
      </c>
      <c r="D30" s="30">
        <v>12.6</v>
      </c>
      <c r="E30" s="30">
        <v>4616.8</v>
      </c>
      <c r="F30" s="30">
        <v>12481.5</v>
      </c>
      <c r="G30" s="30">
        <v>7864.7</v>
      </c>
      <c r="H30" s="30">
        <v>365.3</v>
      </c>
      <c r="I30" s="30">
        <v>987.5</v>
      </c>
      <c r="J30" s="30">
        <v>622.20000000000005</v>
      </c>
      <c r="K30" s="30">
        <v>264.5</v>
      </c>
      <c r="L30" s="118"/>
    </row>
    <row r="31" spans="1:12" ht="15" customHeight="1" x14ac:dyDescent="0.45">
      <c r="A31" s="118"/>
      <c r="B31" s="130">
        <v>28</v>
      </c>
      <c r="C31" s="28" t="s">
        <v>64</v>
      </c>
      <c r="D31" s="103">
        <v>14.5</v>
      </c>
      <c r="E31" s="103">
        <v>8769.7000000000007</v>
      </c>
      <c r="F31" s="103">
        <v>17418.3</v>
      </c>
      <c r="G31" s="103">
        <v>8648.6</v>
      </c>
      <c r="H31" s="103">
        <v>604.1</v>
      </c>
      <c r="I31" s="103">
        <v>1199.8</v>
      </c>
      <c r="J31" s="103">
        <v>595.70000000000005</v>
      </c>
      <c r="K31" s="103">
        <v>246.4</v>
      </c>
      <c r="L31" s="118"/>
    </row>
    <row r="32" spans="1:12" ht="15" customHeight="1" x14ac:dyDescent="0.45">
      <c r="A32" s="118"/>
      <c r="B32" s="3">
        <v>29</v>
      </c>
      <c r="C32" s="27" t="s">
        <v>65</v>
      </c>
      <c r="D32" s="30">
        <v>11.8</v>
      </c>
      <c r="E32" s="30">
        <v>7076.2</v>
      </c>
      <c r="F32" s="30">
        <v>16320.5</v>
      </c>
      <c r="G32" s="30">
        <v>9244.2000000000007</v>
      </c>
      <c r="H32" s="30">
        <v>601.6</v>
      </c>
      <c r="I32" s="30">
        <v>1387.4</v>
      </c>
      <c r="J32" s="30">
        <v>785.9</v>
      </c>
      <c r="K32" s="30">
        <v>256.60000000000002</v>
      </c>
      <c r="L32" s="118"/>
    </row>
    <row r="33" spans="1:12" ht="15" customHeight="1" x14ac:dyDescent="0.45">
      <c r="A33" s="118"/>
      <c r="B33" s="3">
        <v>30</v>
      </c>
      <c r="C33" s="27" t="s">
        <v>66</v>
      </c>
      <c r="D33" s="30">
        <v>17.2</v>
      </c>
      <c r="E33" s="30">
        <v>21078.1</v>
      </c>
      <c r="F33" s="30">
        <v>27272</v>
      </c>
      <c r="G33" s="30">
        <v>6193.9</v>
      </c>
      <c r="H33" s="30">
        <v>1223.9000000000001</v>
      </c>
      <c r="I33" s="30">
        <v>1583.5</v>
      </c>
      <c r="J33" s="30">
        <v>359.6</v>
      </c>
      <c r="K33" s="30">
        <v>315.3</v>
      </c>
      <c r="L33" s="118"/>
    </row>
    <row r="34" spans="1:12" ht="15" customHeight="1" x14ac:dyDescent="0.45">
      <c r="A34" s="118"/>
      <c r="B34" s="3">
        <v>31</v>
      </c>
      <c r="C34" s="27" t="s">
        <v>67</v>
      </c>
      <c r="D34" s="30">
        <v>10</v>
      </c>
      <c r="E34" s="30">
        <v>5259.6</v>
      </c>
      <c r="F34" s="30">
        <v>13451.8</v>
      </c>
      <c r="G34" s="30">
        <v>8192.2999999999993</v>
      </c>
      <c r="H34" s="30">
        <v>526</v>
      </c>
      <c r="I34" s="30">
        <v>1345.2</v>
      </c>
      <c r="J34" s="30">
        <v>819.2</v>
      </c>
      <c r="K34" s="30">
        <v>301.8</v>
      </c>
      <c r="L34" s="118"/>
    </row>
    <row r="35" spans="1:12" ht="15" customHeight="1" thickBot="1" x14ac:dyDescent="0.5">
      <c r="A35" s="118"/>
      <c r="B35" s="131">
        <v>32</v>
      </c>
      <c r="C35" s="73" t="s">
        <v>68</v>
      </c>
      <c r="D35" s="104">
        <v>8.5</v>
      </c>
      <c r="E35" s="104">
        <v>5267.8</v>
      </c>
      <c r="F35" s="104">
        <v>11292.3</v>
      </c>
      <c r="G35" s="104">
        <v>6024.4</v>
      </c>
      <c r="H35" s="104">
        <v>619.70000000000005</v>
      </c>
      <c r="I35" s="104">
        <v>1328.5</v>
      </c>
      <c r="J35" s="104">
        <v>708.8</v>
      </c>
      <c r="K35" s="104">
        <v>277.3</v>
      </c>
      <c r="L35" s="118"/>
    </row>
  </sheetData>
  <mergeCells count="4">
    <mergeCell ref="B8:C10"/>
    <mergeCell ref="D8:G8"/>
    <mergeCell ref="H8:K8"/>
    <mergeCell ref="B11:C11"/>
  </mergeCells>
  <phoneticPr fontId="2"/>
  <pageMargins left="0.78740157480314965" right="0.78740157480314965" top="0.78740157480314965" bottom="0.78740157480314965" header="0.39370078740157483" footer="0.59055118110236227"/>
  <pageSetup paperSize="9" scale="93" firstPageNumber="5" orientation="landscape" r:id="rId1"/>
  <ignoredErrors>
    <ignoredError sqref="B1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showGridLines="0" zoomScaleNormal="100" zoomScaleSheetLayoutView="100" workbookViewId="0"/>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5" width="10.3984375" style="23" bestFit="1" customWidth="1"/>
    <col min="6" max="13" width="9.09765625" style="23" customWidth="1"/>
    <col min="14" max="16384" width="8.09765625" style="23"/>
  </cols>
  <sheetData>
    <row r="1" spans="1:14" s="117" customFormat="1" ht="15" customHeight="1" x14ac:dyDescent="0.45">
      <c r="B1" s="117" t="s">
        <v>462</v>
      </c>
      <c r="F1" s="112"/>
      <c r="G1" s="112"/>
      <c r="H1" s="112"/>
      <c r="I1" s="112"/>
      <c r="J1" s="112"/>
      <c r="K1" s="112"/>
      <c r="L1" s="112"/>
      <c r="M1" s="112"/>
    </row>
    <row r="2" spans="1:14" ht="6" customHeight="1" x14ac:dyDescent="0.45">
      <c r="F2" s="113"/>
      <c r="G2" s="113"/>
      <c r="H2" s="113"/>
      <c r="I2" s="113"/>
      <c r="J2" s="113"/>
      <c r="K2" s="113"/>
      <c r="L2" s="113"/>
      <c r="M2" s="113"/>
    </row>
    <row r="3" spans="1:14" ht="6" customHeight="1" x14ac:dyDescent="0.45">
      <c r="F3" s="113"/>
      <c r="G3" s="113"/>
      <c r="H3" s="113"/>
      <c r="I3" s="113"/>
      <c r="J3" s="113"/>
      <c r="K3" s="113"/>
      <c r="L3" s="113"/>
      <c r="M3" s="113"/>
    </row>
    <row r="4" spans="1:14" ht="6" customHeight="1" x14ac:dyDescent="0.45">
      <c r="F4" s="113"/>
      <c r="G4" s="113"/>
      <c r="H4" s="113"/>
      <c r="I4" s="113"/>
      <c r="J4" s="113"/>
      <c r="K4" s="113"/>
      <c r="L4" s="113"/>
      <c r="M4" s="113"/>
    </row>
    <row r="5" spans="1:14" s="45" customFormat="1" ht="15" customHeight="1" thickBot="1" x14ac:dyDescent="0.5">
      <c r="B5" s="45" t="s">
        <v>2040</v>
      </c>
      <c r="F5" s="94"/>
      <c r="G5" s="94"/>
      <c r="H5" s="94"/>
      <c r="I5" s="94"/>
      <c r="J5" s="94"/>
      <c r="K5" s="94"/>
      <c r="L5" s="94"/>
      <c r="M5" s="94"/>
    </row>
    <row r="6" spans="1:14" ht="18" customHeight="1" x14ac:dyDescent="0.45">
      <c r="A6" s="118"/>
      <c r="B6" s="412" t="s">
        <v>19</v>
      </c>
      <c r="C6" s="413"/>
      <c r="D6" s="416" t="s">
        <v>20</v>
      </c>
      <c r="E6" s="368" t="s">
        <v>2039</v>
      </c>
      <c r="F6" s="459" t="s">
        <v>463</v>
      </c>
      <c r="G6" s="334"/>
      <c r="H6" s="334"/>
      <c r="I6" s="334"/>
      <c r="J6" s="334"/>
      <c r="K6" s="334"/>
      <c r="L6" s="334"/>
      <c r="M6" s="334"/>
      <c r="N6" s="118"/>
    </row>
    <row r="7" spans="1:14" ht="15" customHeight="1" x14ac:dyDescent="0.45">
      <c r="A7" s="118"/>
      <c r="B7" s="414"/>
      <c r="C7" s="415"/>
      <c r="D7" s="417"/>
      <c r="E7" s="323"/>
      <c r="F7" s="26"/>
      <c r="G7" s="26" t="s">
        <v>464</v>
      </c>
      <c r="H7" s="26" t="s">
        <v>465</v>
      </c>
      <c r="I7" s="26" t="s">
        <v>466</v>
      </c>
      <c r="J7" s="26" t="s">
        <v>467</v>
      </c>
      <c r="K7" s="26" t="s">
        <v>468</v>
      </c>
      <c r="L7" s="26" t="s">
        <v>469</v>
      </c>
      <c r="M7" s="79"/>
      <c r="N7" s="118"/>
    </row>
    <row r="8" spans="1:14" ht="15" customHeight="1" x14ac:dyDescent="0.45">
      <c r="A8" s="118"/>
      <c r="B8" s="414"/>
      <c r="C8" s="415"/>
      <c r="D8" s="417"/>
      <c r="E8" s="323"/>
      <c r="F8" s="86" t="s">
        <v>464</v>
      </c>
      <c r="G8" s="86" t="s">
        <v>470</v>
      </c>
      <c r="H8" s="86" t="s">
        <v>470</v>
      </c>
      <c r="I8" s="86" t="s">
        <v>470</v>
      </c>
      <c r="J8" s="86" t="s">
        <v>470</v>
      </c>
      <c r="K8" s="86" t="s">
        <v>470</v>
      </c>
      <c r="L8" s="86" t="s">
        <v>470</v>
      </c>
      <c r="M8" s="87" t="s">
        <v>471</v>
      </c>
      <c r="N8" s="118"/>
    </row>
    <row r="9" spans="1:14" ht="12" x14ac:dyDescent="0.45">
      <c r="A9" s="118"/>
      <c r="B9" s="414"/>
      <c r="C9" s="415"/>
      <c r="D9" s="417"/>
      <c r="E9" s="458"/>
      <c r="F9" s="86" t="s">
        <v>472</v>
      </c>
      <c r="G9" s="86" t="s">
        <v>465</v>
      </c>
      <c r="H9" s="86" t="s">
        <v>466</v>
      </c>
      <c r="I9" s="86" t="s">
        <v>467</v>
      </c>
      <c r="J9" s="86" t="s">
        <v>468</v>
      </c>
      <c r="K9" s="86" t="s">
        <v>469</v>
      </c>
      <c r="L9" s="86" t="s">
        <v>471</v>
      </c>
      <c r="M9" s="87" t="s">
        <v>470</v>
      </c>
      <c r="N9" s="118"/>
    </row>
    <row r="10" spans="1:14" ht="15" customHeight="1" thickBot="1" x14ac:dyDescent="0.5">
      <c r="A10" s="118"/>
      <c r="B10" s="366"/>
      <c r="C10" s="367"/>
      <c r="D10" s="418"/>
      <c r="E10" s="52" t="s">
        <v>473</v>
      </c>
      <c r="F10" s="52"/>
      <c r="G10" s="52" t="s">
        <v>472</v>
      </c>
      <c r="H10" s="52" t="s">
        <v>472</v>
      </c>
      <c r="I10" s="52" t="s">
        <v>472</v>
      </c>
      <c r="J10" s="52" t="s">
        <v>472</v>
      </c>
      <c r="K10" s="52" t="s">
        <v>472</v>
      </c>
      <c r="L10" s="52" t="s">
        <v>472</v>
      </c>
      <c r="M10" s="2"/>
      <c r="N10" s="118"/>
    </row>
    <row r="11" spans="1:14" s="45" customFormat="1" ht="15" customHeight="1" x14ac:dyDescent="0.45">
      <c r="A11" s="74"/>
      <c r="B11" s="405" t="s">
        <v>16</v>
      </c>
      <c r="C11" s="406"/>
      <c r="D11" s="95">
        <v>601</v>
      </c>
      <c r="E11" s="96">
        <v>18323310</v>
      </c>
      <c r="F11" s="96">
        <v>5</v>
      </c>
      <c r="G11" s="96">
        <v>11</v>
      </c>
      <c r="H11" s="96">
        <v>65</v>
      </c>
      <c r="I11" s="96">
        <v>63</v>
      </c>
      <c r="J11" s="96">
        <v>127</v>
      </c>
      <c r="K11" s="96">
        <v>184</v>
      </c>
      <c r="L11" s="96">
        <v>114</v>
      </c>
      <c r="M11" s="96">
        <v>32</v>
      </c>
      <c r="N11" s="74"/>
    </row>
    <row r="12" spans="1:14" ht="15" customHeight="1" x14ac:dyDescent="0.45">
      <c r="A12" s="118"/>
      <c r="B12" s="3" t="s">
        <v>43</v>
      </c>
      <c r="C12" s="24" t="s">
        <v>44</v>
      </c>
      <c r="D12" s="5">
        <v>144</v>
      </c>
      <c r="E12" s="6">
        <v>2112624</v>
      </c>
      <c r="F12" s="6" t="s">
        <v>46</v>
      </c>
      <c r="G12" s="6">
        <v>4</v>
      </c>
      <c r="H12" s="6">
        <v>22</v>
      </c>
      <c r="I12" s="6">
        <v>13</v>
      </c>
      <c r="J12" s="6">
        <v>43</v>
      </c>
      <c r="K12" s="6">
        <v>47</v>
      </c>
      <c r="L12" s="6">
        <v>13</v>
      </c>
      <c r="M12" s="6">
        <v>2</v>
      </c>
      <c r="N12" s="118"/>
    </row>
    <row r="13" spans="1:14" ht="15" customHeight="1" x14ac:dyDescent="0.45">
      <c r="A13" s="118"/>
      <c r="B13" s="3">
        <v>10</v>
      </c>
      <c r="C13" s="24" t="s">
        <v>45</v>
      </c>
      <c r="D13" s="5">
        <v>6</v>
      </c>
      <c r="E13" s="6">
        <v>164225</v>
      </c>
      <c r="F13" s="6" t="s">
        <v>46</v>
      </c>
      <c r="G13" s="6" t="s">
        <v>46</v>
      </c>
      <c r="H13" s="6" t="s">
        <v>46</v>
      </c>
      <c r="I13" s="6" t="s">
        <v>46</v>
      </c>
      <c r="J13" s="6" t="s">
        <v>46</v>
      </c>
      <c r="K13" s="6">
        <v>4</v>
      </c>
      <c r="L13" s="6">
        <v>2</v>
      </c>
      <c r="M13" s="6" t="s">
        <v>46</v>
      </c>
      <c r="N13" s="118"/>
    </row>
    <row r="14" spans="1:14" ht="15" customHeight="1" x14ac:dyDescent="0.45">
      <c r="A14" s="118"/>
      <c r="B14" s="3">
        <v>11</v>
      </c>
      <c r="C14" s="24" t="s">
        <v>47</v>
      </c>
      <c r="D14" s="5">
        <v>39</v>
      </c>
      <c r="E14" s="6">
        <v>266700</v>
      </c>
      <c r="F14" s="6">
        <v>1</v>
      </c>
      <c r="G14" s="6">
        <v>3</v>
      </c>
      <c r="H14" s="6">
        <v>14</v>
      </c>
      <c r="I14" s="6">
        <v>2</v>
      </c>
      <c r="J14" s="6">
        <v>13</v>
      </c>
      <c r="K14" s="6">
        <v>4</v>
      </c>
      <c r="L14" s="6">
        <v>2</v>
      </c>
      <c r="M14" s="6" t="s">
        <v>46</v>
      </c>
      <c r="N14" s="118"/>
    </row>
    <row r="15" spans="1:14" ht="15" customHeight="1" x14ac:dyDescent="0.45">
      <c r="A15" s="118"/>
      <c r="B15" s="3">
        <v>12</v>
      </c>
      <c r="C15" s="24" t="s">
        <v>48</v>
      </c>
      <c r="D15" s="5">
        <v>19</v>
      </c>
      <c r="E15" s="6">
        <v>865540</v>
      </c>
      <c r="F15" s="6" t="s">
        <v>46</v>
      </c>
      <c r="G15" s="6" t="s">
        <v>46</v>
      </c>
      <c r="H15" s="6">
        <v>1</v>
      </c>
      <c r="I15" s="6">
        <v>1</v>
      </c>
      <c r="J15" s="6" t="s">
        <v>46</v>
      </c>
      <c r="K15" s="6">
        <v>7</v>
      </c>
      <c r="L15" s="6">
        <v>9</v>
      </c>
      <c r="M15" s="6">
        <v>1</v>
      </c>
      <c r="N15" s="118"/>
    </row>
    <row r="16" spans="1:14" ht="15" customHeight="1" x14ac:dyDescent="0.45">
      <c r="A16" s="118"/>
      <c r="B16" s="130">
        <v>13</v>
      </c>
      <c r="C16" s="25" t="s">
        <v>49</v>
      </c>
      <c r="D16" s="8">
        <v>3</v>
      </c>
      <c r="E16" s="9" t="s">
        <v>2300</v>
      </c>
      <c r="F16" s="9" t="s">
        <v>46</v>
      </c>
      <c r="G16" s="9" t="s">
        <v>46</v>
      </c>
      <c r="H16" s="9" t="s">
        <v>46</v>
      </c>
      <c r="I16" s="9" t="s">
        <v>46</v>
      </c>
      <c r="J16" s="9" t="s">
        <v>2300</v>
      </c>
      <c r="K16" s="9">
        <v>2</v>
      </c>
      <c r="L16" s="9" t="s">
        <v>46</v>
      </c>
      <c r="M16" s="9" t="s">
        <v>46</v>
      </c>
      <c r="N16" s="118"/>
    </row>
    <row r="17" spans="1:14" ht="15" customHeight="1" x14ac:dyDescent="0.45">
      <c r="A17" s="118"/>
      <c r="B17" s="3">
        <v>14</v>
      </c>
      <c r="C17" s="24" t="s">
        <v>50</v>
      </c>
      <c r="D17" s="5">
        <v>7</v>
      </c>
      <c r="E17" s="6">
        <v>644067</v>
      </c>
      <c r="F17" s="6" t="s">
        <v>46</v>
      </c>
      <c r="G17" s="6" t="s">
        <v>46</v>
      </c>
      <c r="H17" s="6" t="s">
        <v>46</v>
      </c>
      <c r="I17" s="6" t="s">
        <v>46</v>
      </c>
      <c r="J17" s="6" t="s">
        <v>46</v>
      </c>
      <c r="K17" s="6">
        <v>4</v>
      </c>
      <c r="L17" s="6" t="s">
        <v>46</v>
      </c>
      <c r="M17" s="6">
        <v>3</v>
      </c>
      <c r="N17" s="118"/>
    </row>
    <row r="18" spans="1:14" ht="15" customHeight="1" x14ac:dyDescent="0.45">
      <c r="A18" s="118"/>
      <c r="B18" s="3">
        <v>15</v>
      </c>
      <c r="C18" s="24" t="s">
        <v>51</v>
      </c>
      <c r="D18" s="5">
        <v>16</v>
      </c>
      <c r="E18" s="6">
        <v>124713</v>
      </c>
      <c r="F18" s="6" t="s">
        <v>46</v>
      </c>
      <c r="G18" s="6">
        <v>1</v>
      </c>
      <c r="H18" s="6">
        <v>4</v>
      </c>
      <c r="I18" s="6">
        <v>1</v>
      </c>
      <c r="J18" s="6">
        <v>6</v>
      </c>
      <c r="K18" s="6">
        <v>4</v>
      </c>
      <c r="L18" s="6" t="s">
        <v>46</v>
      </c>
      <c r="M18" s="6" t="s">
        <v>46</v>
      </c>
      <c r="N18" s="118"/>
    </row>
    <row r="19" spans="1:14" ht="15" customHeight="1" x14ac:dyDescent="0.45">
      <c r="A19" s="118"/>
      <c r="B19" s="3">
        <v>16</v>
      </c>
      <c r="C19" s="24" t="s">
        <v>52</v>
      </c>
      <c r="D19" s="5">
        <v>8</v>
      </c>
      <c r="E19" s="6">
        <v>1153310</v>
      </c>
      <c r="F19" s="6" t="s">
        <v>46</v>
      </c>
      <c r="G19" s="6" t="s">
        <v>46</v>
      </c>
      <c r="H19" s="6" t="s">
        <v>46</v>
      </c>
      <c r="I19" s="6">
        <v>1</v>
      </c>
      <c r="J19" s="6">
        <v>1</v>
      </c>
      <c r="K19" s="6">
        <v>1</v>
      </c>
      <c r="L19" s="6">
        <v>2</v>
      </c>
      <c r="M19" s="6">
        <v>3</v>
      </c>
      <c r="N19" s="118"/>
    </row>
    <row r="20" spans="1:14" ht="15" customHeight="1" x14ac:dyDescent="0.45">
      <c r="A20" s="118"/>
      <c r="B20" s="3">
        <v>17</v>
      </c>
      <c r="C20" s="24" t="s">
        <v>53</v>
      </c>
      <c r="D20" s="5">
        <v>1</v>
      </c>
      <c r="E20" s="6" t="s">
        <v>2300</v>
      </c>
      <c r="F20" s="6" t="s">
        <v>46</v>
      </c>
      <c r="G20" s="6" t="s">
        <v>46</v>
      </c>
      <c r="H20" s="6" t="s">
        <v>46</v>
      </c>
      <c r="I20" s="6" t="s">
        <v>46</v>
      </c>
      <c r="J20" s="6" t="s">
        <v>2300</v>
      </c>
      <c r="K20" s="6" t="s">
        <v>46</v>
      </c>
      <c r="L20" s="6" t="s">
        <v>46</v>
      </c>
      <c r="M20" s="6" t="s">
        <v>46</v>
      </c>
      <c r="N20" s="118"/>
    </row>
    <row r="21" spans="1:14" ht="15" customHeight="1" x14ac:dyDescent="0.45">
      <c r="A21" s="118"/>
      <c r="B21" s="130">
        <v>18</v>
      </c>
      <c r="C21" s="25" t="s">
        <v>54</v>
      </c>
      <c r="D21" s="8">
        <v>36</v>
      </c>
      <c r="E21" s="9">
        <v>883745</v>
      </c>
      <c r="F21" s="9" t="s">
        <v>46</v>
      </c>
      <c r="G21" s="9" t="s">
        <v>46</v>
      </c>
      <c r="H21" s="9">
        <v>2</v>
      </c>
      <c r="I21" s="9">
        <v>7</v>
      </c>
      <c r="J21" s="9">
        <v>7</v>
      </c>
      <c r="K21" s="9">
        <v>13</v>
      </c>
      <c r="L21" s="9">
        <v>5</v>
      </c>
      <c r="M21" s="9">
        <v>2</v>
      </c>
      <c r="N21" s="118"/>
    </row>
    <row r="22" spans="1:14" ht="15" customHeight="1" x14ac:dyDescent="0.45">
      <c r="A22" s="118"/>
      <c r="B22" s="3">
        <v>19</v>
      </c>
      <c r="C22" s="24" t="s">
        <v>55</v>
      </c>
      <c r="D22" s="5">
        <v>4</v>
      </c>
      <c r="E22" s="6">
        <v>31970</v>
      </c>
      <c r="F22" s="6" t="s">
        <v>46</v>
      </c>
      <c r="G22" s="6" t="s">
        <v>46</v>
      </c>
      <c r="H22" s="6">
        <v>1</v>
      </c>
      <c r="I22" s="6">
        <v>1</v>
      </c>
      <c r="J22" s="6" t="s">
        <v>46</v>
      </c>
      <c r="K22" s="6">
        <v>2</v>
      </c>
      <c r="L22" s="6" t="s">
        <v>46</v>
      </c>
      <c r="M22" s="6" t="s">
        <v>46</v>
      </c>
      <c r="N22" s="118"/>
    </row>
    <row r="23" spans="1:14" ht="15" customHeight="1" x14ac:dyDescent="0.45">
      <c r="A23" s="118"/>
      <c r="B23" s="3">
        <v>20</v>
      </c>
      <c r="C23" s="24" t="s">
        <v>56</v>
      </c>
      <c r="D23" s="5">
        <v>5</v>
      </c>
      <c r="E23" s="6">
        <v>34387</v>
      </c>
      <c r="F23" s="6" t="s">
        <v>46</v>
      </c>
      <c r="G23" s="6" t="s">
        <v>46</v>
      </c>
      <c r="H23" s="6">
        <v>1</v>
      </c>
      <c r="I23" s="6" t="s">
        <v>46</v>
      </c>
      <c r="J23" s="6">
        <v>4</v>
      </c>
      <c r="K23" s="6" t="s">
        <v>46</v>
      </c>
      <c r="L23" s="6" t="s">
        <v>46</v>
      </c>
      <c r="M23" s="6" t="s">
        <v>46</v>
      </c>
      <c r="N23" s="118"/>
    </row>
    <row r="24" spans="1:14" ht="15" customHeight="1" x14ac:dyDescent="0.45">
      <c r="A24" s="118"/>
      <c r="B24" s="3">
        <v>21</v>
      </c>
      <c r="C24" s="24" t="s">
        <v>57</v>
      </c>
      <c r="D24" s="5">
        <v>20</v>
      </c>
      <c r="E24" s="6">
        <v>1603225</v>
      </c>
      <c r="F24" s="6" t="s">
        <v>46</v>
      </c>
      <c r="G24" s="6" t="s">
        <v>46</v>
      </c>
      <c r="H24" s="6">
        <v>1</v>
      </c>
      <c r="I24" s="6">
        <v>3</v>
      </c>
      <c r="J24" s="6">
        <v>2</v>
      </c>
      <c r="K24" s="6">
        <v>2</v>
      </c>
      <c r="L24" s="6">
        <v>8</v>
      </c>
      <c r="M24" s="6">
        <v>4</v>
      </c>
      <c r="N24" s="118"/>
    </row>
    <row r="25" spans="1:14" ht="15" customHeight="1" x14ac:dyDescent="0.45">
      <c r="A25" s="118"/>
      <c r="B25" s="3">
        <v>22</v>
      </c>
      <c r="C25" s="24" t="s">
        <v>58</v>
      </c>
      <c r="D25" s="5">
        <v>17</v>
      </c>
      <c r="E25" s="6">
        <v>1307317</v>
      </c>
      <c r="F25" s="6" t="s">
        <v>46</v>
      </c>
      <c r="G25" s="6" t="s">
        <v>46</v>
      </c>
      <c r="H25" s="6">
        <v>1</v>
      </c>
      <c r="I25" s="6">
        <v>1</v>
      </c>
      <c r="J25" s="6" t="s">
        <v>46</v>
      </c>
      <c r="K25" s="6">
        <v>7</v>
      </c>
      <c r="L25" s="6">
        <v>6</v>
      </c>
      <c r="M25" s="6">
        <v>2</v>
      </c>
      <c r="N25" s="118"/>
    </row>
    <row r="26" spans="1:14" ht="15" customHeight="1" x14ac:dyDescent="0.45">
      <c r="A26" s="118"/>
      <c r="B26" s="130">
        <v>23</v>
      </c>
      <c r="C26" s="25" t="s">
        <v>59</v>
      </c>
      <c r="D26" s="8">
        <v>12</v>
      </c>
      <c r="E26" s="9">
        <v>229384</v>
      </c>
      <c r="F26" s="9" t="s">
        <v>46</v>
      </c>
      <c r="G26" s="9" t="s">
        <v>46</v>
      </c>
      <c r="H26" s="9">
        <v>1</v>
      </c>
      <c r="I26" s="9">
        <v>2</v>
      </c>
      <c r="J26" s="9">
        <v>1</v>
      </c>
      <c r="K26" s="9">
        <v>5</v>
      </c>
      <c r="L26" s="9">
        <v>3</v>
      </c>
      <c r="M26" s="9" t="s">
        <v>46</v>
      </c>
      <c r="N26" s="118"/>
    </row>
    <row r="27" spans="1:14" ht="15" customHeight="1" x14ac:dyDescent="0.45">
      <c r="A27" s="118"/>
      <c r="B27" s="3">
        <v>24</v>
      </c>
      <c r="C27" s="24" t="s">
        <v>60</v>
      </c>
      <c r="D27" s="5">
        <v>44</v>
      </c>
      <c r="E27" s="6">
        <v>1442278</v>
      </c>
      <c r="F27" s="6" t="s">
        <v>46</v>
      </c>
      <c r="G27" s="6" t="s">
        <v>46</v>
      </c>
      <c r="H27" s="6">
        <v>2</v>
      </c>
      <c r="I27" s="6">
        <v>5</v>
      </c>
      <c r="J27" s="6">
        <v>8</v>
      </c>
      <c r="K27" s="6">
        <v>16</v>
      </c>
      <c r="L27" s="6">
        <v>11</v>
      </c>
      <c r="M27" s="6">
        <v>2</v>
      </c>
      <c r="N27" s="118"/>
    </row>
    <row r="28" spans="1:14" ht="15" customHeight="1" x14ac:dyDescent="0.45">
      <c r="A28" s="118"/>
      <c r="B28" s="3">
        <v>25</v>
      </c>
      <c r="C28" s="24" t="s">
        <v>61</v>
      </c>
      <c r="D28" s="5">
        <v>15</v>
      </c>
      <c r="E28" s="6">
        <v>800693</v>
      </c>
      <c r="F28" s="6" t="s">
        <v>46</v>
      </c>
      <c r="G28" s="6" t="s">
        <v>46</v>
      </c>
      <c r="H28" s="6" t="s">
        <v>46</v>
      </c>
      <c r="I28" s="6">
        <v>2</v>
      </c>
      <c r="J28" s="6">
        <v>2</v>
      </c>
      <c r="K28" s="6">
        <v>4</v>
      </c>
      <c r="L28" s="6">
        <v>5</v>
      </c>
      <c r="M28" s="6">
        <v>2</v>
      </c>
      <c r="N28" s="118"/>
    </row>
    <row r="29" spans="1:14" ht="15" customHeight="1" x14ac:dyDescent="0.45">
      <c r="A29" s="118"/>
      <c r="B29" s="3">
        <v>26</v>
      </c>
      <c r="C29" s="24" t="s">
        <v>62</v>
      </c>
      <c r="D29" s="5">
        <v>64</v>
      </c>
      <c r="E29" s="6">
        <v>1262348</v>
      </c>
      <c r="F29" s="6" t="s">
        <v>46</v>
      </c>
      <c r="G29" s="6" t="s">
        <v>46</v>
      </c>
      <c r="H29" s="6">
        <v>6</v>
      </c>
      <c r="I29" s="6">
        <v>11</v>
      </c>
      <c r="J29" s="6">
        <v>15</v>
      </c>
      <c r="K29" s="6">
        <v>22</v>
      </c>
      <c r="L29" s="6">
        <v>8</v>
      </c>
      <c r="M29" s="6">
        <v>2</v>
      </c>
      <c r="N29" s="118"/>
    </row>
    <row r="30" spans="1:14" ht="15" customHeight="1" x14ac:dyDescent="0.45">
      <c r="A30" s="118"/>
      <c r="B30" s="3">
        <v>27</v>
      </c>
      <c r="C30" s="24" t="s">
        <v>63</v>
      </c>
      <c r="D30" s="5">
        <v>18</v>
      </c>
      <c r="E30" s="6">
        <v>594420</v>
      </c>
      <c r="F30" s="6" t="s">
        <v>46</v>
      </c>
      <c r="G30" s="6">
        <v>1</v>
      </c>
      <c r="H30" s="6">
        <v>2</v>
      </c>
      <c r="I30" s="6">
        <v>3</v>
      </c>
      <c r="J30" s="6" t="s">
        <v>46</v>
      </c>
      <c r="K30" s="6">
        <v>4</v>
      </c>
      <c r="L30" s="6">
        <v>7</v>
      </c>
      <c r="M30" s="6">
        <v>1</v>
      </c>
      <c r="N30" s="118"/>
    </row>
    <row r="31" spans="1:14" ht="15" customHeight="1" x14ac:dyDescent="0.45">
      <c r="A31" s="118"/>
      <c r="B31" s="130">
        <v>28</v>
      </c>
      <c r="C31" s="25" t="s">
        <v>64</v>
      </c>
      <c r="D31" s="8">
        <v>44</v>
      </c>
      <c r="E31" s="9">
        <v>1797320</v>
      </c>
      <c r="F31" s="9">
        <v>3</v>
      </c>
      <c r="G31" s="9" t="s">
        <v>46</v>
      </c>
      <c r="H31" s="9">
        <v>6</v>
      </c>
      <c r="I31" s="9">
        <v>4</v>
      </c>
      <c r="J31" s="9">
        <v>5</v>
      </c>
      <c r="K31" s="9">
        <v>8</v>
      </c>
      <c r="L31" s="9">
        <v>14</v>
      </c>
      <c r="M31" s="9">
        <v>4</v>
      </c>
      <c r="N31" s="118"/>
    </row>
    <row r="32" spans="1:14" ht="15" customHeight="1" x14ac:dyDescent="0.45">
      <c r="A32" s="118"/>
      <c r="B32" s="3">
        <v>29</v>
      </c>
      <c r="C32" s="24" t="s">
        <v>65</v>
      </c>
      <c r="D32" s="5">
        <v>26</v>
      </c>
      <c r="E32" s="6">
        <v>494073</v>
      </c>
      <c r="F32" s="6" t="s">
        <v>46</v>
      </c>
      <c r="G32" s="6" t="s">
        <v>46</v>
      </c>
      <c r="H32" s="6" t="s">
        <v>46</v>
      </c>
      <c r="I32" s="6">
        <v>3</v>
      </c>
      <c r="J32" s="6">
        <v>9</v>
      </c>
      <c r="K32" s="6">
        <v>9</v>
      </c>
      <c r="L32" s="6">
        <v>5</v>
      </c>
      <c r="M32" s="6" t="s">
        <v>46</v>
      </c>
      <c r="N32" s="118"/>
    </row>
    <row r="33" spans="1:14" ht="15" customHeight="1" x14ac:dyDescent="0.45">
      <c r="A33" s="118"/>
      <c r="B33" s="3">
        <v>30</v>
      </c>
      <c r="C33" s="24" t="s">
        <v>66</v>
      </c>
      <c r="D33" s="5">
        <v>11</v>
      </c>
      <c r="E33" s="6">
        <v>250296</v>
      </c>
      <c r="F33" s="6" t="s">
        <v>46</v>
      </c>
      <c r="G33" s="6" t="s">
        <v>46</v>
      </c>
      <c r="H33" s="6" t="s">
        <v>46</v>
      </c>
      <c r="I33" s="6">
        <v>2</v>
      </c>
      <c r="J33" s="6">
        <v>2</v>
      </c>
      <c r="K33" s="6">
        <v>5</v>
      </c>
      <c r="L33" s="6">
        <v>2</v>
      </c>
      <c r="M33" s="6" t="s">
        <v>46</v>
      </c>
      <c r="N33" s="118"/>
    </row>
    <row r="34" spans="1:14" ht="15" customHeight="1" x14ac:dyDescent="0.45">
      <c r="A34" s="118"/>
      <c r="B34" s="3">
        <v>31</v>
      </c>
      <c r="C34" s="24" t="s">
        <v>67</v>
      </c>
      <c r="D34" s="5">
        <v>31</v>
      </c>
      <c r="E34" s="6">
        <v>1879174</v>
      </c>
      <c r="F34" s="6">
        <v>1</v>
      </c>
      <c r="G34" s="6">
        <v>2</v>
      </c>
      <c r="H34" s="6" t="s">
        <v>46</v>
      </c>
      <c r="I34" s="6">
        <v>1</v>
      </c>
      <c r="J34" s="6">
        <v>6</v>
      </c>
      <c r="K34" s="6">
        <v>9</v>
      </c>
      <c r="L34" s="6">
        <v>9</v>
      </c>
      <c r="M34" s="6">
        <v>3</v>
      </c>
      <c r="N34" s="118"/>
    </row>
    <row r="35" spans="1:14" ht="15" customHeight="1" thickBot="1" x14ac:dyDescent="0.5">
      <c r="A35" s="118"/>
      <c r="B35" s="131">
        <v>32</v>
      </c>
      <c r="C35" s="78" t="s">
        <v>68</v>
      </c>
      <c r="D35" s="11">
        <v>11</v>
      </c>
      <c r="E35" s="12">
        <v>332659</v>
      </c>
      <c r="F35" s="12" t="s">
        <v>46</v>
      </c>
      <c r="G35" s="12" t="s">
        <v>46</v>
      </c>
      <c r="H35" s="12">
        <v>1</v>
      </c>
      <c r="I35" s="12" t="s">
        <v>46</v>
      </c>
      <c r="J35" s="12">
        <v>1</v>
      </c>
      <c r="K35" s="12">
        <v>5</v>
      </c>
      <c r="L35" s="12">
        <v>3</v>
      </c>
      <c r="M35" s="12">
        <v>1</v>
      </c>
      <c r="N35" s="118"/>
    </row>
    <row r="36" spans="1:14" ht="15" customHeight="1" x14ac:dyDescent="0.45">
      <c r="N36" s="118"/>
    </row>
  </sheetData>
  <mergeCells count="5">
    <mergeCell ref="B6:C10"/>
    <mergeCell ref="D6:D10"/>
    <mergeCell ref="E6:E9"/>
    <mergeCell ref="F6:M6"/>
    <mergeCell ref="B11:C11"/>
  </mergeCells>
  <phoneticPr fontId="2"/>
  <pageMargins left="0.78740157480314965" right="0.78740157480314965" top="0.78740157480314965" bottom="0.78740157480314965" header="0.39370078740157483" footer="0.59055118110236227"/>
  <pageSetup paperSize="9" scale="94" firstPageNumber="5" orientation="landscape" r:id="rId1"/>
  <ignoredErrors>
    <ignoredError sqref="B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9"/>
  <sheetViews>
    <sheetView showGridLines="0" zoomScaleNormal="100" workbookViewId="0"/>
  </sheetViews>
  <sheetFormatPr defaultColWidth="8.69921875" defaultRowHeight="15" customHeight="1" x14ac:dyDescent="0.45"/>
  <cols>
    <col min="1" max="1" width="4.69921875" style="1" customWidth="1"/>
    <col min="2" max="2" width="78.09765625" style="1" customWidth="1"/>
    <col min="3" max="16384" width="8.69921875" style="1"/>
  </cols>
  <sheetData>
    <row r="2" spans="1:2" ht="15" customHeight="1" x14ac:dyDescent="0.45">
      <c r="A2" s="1" t="s">
        <v>14</v>
      </c>
    </row>
    <row r="3" spans="1:2" ht="26.4" x14ac:dyDescent="0.45">
      <c r="A3" s="142" t="s">
        <v>15</v>
      </c>
      <c r="B3" s="219" t="s">
        <v>2297</v>
      </c>
    </row>
    <row r="4" spans="1:2" ht="39.6" x14ac:dyDescent="0.45">
      <c r="A4" s="142" t="s">
        <v>15</v>
      </c>
      <c r="B4" s="143" t="s">
        <v>2298</v>
      </c>
    </row>
    <row r="5" spans="1:2" ht="15" customHeight="1" x14ac:dyDescent="0.45">
      <c r="A5" s="142" t="s">
        <v>15</v>
      </c>
      <c r="B5" s="143" t="s">
        <v>2280</v>
      </c>
    </row>
    <row r="6" spans="1:2" ht="15" customHeight="1" x14ac:dyDescent="0.45">
      <c r="A6" s="142" t="s">
        <v>15</v>
      </c>
      <c r="B6" s="143" t="s">
        <v>2281</v>
      </c>
    </row>
    <row r="7" spans="1:2" ht="15" customHeight="1" x14ac:dyDescent="0.45">
      <c r="A7" s="142"/>
      <c r="B7" s="143" t="s">
        <v>2282</v>
      </c>
    </row>
    <row r="8" spans="1:2" ht="15" customHeight="1" x14ac:dyDescent="0.45">
      <c r="A8" s="142" t="s">
        <v>15</v>
      </c>
      <c r="B8" s="143" t="s">
        <v>2283</v>
      </c>
    </row>
    <row r="9" spans="1:2" ht="60" customHeight="1" x14ac:dyDescent="0.45">
      <c r="A9" s="142" t="s">
        <v>15</v>
      </c>
      <c r="B9" s="143" t="s">
        <v>2299</v>
      </c>
    </row>
  </sheetData>
  <phoneticPr fontId="2"/>
  <pageMargins left="0.78740157480314965" right="0.78740157480314965" top="0.78740157480314965" bottom="0.78740157480314965" header="0.39370078740157483" footer="0.59055118110236227"/>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showGridLines="0" zoomScaleNormal="100" zoomScaleSheetLayoutView="100" workbookViewId="0"/>
  </sheetViews>
  <sheetFormatPr defaultColWidth="8.09765625" defaultRowHeight="15" customHeight="1" x14ac:dyDescent="0.45"/>
  <cols>
    <col min="1" max="1" width="2.59765625" style="23" customWidth="1"/>
    <col min="2" max="2" width="2.5" style="23" customWidth="1"/>
    <col min="3" max="3" width="12.19921875" style="23" customWidth="1"/>
    <col min="4" max="4" width="6" style="23" customWidth="1"/>
    <col min="5" max="9" width="8.09765625" style="23" customWidth="1"/>
    <col min="10" max="16384" width="8.09765625" style="23"/>
  </cols>
  <sheetData>
    <row r="1" spans="1:9" s="117" customFormat="1" ht="15" customHeight="1" x14ac:dyDescent="0.45">
      <c r="B1" s="117" t="s">
        <v>462</v>
      </c>
    </row>
    <row r="2" spans="1:9" ht="6" customHeight="1" x14ac:dyDescent="0.45"/>
    <row r="3" spans="1:9" ht="6" customHeight="1" x14ac:dyDescent="0.45"/>
    <row r="4" spans="1:9" ht="6" customHeight="1" x14ac:dyDescent="0.45"/>
    <row r="5" spans="1:9" s="45" customFormat="1" ht="15" customHeight="1" thickBot="1" x14ac:dyDescent="0.5">
      <c r="B5" s="45" t="s">
        <v>474</v>
      </c>
    </row>
    <row r="6" spans="1:9" ht="18" customHeight="1" x14ac:dyDescent="0.45">
      <c r="A6" s="118"/>
      <c r="B6" s="412" t="s">
        <v>2289</v>
      </c>
      <c r="C6" s="413"/>
      <c r="D6" s="416" t="s">
        <v>2288</v>
      </c>
      <c r="E6" s="457" t="s">
        <v>475</v>
      </c>
      <c r="F6" s="412"/>
      <c r="G6" s="412"/>
      <c r="H6" s="412"/>
      <c r="I6" s="412"/>
    </row>
    <row r="7" spans="1:9" ht="18" customHeight="1" x14ac:dyDescent="0.45">
      <c r="A7" s="118"/>
      <c r="B7" s="414"/>
      <c r="C7" s="415"/>
      <c r="D7" s="451"/>
      <c r="E7" s="433" t="s">
        <v>418</v>
      </c>
      <c r="F7" s="429" t="s">
        <v>476</v>
      </c>
      <c r="G7" s="407"/>
      <c r="H7" s="425" t="s">
        <v>477</v>
      </c>
      <c r="I7" s="421" t="s">
        <v>478</v>
      </c>
    </row>
    <row r="8" spans="1:9" ht="18" customHeight="1" x14ac:dyDescent="0.45">
      <c r="A8" s="118"/>
      <c r="B8" s="414"/>
      <c r="C8" s="415"/>
      <c r="D8" s="451"/>
      <c r="E8" s="433"/>
      <c r="F8" s="134" t="s">
        <v>479</v>
      </c>
      <c r="G8" s="209" t="s">
        <v>480</v>
      </c>
      <c r="H8" s="433"/>
      <c r="I8" s="451"/>
    </row>
    <row r="9" spans="1:9" s="32" customFormat="1" ht="12.6" thickBot="1" x14ac:dyDescent="0.5">
      <c r="A9" s="65"/>
      <c r="B9" s="460"/>
      <c r="C9" s="461"/>
      <c r="D9" s="462"/>
      <c r="E9" s="58" t="s">
        <v>481</v>
      </c>
      <c r="F9" s="81" t="s">
        <v>481</v>
      </c>
      <c r="G9" s="58" t="s">
        <v>481</v>
      </c>
      <c r="H9" s="58" t="s">
        <v>481</v>
      </c>
      <c r="I9" s="64" t="s">
        <v>481</v>
      </c>
    </row>
    <row r="10" spans="1:9" s="45" customFormat="1" ht="15" customHeight="1" x14ac:dyDescent="0.45">
      <c r="A10" s="74"/>
      <c r="B10" s="405" t="s">
        <v>16</v>
      </c>
      <c r="C10" s="406"/>
      <c r="D10" s="95">
        <v>601</v>
      </c>
      <c r="E10" s="96">
        <v>160142</v>
      </c>
      <c r="F10" s="96">
        <v>35940</v>
      </c>
      <c r="G10" s="96">
        <v>22873</v>
      </c>
      <c r="H10" s="96">
        <v>69583</v>
      </c>
      <c r="I10" s="96">
        <v>31746</v>
      </c>
    </row>
    <row r="11" spans="1:9" ht="15" customHeight="1" x14ac:dyDescent="0.45">
      <c r="A11" s="118"/>
      <c r="B11" s="3" t="s">
        <v>43</v>
      </c>
      <c r="C11" s="24" t="s">
        <v>44</v>
      </c>
      <c r="D11" s="5">
        <v>144</v>
      </c>
      <c r="E11" s="6">
        <v>36066</v>
      </c>
      <c r="F11" s="6">
        <v>34</v>
      </c>
      <c r="G11" s="6">
        <v>5607</v>
      </c>
      <c r="H11" s="6">
        <v>28335</v>
      </c>
      <c r="I11" s="6">
        <v>2090</v>
      </c>
    </row>
    <row r="12" spans="1:9" ht="15" customHeight="1" x14ac:dyDescent="0.45">
      <c r="A12" s="118"/>
      <c r="B12" s="3">
        <v>10</v>
      </c>
      <c r="C12" s="24" t="s">
        <v>45</v>
      </c>
      <c r="D12" s="5">
        <v>6</v>
      </c>
      <c r="E12" s="6">
        <v>1600</v>
      </c>
      <c r="F12" s="6" t="s">
        <v>46</v>
      </c>
      <c r="G12" s="6">
        <v>70</v>
      </c>
      <c r="H12" s="6">
        <v>1530</v>
      </c>
      <c r="I12" s="6" t="s">
        <v>46</v>
      </c>
    </row>
    <row r="13" spans="1:9" ht="15" customHeight="1" x14ac:dyDescent="0.45">
      <c r="A13" s="118"/>
      <c r="B13" s="3">
        <v>11</v>
      </c>
      <c r="C13" s="24" t="s">
        <v>47</v>
      </c>
      <c r="D13" s="5">
        <v>39</v>
      </c>
      <c r="E13" s="6">
        <v>273</v>
      </c>
      <c r="F13" s="6" t="s">
        <v>46</v>
      </c>
      <c r="G13" s="6">
        <v>269</v>
      </c>
      <c r="H13" s="6">
        <v>4</v>
      </c>
      <c r="I13" s="6" t="s">
        <v>46</v>
      </c>
    </row>
    <row r="14" spans="1:9" ht="15" customHeight="1" x14ac:dyDescent="0.45">
      <c r="A14" s="118"/>
      <c r="B14" s="3">
        <v>12</v>
      </c>
      <c r="C14" s="24" t="s">
        <v>48</v>
      </c>
      <c r="D14" s="5">
        <v>19</v>
      </c>
      <c r="E14" s="6">
        <v>1363</v>
      </c>
      <c r="F14" s="6" t="s">
        <v>46</v>
      </c>
      <c r="G14" s="6">
        <v>735</v>
      </c>
      <c r="H14" s="6">
        <v>347</v>
      </c>
      <c r="I14" s="6">
        <v>281</v>
      </c>
    </row>
    <row r="15" spans="1:9" ht="15" customHeight="1" x14ac:dyDescent="0.45">
      <c r="A15" s="118"/>
      <c r="B15" s="130">
        <v>13</v>
      </c>
      <c r="C15" s="25" t="s">
        <v>49</v>
      </c>
      <c r="D15" s="8">
        <v>3</v>
      </c>
      <c r="E15" s="9" t="s">
        <v>2300</v>
      </c>
      <c r="F15" s="9" t="s">
        <v>46</v>
      </c>
      <c r="G15" s="9" t="s">
        <v>2300</v>
      </c>
      <c r="H15" s="9">
        <v>215</v>
      </c>
      <c r="I15" s="9" t="s">
        <v>46</v>
      </c>
    </row>
    <row r="16" spans="1:9" ht="15" customHeight="1" x14ac:dyDescent="0.45">
      <c r="A16" s="118"/>
      <c r="B16" s="3">
        <v>14</v>
      </c>
      <c r="C16" s="24" t="s">
        <v>50</v>
      </c>
      <c r="D16" s="5">
        <v>7</v>
      </c>
      <c r="E16" s="6">
        <v>17360</v>
      </c>
      <c r="F16" s="6" t="s">
        <v>46</v>
      </c>
      <c r="G16" s="6">
        <v>102</v>
      </c>
      <c r="H16" s="6">
        <v>479</v>
      </c>
      <c r="I16" s="6">
        <v>16779</v>
      </c>
    </row>
    <row r="17" spans="1:9" ht="15" customHeight="1" x14ac:dyDescent="0.45">
      <c r="A17" s="118"/>
      <c r="B17" s="3">
        <v>15</v>
      </c>
      <c r="C17" s="24" t="s">
        <v>51</v>
      </c>
      <c r="D17" s="5">
        <v>16</v>
      </c>
      <c r="E17" s="6">
        <v>655</v>
      </c>
      <c r="F17" s="6">
        <v>234</v>
      </c>
      <c r="G17" s="6">
        <v>421</v>
      </c>
      <c r="H17" s="6" t="s">
        <v>46</v>
      </c>
      <c r="I17" s="6" t="s">
        <v>46</v>
      </c>
    </row>
    <row r="18" spans="1:9" ht="15" customHeight="1" x14ac:dyDescent="0.45">
      <c r="A18" s="118"/>
      <c r="B18" s="3">
        <v>16</v>
      </c>
      <c r="C18" s="24" t="s">
        <v>52</v>
      </c>
      <c r="D18" s="5">
        <v>8</v>
      </c>
      <c r="E18" s="6">
        <v>18162</v>
      </c>
      <c r="F18" s="6">
        <v>3483</v>
      </c>
      <c r="G18" s="6">
        <v>1469</v>
      </c>
      <c r="H18" s="6">
        <v>2552</v>
      </c>
      <c r="I18" s="6">
        <v>10658</v>
      </c>
    </row>
    <row r="19" spans="1:9" ht="15" customHeight="1" x14ac:dyDescent="0.45">
      <c r="A19" s="118"/>
      <c r="B19" s="3">
        <v>17</v>
      </c>
      <c r="C19" s="24" t="s">
        <v>53</v>
      </c>
      <c r="D19" s="5">
        <v>1</v>
      </c>
      <c r="E19" s="6" t="s">
        <v>2300</v>
      </c>
      <c r="F19" s="6" t="s">
        <v>46</v>
      </c>
      <c r="G19" s="6" t="s">
        <v>2300</v>
      </c>
      <c r="H19" s="6" t="s">
        <v>46</v>
      </c>
      <c r="I19" s="6" t="s">
        <v>46</v>
      </c>
    </row>
    <row r="20" spans="1:9" ht="15" customHeight="1" x14ac:dyDescent="0.45">
      <c r="A20" s="118"/>
      <c r="B20" s="130">
        <v>18</v>
      </c>
      <c r="C20" s="25" t="s">
        <v>54</v>
      </c>
      <c r="D20" s="8">
        <v>36</v>
      </c>
      <c r="E20" s="9">
        <v>2474</v>
      </c>
      <c r="F20" s="9">
        <v>299</v>
      </c>
      <c r="G20" s="9">
        <v>1188</v>
      </c>
      <c r="H20" s="9">
        <v>784</v>
      </c>
      <c r="I20" s="9">
        <v>203</v>
      </c>
    </row>
    <row r="21" spans="1:9" ht="15" customHeight="1" x14ac:dyDescent="0.45">
      <c r="A21" s="118"/>
      <c r="B21" s="3">
        <v>19</v>
      </c>
      <c r="C21" s="24" t="s">
        <v>55</v>
      </c>
      <c r="D21" s="5">
        <v>4</v>
      </c>
      <c r="E21" s="6">
        <v>124</v>
      </c>
      <c r="F21" s="6" t="s">
        <v>46</v>
      </c>
      <c r="G21" s="6">
        <v>116</v>
      </c>
      <c r="H21" s="6">
        <v>8</v>
      </c>
      <c r="I21" s="6" t="s">
        <v>46</v>
      </c>
    </row>
    <row r="22" spans="1:9" ht="15" customHeight="1" x14ac:dyDescent="0.45">
      <c r="A22" s="118"/>
      <c r="B22" s="3">
        <v>20</v>
      </c>
      <c r="C22" s="24" t="s">
        <v>56</v>
      </c>
      <c r="D22" s="5">
        <v>5</v>
      </c>
      <c r="E22" s="6">
        <v>24</v>
      </c>
      <c r="F22" s="6" t="s">
        <v>46</v>
      </c>
      <c r="G22" s="6">
        <v>24</v>
      </c>
      <c r="H22" s="6" t="s">
        <v>46</v>
      </c>
      <c r="I22" s="6" t="s">
        <v>46</v>
      </c>
    </row>
    <row r="23" spans="1:9" ht="15" customHeight="1" x14ac:dyDescent="0.45">
      <c r="A23" s="118"/>
      <c r="B23" s="3">
        <v>21</v>
      </c>
      <c r="C23" s="24" t="s">
        <v>57</v>
      </c>
      <c r="D23" s="5">
        <v>20</v>
      </c>
      <c r="E23" s="6">
        <v>11755</v>
      </c>
      <c r="F23" s="6" t="s">
        <v>46</v>
      </c>
      <c r="G23" s="6">
        <v>245</v>
      </c>
      <c r="H23" s="6">
        <v>9780</v>
      </c>
      <c r="I23" s="6">
        <v>1730</v>
      </c>
    </row>
    <row r="24" spans="1:9" ht="15" customHeight="1" x14ac:dyDescent="0.45">
      <c r="A24" s="118"/>
      <c r="B24" s="3">
        <v>22</v>
      </c>
      <c r="C24" s="24" t="s">
        <v>58</v>
      </c>
      <c r="D24" s="5">
        <v>17</v>
      </c>
      <c r="E24" s="6">
        <v>21534</v>
      </c>
      <c r="F24" s="6" t="s">
        <v>46</v>
      </c>
      <c r="G24" s="6">
        <v>422</v>
      </c>
      <c r="H24" s="6">
        <v>21112</v>
      </c>
      <c r="I24" s="6" t="s">
        <v>46</v>
      </c>
    </row>
    <row r="25" spans="1:9" ht="15" customHeight="1" x14ac:dyDescent="0.45">
      <c r="A25" s="118"/>
      <c r="B25" s="130">
        <v>23</v>
      </c>
      <c r="C25" s="25" t="s">
        <v>59</v>
      </c>
      <c r="D25" s="8">
        <v>12</v>
      </c>
      <c r="E25" s="9">
        <v>662</v>
      </c>
      <c r="F25" s="9" t="s">
        <v>46</v>
      </c>
      <c r="G25" s="9">
        <v>644</v>
      </c>
      <c r="H25" s="9">
        <v>18</v>
      </c>
      <c r="I25" s="9" t="s">
        <v>46</v>
      </c>
    </row>
    <row r="26" spans="1:9" ht="15" customHeight="1" x14ac:dyDescent="0.45">
      <c r="A26" s="118"/>
      <c r="B26" s="3">
        <v>24</v>
      </c>
      <c r="C26" s="24" t="s">
        <v>60</v>
      </c>
      <c r="D26" s="5">
        <v>44</v>
      </c>
      <c r="E26" s="6">
        <v>6983</v>
      </c>
      <c r="F26" s="6">
        <v>2763</v>
      </c>
      <c r="G26" s="6">
        <v>1379</v>
      </c>
      <c r="H26" s="6">
        <v>2841</v>
      </c>
      <c r="I26" s="6" t="s">
        <v>46</v>
      </c>
    </row>
    <row r="27" spans="1:9" ht="15" customHeight="1" x14ac:dyDescent="0.45">
      <c r="A27" s="118"/>
      <c r="B27" s="3">
        <v>25</v>
      </c>
      <c r="C27" s="24" t="s">
        <v>61</v>
      </c>
      <c r="D27" s="5">
        <v>15</v>
      </c>
      <c r="E27" s="6">
        <v>1492</v>
      </c>
      <c r="F27" s="6">
        <v>815</v>
      </c>
      <c r="G27" s="6">
        <v>670</v>
      </c>
      <c r="H27" s="6">
        <v>7</v>
      </c>
      <c r="I27" s="6" t="s">
        <v>46</v>
      </c>
    </row>
    <row r="28" spans="1:9" ht="15" customHeight="1" x14ac:dyDescent="0.45">
      <c r="A28" s="118"/>
      <c r="B28" s="3">
        <v>26</v>
      </c>
      <c r="C28" s="24" t="s">
        <v>62</v>
      </c>
      <c r="D28" s="5">
        <v>64</v>
      </c>
      <c r="E28" s="6">
        <v>933</v>
      </c>
      <c r="F28" s="6">
        <v>1</v>
      </c>
      <c r="G28" s="6">
        <v>819</v>
      </c>
      <c r="H28" s="6">
        <v>111</v>
      </c>
      <c r="I28" s="6">
        <v>2</v>
      </c>
    </row>
    <row r="29" spans="1:9" ht="15" customHeight="1" x14ac:dyDescent="0.45">
      <c r="A29" s="118"/>
      <c r="B29" s="3">
        <v>27</v>
      </c>
      <c r="C29" s="24" t="s">
        <v>63</v>
      </c>
      <c r="D29" s="5">
        <v>18</v>
      </c>
      <c r="E29" s="6">
        <v>422</v>
      </c>
      <c r="F29" s="6" t="s">
        <v>46</v>
      </c>
      <c r="G29" s="6">
        <v>400</v>
      </c>
      <c r="H29" s="6">
        <v>22</v>
      </c>
      <c r="I29" s="6" t="s">
        <v>46</v>
      </c>
    </row>
    <row r="30" spans="1:9" ht="15" customHeight="1" x14ac:dyDescent="0.45">
      <c r="A30" s="118"/>
      <c r="B30" s="130">
        <v>28</v>
      </c>
      <c r="C30" s="25" t="s">
        <v>64</v>
      </c>
      <c r="D30" s="8">
        <v>44</v>
      </c>
      <c r="E30" s="9">
        <v>26090</v>
      </c>
      <c r="F30" s="9">
        <v>21618</v>
      </c>
      <c r="G30" s="9">
        <v>3205</v>
      </c>
      <c r="H30" s="9">
        <v>1264</v>
      </c>
      <c r="I30" s="9">
        <v>3</v>
      </c>
    </row>
    <row r="31" spans="1:9" ht="15" customHeight="1" x14ac:dyDescent="0.45">
      <c r="A31" s="118"/>
      <c r="B31" s="3">
        <v>29</v>
      </c>
      <c r="C31" s="24" t="s">
        <v>65</v>
      </c>
      <c r="D31" s="5">
        <v>26</v>
      </c>
      <c r="E31" s="6">
        <v>1749</v>
      </c>
      <c r="F31" s="6">
        <v>1288</v>
      </c>
      <c r="G31" s="6">
        <v>461</v>
      </c>
      <c r="H31" s="6" t="s">
        <v>46</v>
      </c>
      <c r="I31" s="6" t="s">
        <v>46</v>
      </c>
    </row>
    <row r="32" spans="1:9" ht="15" customHeight="1" x14ac:dyDescent="0.45">
      <c r="A32" s="118"/>
      <c r="B32" s="3">
        <v>30</v>
      </c>
      <c r="C32" s="24" t="s">
        <v>66</v>
      </c>
      <c r="D32" s="5">
        <v>11</v>
      </c>
      <c r="E32" s="6">
        <v>105</v>
      </c>
      <c r="F32" s="6" t="s">
        <v>46</v>
      </c>
      <c r="G32" s="6">
        <v>78</v>
      </c>
      <c r="H32" s="6">
        <v>27</v>
      </c>
      <c r="I32" s="6" t="s">
        <v>46</v>
      </c>
    </row>
    <row r="33" spans="1:9" ht="15" customHeight="1" x14ac:dyDescent="0.45">
      <c r="A33" s="118"/>
      <c r="B33" s="3">
        <v>31</v>
      </c>
      <c r="C33" s="24" t="s">
        <v>67</v>
      </c>
      <c r="D33" s="5">
        <v>31</v>
      </c>
      <c r="E33" s="6">
        <v>8632</v>
      </c>
      <c r="F33" s="6">
        <v>4386</v>
      </c>
      <c r="G33" s="6">
        <v>4099</v>
      </c>
      <c r="H33" s="6">
        <v>147</v>
      </c>
      <c r="I33" s="6" t="s">
        <v>46</v>
      </c>
    </row>
    <row r="34" spans="1:9" ht="15" customHeight="1" thickBot="1" x14ac:dyDescent="0.5">
      <c r="A34" s="118"/>
      <c r="B34" s="131">
        <v>32</v>
      </c>
      <c r="C34" s="78" t="s">
        <v>68</v>
      </c>
      <c r="D34" s="11">
        <v>11</v>
      </c>
      <c r="E34" s="12">
        <v>1465</v>
      </c>
      <c r="F34" s="12">
        <v>1019</v>
      </c>
      <c r="G34" s="12">
        <v>446</v>
      </c>
      <c r="H34" s="12" t="s">
        <v>46</v>
      </c>
      <c r="I34" s="12" t="s">
        <v>46</v>
      </c>
    </row>
  </sheetData>
  <mergeCells count="8">
    <mergeCell ref="B10:C10"/>
    <mergeCell ref="B6:C9"/>
    <mergeCell ref="D6:D9"/>
    <mergeCell ref="E6:I6"/>
    <mergeCell ref="E7:E8"/>
    <mergeCell ref="F7:G7"/>
    <mergeCell ref="H7:H8"/>
    <mergeCell ref="I7:I8"/>
  </mergeCells>
  <phoneticPr fontId="2"/>
  <pageMargins left="0.78740157480314965" right="0.78740157480314965" top="0.78740157480314965" bottom="0.78740157480314965" header="0.39370078740157483" footer="0.59055118110236227"/>
  <pageSetup paperSize="9" firstPageNumber="5" orientation="portrait" r:id="rId1"/>
  <ignoredErrors>
    <ignoredError sqref="B11"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Normal="100" zoomScaleSheetLayoutView="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2290</v>
      </c>
      <c r="C3" s="14"/>
      <c r="D3" s="14"/>
      <c r="E3" s="14"/>
      <c r="F3" s="14"/>
      <c r="G3" s="14"/>
      <c r="H3" s="14"/>
      <c r="I3" s="14"/>
      <c r="J3" s="14"/>
      <c r="K3" s="14"/>
    </row>
    <row r="4" spans="1:12" s="51" customFormat="1" ht="15" customHeight="1" x14ac:dyDescent="0.45">
      <c r="B4" s="51" t="s">
        <v>2292</v>
      </c>
      <c r="C4" s="14"/>
      <c r="D4" s="14"/>
      <c r="E4" s="14"/>
      <c r="F4" s="14"/>
      <c r="G4" s="14"/>
      <c r="H4" s="14"/>
      <c r="I4" s="14"/>
      <c r="J4" s="14"/>
      <c r="K4" s="14"/>
    </row>
    <row r="5" spans="1:12" s="51" customFormat="1" ht="15" customHeight="1" x14ac:dyDescent="0.45">
      <c r="B5" s="51" t="s">
        <v>2291</v>
      </c>
      <c r="C5" s="14"/>
      <c r="D5" s="14"/>
      <c r="E5" s="14"/>
      <c r="F5" s="14"/>
      <c r="G5" s="14"/>
      <c r="H5" s="14"/>
      <c r="I5" s="14"/>
      <c r="J5" s="14"/>
      <c r="K5" s="14"/>
    </row>
    <row r="6" spans="1:12" ht="15" customHeight="1" x14ac:dyDescent="0.45">
      <c r="B6" s="14" t="s">
        <v>1878</v>
      </c>
      <c r="L6" s="15"/>
    </row>
    <row r="7" spans="1:12" ht="15" customHeight="1" thickBot="1" x14ac:dyDescent="0.5">
      <c r="L7" s="15"/>
    </row>
    <row r="8" spans="1:12" ht="60" x14ac:dyDescent="0.45">
      <c r="A8" s="15"/>
      <c r="B8" s="473" t="s">
        <v>18</v>
      </c>
      <c r="C8" s="473"/>
      <c r="D8" s="474"/>
      <c r="E8" s="477" t="s">
        <v>20</v>
      </c>
      <c r="F8" s="285" t="s">
        <v>482</v>
      </c>
      <c r="G8" s="139" t="s">
        <v>71</v>
      </c>
      <c r="H8" s="285" t="s">
        <v>1893</v>
      </c>
      <c r="I8" s="285" t="s">
        <v>483</v>
      </c>
      <c r="J8" s="127" t="s">
        <v>484</v>
      </c>
      <c r="K8" s="127" t="s">
        <v>1849</v>
      </c>
      <c r="L8" s="15"/>
    </row>
    <row r="9" spans="1:12" s="128" customFormat="1" ht="15" customHeight="1" thickBot="1" x14ac:dyDescent="0.5">
      <c r="A9" s="286"/>
      <c r="B9" s="475"/>
      <c r="C9" s="475"/>
      <c r="D9" s="476"/>
      <c r="E9" s="478"/>
      <c r="F9" s="19" t="s">
        <v>485</v>
      </c>
      <c r="G9" s="19" t="s">
        <v>79</v>
      </c>
      <c r="H9" s="19" t="s">
        <v>79</v>
      </c>
      <c r="I9" s="19" t="s">
        <v>79</v>
      </c>
      <c r="J9" s="20" t="s">
        <v>79</v>
      </c>
      <c r="K9" s="20" t="s">
        <v>79</v>
      </c>
      <c r="L9" s="286"/>
    </row>
    <row r="10" spans="1:12" s="51" customFormat="1" ht="15" customHeight="1" x14ac:dyDescent="0.45">
      <c r="A10" s="48"/>
      <c r="B10" s="479" t="s">
        <v>16</v>
      </c>
      <c r="C10" s="479"/>
      <c r="D10" s="480"/>
      <c r="E10" s="42">
        <v>2126</v>
      </c>
      <c r="F10" s="42">
        <v>86593</v>
      </c>
      <c r="G10" s="42">
        <v>33951357</v>
      </c>
      <c r="H10" s="42">
        <v>216009167</v>
      </c>
      <c r="I10" s="42">
        <v>311239286</v>
      </c>
      <c r="J10" s="42">
        <v>83829729</v>
      </c>
      <c r="K10" s="42">
        <v>89586748</v>
      </c>
      <c r="L10" s="48"/>
    </row>
    <row r="11" spans="1:12" ht="15" customHeight="1" x14ac:dyDescent="0.45">
      <c r="A11" s="15"/>
      <c r="B11" s="3" t="s">
        <v>43</v>
      </c>
      <c r="C11" s="469" t="s">
        <v>44</v>
      </c>
      <c r="D11" s="469"/>
      <c r="E11" s="6">
        <v>456</v>
      </c>
      <c r="F11" s="6">
        <v>18463</v>
      </c>
      <c r="G11" s="6">
        <v>5046267</v>
      </c>
      <c r="H11" s="6">
        <v>27140900</v>
      </c>
      <c r="I11" s="6">
        <v>41953074</v>
      </c>
      <c r="J11" s="6">
        <v>12971391</v>
      </c>
      <c r="K11" s="6">
        <v>13810489</v>
      </c>
      <c r="L11" s="15"/>
    </row>
    <row r="12" spans="1:12" ht="15" customHeight="1" x14ac:dyDescent="0.45">
      <c r="A12" s="15"/>
      <c r="B12" s="3">
        <v>10</v>
      </c>
      <c r="C12" s="469" t="s">
        <v>45</v>
      </c>
      <c r="D12" s="469"/>
      <c r="E12" s="6">
        <v>79</v>
      </c>
      <c r="F12" s="6">
        <v>1027</v>
      </c>
      <c r="G12" s="6">
        <v>302896</v>
      </c>
      <c r="H12" s="6">
        <v>1838461</v>
      </c>
      <c r="I12" s="6">
        <v>4652550</v>
      </c>
      <c r="J12" s="6">
        <v>2474772</v>
      </c>
      <c r="K12" s="6">
        <v>2531943</v>
      </c>
      <c r="L12" s="15"/>
    </row>
    <row r="13" spans="1:12" ht="15" customHeight="1" x14ac:dyDescent="0.45">
      <c r="A13" s="15"/>
      <c r="B13" s="3">
        <v>11</v>
      </c>
      <c r="C13" s="469" t="s">
        <v>47</v>
      </c>
      <c r="D13" s="469"/>
      <c r="E13" s="6">
        <v>136</v>
      </c>
      <c r="F13" s="6">
        <v>3484</v>
      </c>
      <c r="G13" s="6">
        <v>773095</v>
      </c>
      <c r="H13" s="6">
        <v>778649</v>
      </c>
      <c r="I13" s="6">
        <v>1997364</v>
      </c>
      <c r="J13" s="6">
        <v>1089985</v>
      </c>
      <c r="K13" s="6">
        <v>1109244</v>
      </c>
      <c r="L13" s="15"/>
    </row>
    <row r="14" spans="1:12" ht="15" customHeight="1" x14ac:dyDescent="0.45">
      <c r="A14" s="15"/>
      <c r="B14" s="3">
        <v>12</v>
      </c>
      <c r="C14" s="469" t="s">
        <v>48</v>
      </c>
      <c r="D14" s="469"/>
      <c r="E14" s="6">
        <v>130</v>
      </c>
      <c r="F14" s="6">
        <v>2218</v>
      </c>
      <c r="G14" s="6">
        <v>755805</v>
      </c>
      <c r="H14" s="6">
        <v>5462125</v>
      </c>
      <c r="I14" s="6">
        <v>8525683</v>
      </c>
      <c r="J14" s="6">
        <v>2779025</v>
      </c>
      <c r="K14" s="6">
        <v>2802784</v>
      </c>
      <c r="L14" s="15"/>
    </row>
    <row r="15" spans="1:12" ht="15" customHeight="1" x14ac:dyDescent="0.45">
      <c r="A15" s="15"/>
      <c r="B15" s="130">
        <v>13</v>
      </c>
      <c r="C15" s="470" t="s">
        <v>49</v>
      </c>
      <c r="D15" s="470"/>
      <c r="E15" s="9">
        <v>30</v>
      </c>
      <c r="F15" s="9">
        <v>422</v>
      </c>
      <c r="G15" s="9">
        <v>131902</v>
      </c>
      <c r="H15" s="9">
        <v>408633</v>
      </c>
      <c r="I15" s="9">
        <v>671007</v>
      </c>
      <c r="J15" s="9">
        <v>221861</v>
      </c>
      <c r="K15" s="9">
        <v>239599</v>
      </c>
      <c r="L15" s="15"/>
    </row>
    <row r="16" spans="1:12" ht="15" customHeight="1" x14ac:dyDescent="0.45">
      <c r="A16" s="15"/>
      <c r="B16" s="3">
        <v>14</v>
      </c>
      <c r="C16" s="469" t="s">
        <v>50</v>
      </c>
      <c r="D16" s="469"/>
      <c r="E16" s="6">
        <v>23</v>
      </c>
      <c r="F16" s="6">
        <v>776</v>
      </c>
      <c r="G16" s="6">
        <v>267425</v>
      </c>
      <c r="H16" s="6">
        <v>2180132</v>
      </c>
      <c r="I16" s="6">
        <v>2966345</v>
      </c>
      <c r="J16" s="6">
        <v>604690</v>
      </c>
      <c r="K16" s="6">
        <v>723902</v>
      </c>
      <c r="L16" s="15"/>
    </row>
    <row r="17" spans="1:12" ht="15" customHeight="1" x14ac:dyDescent="0.45">
      <c r="A17" s="15"/>
      <c r="B17" s="3">
        <v>15</v>
      </c>
      <c r="C17" s="469" t="s">
        <v>51</v>
      </c>
      <c r="D17" s="469"/>
      <c r="E17" s="6">
        <v>105</v>
      </c>
      <c r="F17" s="6">
        <v>1890</v>
      </c>
      <c r="G17" s="6">
        <v>636933</v>
      </c>
      <c r="H17" s="6">
        <v>1671255</v>
      </c>
      <c r="I17" s="6">
        <v>3939349</v>
      </c>
      <c r="J17" s="6">
        <v>1919761</v>
      </c>
      <c r="K17" s="6">
        <v>2084394</v>
      </c>
      <c r="L17" s="15"/>
    </row>
    <row r="18" spans="1:12" ht="15" customHeight="1" x14ac:dyDescent="0.45">
      <c r="A18" s="15"/>
      <c r="B18" s="3">
        <v>16</v>
      </c>
      <c r="C18" s="469" t="s">
        <v>52</v>
      </c>
      <c r="D18" s="469"/>
      <c r="E18" s="6">
        <v>23</v>
      </c>
      <c r="F18" s="6">
        <v>1518</v>
      </c>
      <c r="G18" s="6">
        <v>725185</v>
      </c>
      <c r="H18" s="6">
        <v>3823878</v>
      </c>
      <c r="I18" s="6">
        <v>6908664</v>
      </c>
      <c r="J18" s="6">
        <v>2636765</v>
      </c>
      <c r="K18" s="6">
        <v>2985417</v>
      </c>
      <c r="L18" s="15"/>
    </row>
    <row r="19" spans="1:12" ht="15" customHeight="1" x14ac:dyDescent="0.45">
      <c r="A19" s="15"/>
      <c r="B19" s="3">
        <v>17</v>
      </c>
      <c r="C19" s="469" t="s">
        <v>53</v>
      </c>
      <c r="D19" s="469"/>
      <c r="E19" s="6">
        <v>29</v>
      </c>
      <c r="F19" s="6">
        <v>184</v>
      </c>
      <c r="G19" s="6">
        <v>76818</v>
      </c>
      <c r="H19" s="6">
        <v>634734</v>
      </c>
      <c r="I19" s="6">
        <v>979128</v>
      </c>
      <c r="J19" s="6">
        <v>310266</v>
      </c>
      <c r="K19" s="6">
        <v>313454</v>
      </c>
      <c r="L19" s="15"/>
    </row>
    <row r="20" spans="1:12" ht="15" customHeight="1" x14ac:dyDescent="0.45">
      <c r="A20" s="15"/>
      <c r="B20" s="130">
        <v>18</v>
      </c>
      <c r="C20" s="472" t="s">
        <v>54</v>
      </c>
      <c r="D20" s="470"/>
      <c r="E20" s="9">
        <v>98</v>
      </c>
      <c r="F20" s="9">
        <v>4144</v>
      </c>
      <c r="G20" s="9">
        <v>1276946</v>
      </c>
      <c r="H20" s="9">
        <v>5738828</v>
      </c>
      <c r="I20" s="9">
        <v>8969620</v>
      </c>
      <c r="J20" s="9">
        <v>2830748</v>
      </c>
      <c r="K20" s="9">
        <v>2966610</v>
      </c>
      <c r="L20" s="15"/>
    </row>
    <row r="21" spans="1:12" ht="15" customHeight="1" x14ac:dyDescent="0.45">
      <c r="A21" s="15"/>
      <c r="B21" s="3">
        <v>19</v>
      </c>
      <c r="C21" s="469" t="s">
        <v>55</v>
      </c>
      <c r="D21" s="469"/>
      <c r="E21" s="6">
        <v>14</v>
      </c>
      <c r="F21" s="6">
        <v>530</v>
      </c>
      <c r="G21" s="6">
        <v>144732</v>
      </c>
      <c r="H21" s="6">
        <v>249967</v>
      </c>
      <c r="I21" s="6">
        <v>557915</v>
      </c>
      <c r="J21" s="6">
        <v>265339</v>
      </c>
      <c r="K21" s="6">
        <v>284219</v>
      </c>
      <c r="L21" s="15"/>
    </row>
    <row r="22" spans="1:12" ht="15" customHeight="1" x14ac:dyDescent="0.45">
      <c r="A22" s="15"/>
      <c r="B22" s="3">
        <v>20</v>
      </c>
      <c r="C22" s="469" t="s">
        <v>56</v>
      </c>
      <c r="D22" s="469"/>
      <c r="E22" s="6">
        <v>8</v>
      </c>
      <c r="F22" s="6">
        <v>390</v>
      </c>
      <c r="G22" s="6">
        <v>109024</v>
      </c>
      <c r="H22" s="6">
        <v>525532</v>
      </c>
      <c r="I22" s="6">
        <v>700008</v>
      </c>
      <c r="J22" s="6">
        <v>161088</v>
      </c>
      <c r="K22" s="6">
        <v>159162</v>
      </c>
      <c r="L22" s="15"/>
    </row>
    <row r="23" spans="1:12" ht="15" customHeight="1" x14ac:dyDescent="0.45">
      <c r="A23" s="15"/>
      <c r="B23" s="3">
        <v>21</v>
      </c>
      <c r="C23" s="469" t="s">
        <v>57</v>
      </c>
      <c r="D23" s="469"/>
      <c r="E23" s="6">
        <v>147</v>
      </c>
      <c r="F23" s="6">
        <v>2621</v>
      </c>
      <c r="G23" s="6">
        <v>1121367</v>
      </c>
      <c r="H23" s="6">
        <v>5149824</v>
      </c>
      <c r="I23" s="6">
        <v>8185297</v>
      </c>
      <c r="J23" s="6">
        <v>2101261</v>
      </c>
      <c r="K23" s="6">
        <v>2838096</v>
      </c>
      <c r="L23" s="15"/>
    </row>
    <row r="24" spans="1:12" ht="15" customHeight="1" x14ac:dyDescent="0.45">
      <c r="A24" s="15"/>
      <c r="B24" s="3">
        <v>22</v>
      </c>
      <c r="C24" s="469" t="s">
        <v>58</v>
      </c>
      <c r="D24" s="469"/>
      <c r="E24" s="6">
        <v>48</v>
      </c>
      <c r="F24" s="6">
        <v>2189</v>
      </c>
      <c r="G24" s="6">
        <v>1052900</v>
      </c>
      <c r="H24" s="6">
        <v>9786349</v>
      </c>
      <c r="I24" s="6">
        <v>13095933</v>
      </c>
      <c r="J24" s="6">
        <v>2928601</v>
      </c>
      <c r="K24" s="6">
        <v>3066205</v>
      </c>
      <c r="L24" s="15"/>
    </row>
    <row r="25" spans="1:12" ht="15" customHeight="1" x14ac:dyDescent="0.45">
      <c r="A25" s="15"/>
      <c r="B25" s="130">
        <v>23</v>
      </c>
      <c r="C25" s="470" t="s">
        <v>59</v>
      </c>
      <c r="D25" s="470"/>
      <c r="E25" s="9">
        <v>29</v>
      </c>
      <c r="F25" s="9">
        <v>1038</v>
      </c>
      <c r="G25" s="9">
        <v>403072</v>
      </c>
      <c r="H25" s="9">
        <v>2145012</v>
      </c>
      <c r="I25" s="9">
        <v>3559215</v>
      </c>
      <c r="J25" s="9">
        <v>1209314</v>
      </c>
      <c r="K25" s="9">
        <v>1297812</v>
      </c>
      <c r="L25" s="15"/>
    </row>
    <row r="26" spans="1:12" ht="15" customHeight="1" x14ac:dyDescent="0.45">
      <c r="A26" s="15"/>
      <c r="B26" s="3">
        <v>24</v>
      </c>
      <c r="C26" s="469" t="s">
        <v>60</v>
      </c>
      <c r="D26" s="469"/>
      <c r="E26" s="6">
        <v>189</v>
      </c>
      <c r="F26" s="6">
        <v>5258</v>
      </c>
      <c r="G26" s="6">
        <v>2240538</v>
      </c>
      <c r="H26" s="6">
        <v>7939518</v>
      </c>
      <c r="I26" s="6">
        <v>12451720</v>
      </c>
      <c r="J26" s="6">
        <v>4257935</v>
      </c>
      <c r="K26" s="6">
        <v>4143400</v>
      </c>
      <c r="L26" s="15"/>
    </row>
    <row r="27" spans="1:12" ht="15" customHeight="1" x14ac:dyDescent="0.45">
      <c r="A27" s="15"/>
      <c r="B27" s="3">
        <v>25</v>
      </c>
      <c r="C27" s="469" t="s">
        <v>61</v>
      </c>
      <c r="D27" s="469"/>
      <c r="E27" s="6">
        <v>38</v>
      </c>
      <c r="F27" s="6">
        <v>3642</v>
      </c>
      <c r="G27" s="6">
        <v>1515093</v>
      </c>
      <c r="H27" s="6">
        <v>7044420</v>
      </c>
      <c r="I27" s="6">
        <v>15671019</v>
      </c>
      <c r="J27" s="6">
        <v>8552687</v>
      </c>
      <c r="K27" s="6">
        <v>8627677</v>
      </c>
      <c r="L27" s="15"/>
    </row>
    <row r="28" spans="1:12" ht="15" customHeight="1" x14ac:dyDescent="0.45">
      <c r="A28" s="15"/>
      <c r="B28" s="3">
        <v>26</v>
      </c>
      <c r="C28" s="469" t="s">
        <v>62</v>
      </c>
      <c r="D28" s="469"/>
      <c r="E28" s="6">
        <v>192</v>
      </c>
      <c r="F28" s="6">
        <v>8610</v>
      </c>
      <c r="G28" s="6">
        <v>3922229</v>
      </c>
      <c r="H28" s="6">
        <v>18692794</v>
      </c>
      <c r="I28" s="6">
        <v>30878856</v>
      </c>
      <c r="J28" s="6">
        <v>11289008</v>
      </c>
      <c r="K28" s="6">
        <v>11551938</v>
      </c>
      <c r="L28" s="15"/>
    </row>
    <row r="29" spans="1:12" ht="15" customHeight="1" x14ac:dyDescent="0.45">
      <c r="A29" s="15"/>
      <c r="B29" s="3">
        <v>27</v>
      </c>
      <c r="C29" s="469" t="s">
        <v>63</v>
      </c>
      <c r="D29" s="469"/>
      <c r="E29" s="6">
        <v>43</v>
      </c>
      <c r="F29" s="6">
        <v>3307</v>
      </c>
      <c r="G29" s="6">
        <v>1428489</v>
      </c>
      <c r="H29" s="6">
        <v>9454161</v>
      </c>
      <c r="I29" s="6">
        <v>12372976</v>
      </c>
      <c r="J29" s="6">
        <v>2773208</v>
      </c>
      <c r="K29" s="6">
        <v>2769672</v>
      </c>
      <c r="L29" s="15"/>
    </row>
    <row r="30" spans="1:12" ht="15" customHeight="1" x14ac:dyDescent="0.45">
      <c r="A30" s="15"/>
      <c r="B30" s="130">
        <v>28</v>
      </c>
      <c r="C30" s="470" t="s">
        <v>64</v>
      </c>
      <c r="D30" s="470"/>
      <c r="E30" s="9">
        <v>73</v>
      </c>
      <c r="F30" s="9">
        <v>10508</v>
      </c>
      <c r="G30" s="9">
        <v>5081523</v>
      </c>
      <c r="H30" s="9">
        <v>41165259</v>
      </c>
      <c r="I30" s="9">
        <v>50398547</v>
      </c>
      <c r="J30" s="9">
        <v>7140503</v>
      </c>
      <c r="K30" s="9">
        <v>8748396</v>
      </c>
      <c r="L30" s="15"/>
    </row>
    <row r="31" spans="1:12" ht="15" customHeight="1" x14ac:dyDescent="0.45">
      <c r="A31" s="15"/>
      <c r="B31" s="3">
        <v>29</v>
      </c>
      <c r="C31" s="469" t="s">
        <v>65</v>
      </c>
      <c r="D31" s="469"/>
      <c r="E31" s="6">
        <v>64</v>
      </c>
      <c r="F31" s="6">
        <v>2905</v>
      </c>
      <c r="G31" s="6">
        <v>1107181</v>
      </c>
      <c r="H31" s="6">
        <v>3495532</v>
      </c>
      <c r="I31" s="6">
        <v>6286497</v>
      </c>
      <c r="J31" s="6">
        <v>2505258</v>
      </c>
      <c r="K31" s="6">
        <v>2617266</v>
      </c>
      <c r="L31" s="15"/>
    </row>
    <row r="32" spans="1:12" ht="15" customHeight="1" x14ac:dyDescent="0.45">
      <c r="A32" s="15"/>
      <c r="B32" s="3">
        <v>30</v>
      </c>
      <c r="C32" s="469" t="s">
        <v>66</v>
      </c>
      <c r="D32" s="469"/>
      <c r="E32" s="6">
        <v>20</v>
      </c>
      <c r="F32" s="6">
        <v>1293</v>
      </c>
      <c r="G32" s="6">
        <v>470627</v>
      </c>
      <c r="H32" s="6">
        <v>1210328</v>
      </c>
      <c r="I32" s="6">
        <v>2293713</v>
      </c>
      <c r="J32" s="6">
        <v>1042660</v>
      </c>
      <c r="K32" s="6">
        <v>998412</v>
      </c>
      <c r="L32" s="15"/>
    </row>
    <row r="33" spans="1:12" ht="15" customHeight="1" x14ac:dyDescent="0.45">
      <c r="A33" s="15"/>
      <c r="B33" s="3">
        <v>31</v>
      </c>
      <c r="C33" s="469" t="s">
        <v>67</v>
      </c>
      <c r="D33" s="469"/>
      <c r="E33" s="6">
        <v>57</v>
      </c>
      <c r="F33" s="6">
        <v>7570</v>
      </c>
      <c r="G33" s="6">
        <v>4280750</v>
      </c>
      <c r="H33" s="6">
        <v>55710550</v>
      </c>
      <c r="I33" s="6">
        <v>66966769</v>
      </c>
      <c r="J33" s="6">
        <v>9239043</v>
      </c>
      <c r="K33" s="6">
        <v>10416264</v>
      </c>
      <c r="L33" s="15"/>
    </row>
    <row r="34" spans="1:12" ht="15" customHeight="1" x14ac:dyDescent="0.45">
      <c r="A34" s="15"/>
      <c r="B34" s="133">
        <v>32</v>
      </c>
      <c r="C34" s="471" t="s">
        <v>68</v>
      </c>
      <c r="D34" s="471"/>
      <c r="E34" s="99">
        <v>95</v>
      </c>
      <c r="F34" s="99">
        <v>2606</v>
      </c>
      <c r="G34" s="99">
        <v>1080560</v>
      </c>
      <c r="H34" s="99">
        <v>3762326</v>
      </c>
      <c r="I34" s="99">
        <v>6258037</v>
      </c>
      <c r="J34" s="99">
        <v>2524560</v>
      </c>
      <c r="K34" s="99">
        <v>2500393</v>
      </c>
      <c r="L34" s="15"/>
    </row>
    <row r="35" spans="1:12" ht="15" customHeight="1" x14ac:dyDescent="0.45">
      <c r="A35" s="15"/>
      <c r="B35" s="465" t="s">
        <v>2046</v>
      </c>
      <c r="C35" s="465"/>
      <c r="D35" s="466"/>
      <c r="E35" s="6">
        <v>789</v>
      </c>
      <c r="F35" s="6">
        <v>3793</v>
      </c>
      <c r="G35" s="6">
        <v>1048761</v>
      </c>
      <c r="H35" s="6">
        <v>4248383</v>
      </c>
      <c r="I35" s="6">
        <v>7193972</v>
      </c>
      <c r="J35" s="6">
        <v>2654022</v>
      </c>
      <c r="K35" s="6">
        <v>2654022</v>
      </c>
      <c r="L35" s="15"/>
    </row>
    <row r="36" spans="1:12" ht="15" customHeight="1" x14ac:dyDescent="0.45">
      <c r="A36" s="15"/>
      <c r="B36" s="465" t="s">
        <v>384</v>
      </c>
      <c r="C36" s="465"/>
      <c r="D36" s="466"/>
      <c r="E36" s="6">
        <v>466</v>
      </c>
      <c r="F36" s="6">
        <v>6449</v>
      </c>
      <c r="G36" s="6">
        <v>1834801</v>
      </c>
      <c r="H36" s="6">
        <v>6522120</v>
      </c>
      <c r="I36" s="6">
        <v>11465575</v>
      </c>
      <c r="J36" s="6">
        <v>4521674</v>
      </c>
      <c r="K36" s="6">
        <v>4521674</v>
      </c>
      <c r="L36" s="15"/>
    </row>
    <row r="37" spans="1:12" ht="15" customHeight="1" x14ac:dyDescent="0.45">
      <c r="A37" s="15"/>
      <c r="B37" s="465" t="s">
        <v>385</v>
      </c>
      <c r="C37" s="465"/>
      <c r="D37" s="466"/>
      <c r="E37" s="6">
        <v>270</v>
      </c>
      <c r="F37" s="6">
        <v>6614</v>
      </c>
      <c r="G37" s="6">
        <v>1949272</v>
      </c>
      <c r="H37" s="6">
        <v>7036440</v>
      </c>
      <c r="I37" s="6">
        <v>12562744</v>
      </c>
      <c r="J37" s="6">
        <v>5036299</v>
      </c>
      <c r="K37" s="6">
        <v>5036299</v>
      </c>
      <c r="L37" s="15"/>
    </row>
    <row r="38" spans="1:12" ht="15" customHeight="1" x14ac:dyDescent="0.45">
      <c r="A38" s="15"/>
      <c r="B38" s="465" t="s">
        <v>386</v>
      </c>
      <c r="C38" s="465"/>
      <c r="D38" s="466"/>
      <c r="E38" s="6">
        <v>238</v>
      </c>
      <c r="F38" s="6">
        <v>9380</v>
      </c>
      <c r="G38" s="6">
        <v>3105266</v>
      </c>
      <c r="H38" s="6">
        <v>11971638</v>
      </c>
      <c r="I38" s="6">
        <v>20560976</v>
      </c>
      <c r="J38" s="6">
        <v>7426347</v>
      </c>
      <c r="K38" s="6">
        <v>7903824</v>
      </c>
      <c r="L38" s="15"/>
    </row>
    <row r="39" spans="1:12" ht="15" customHeight="1" x14ac:dyDescent="0.45">
      <c r="A39" s="15"/>
      <c r="B39" s="467" t="s">
        <v>387</v>
      </c>
      <c r="C39" s="467"/>
      <c r="D39" s="468"/>
      <c r="E39" s="9">
        <v>195</v>
      </c>
      <c r="F39" s="9">
        <v>13631</v>
      </c>
      <c r="G39" s="9">
        <v>4613703</v>
      </c>
      <c r="H39" s="9">
        <v>18540503</v>
      </c>
      <c r="I39" s="9">
        <v>30953433</v>
      </c>
      <c r="J39" s="9">
        <v>10792408</v>
      </c>
      <c r="K39" s="9">
        <v>11498786</v>
      </c>
      <c r="L39" s="15"/>
    </row>
    <row r="40" spans="1:12" ht="15" customHeight="1" x14ac:dyDescent="0.45">
      <c r="A40" s="15"/>
      <c r="B40" s="465" t="s">
        <v>388</v>
      </c>
      <c r="C40" s="465"/>
      <c r="D40" s="466"/>
      <c r="E40" s="6">
        <v>98</v>
      </c>
      <c r="F40" s="6">
        <v>13521</v>
      </c>
      <c r="G40" s="6">
        <v>5252482</v>
      </c>
      <c r="H40" s="6">
        <v>24869039</v>
      </c>
      <c r="I40" s="6">
        <v>39839830</v>
      </c>
      <c r="J40" s="6">
        <v>12521418</v>
      </c>
      <c r="K40" s="6">
        <v>14188856</v>
      </c>
      <c r="L40" s="15"/>
    </row>
    <row r="41" spans="1:12" ht="15" customHeight="1" x14ac:dyDescent="0.45">
      <c r="A41" s="15"/>
      <c r="B41" s="465" t="s">
        <v>389</v>
      </c>
      <c r="C41" s="465"/>
      <c r="D41" s="466"/>
      <c r="E41" s="6">
        <v>26</v>
      </c>
      <c r="F41" s="6">
        <v>6468</v>
      </c>
      <c r="G41" s="6">
        <v>3017732</v>
      </c>
      <c r="H41" s="6">
        <v>21494781</v>
      </c>
      <c r="I41" s="6">
        <v>31116287</v>
      </c>
      <c r="J41" s="6">
        <v>8532950</v>
      </c>
      <c r="K41" s="6">
        <v>8971200</v>
      </c>
      <c r="L41" s="15"/>
    </row>
    <row r="42" spans="1:12" ht="15" customHeight="1" x14ac:dyDescent="0.45">
      <c r="A42" s="15"/>
      <c r="B42" s="465" t="s">
        <v>390</v>
      </c>
      <c r="C42" s="465"/>
      <c r="D42" s="466"/>
      <c r="E42" s="6">
        <v>26</v>
      </c>
      <c r="F42" s="6">
        <v>10095</v>
      </c>
      <c r="G42" s="6">
        <v>4336900</v>
      </c>
      <c r="H42" s="6">
        <v>19582610</v>
      </c>
      <c r="I42" s="6">
        <v>30338442</v>
      </c>
      <c r="J42" s="6">
        <v>9835801</v>
      </c>
      <c r="K42" s="6">
        <v>10194965</v>
      </c>
      <c r="L42" s="15"/>
    </row>
    <row r="43" spans="1:12" ht="15" customHeight="1" x14ac:dyDescent="0.45">
      <c r="A43" s="15"/>
      <c r="B43" s="465" t="s">
        <v>391</v>
      </c>
      <c r="C43" s="465"/>
      <c r="D43" s="466"/>
      <c r="E43" s="6">
        <v>15</v>
      </c>
      <c r="F43" s="6">
        <v>9930</v>
      </c>
      <c r="G43" s="6">
        <v>4490845</v>
      </c>
      <c r="H43" s="6">
        <v>27572578</v>
      </c>
      <c r="I43" s="6">
        <v>43567962</v>
      </c>
      <c r="J43" s="6">
        <v>15268981</v>
      </c>
      <c r="K43" s="6">
        <v>15715465</v>
      </c>
      <c r="L43" s="15"/>
    </row>
    <row r="44" spans="1:12" ht="15" customHeight="1" thickBot="1" x14ac:dyDescent="0.5">
      <c r="A44" s="15"/>
      <c r="B44" s="463" t="s">
        <v>392</v>
      </c>
      <c r="C44" s="463"/>
      <c r="D44" s="464"/>
      <c r="E44" s="12">
        <v>3</v>
      </c>
      <c r="F44" s="12">
        <v>6712</v>
      </c>
      <c r="G44" s="12">
        <v>4301595</v>
      </c>
      <c r="H44" s="12">
        <v>74171075</v>
      </c>
      <c r="I44" s="12">
        <v>83640065</v>
      </c>
      <c r="J44" s="12">
        <v>7239829</v>
      </c>
      <c r="K44" s="12">
        <v>8901657</v>
      </c>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row r="57" spans="1:12" ht="15" customHeight="1" x14ac:dyDescent="0.45">
      <c r="A57" s="15"/>
      <c r="L57" s="15"/>
    </row>
    <row r="58" spans="1:12" ht="15" customHeight="1" x14ac:dyDescent="0.45">
      <c r="A58" s="15"/>
      <c r="L58" s="15"/>
    </row>
  </sheetData>
  <mergeCells count="37">
    <mergeCell ref="C13:D13"/>
    <mergeCell ref="B8:D9"/>
    <mergeCell ref="E8:E9"/>
    <mergeCell ref="B10:D10"/>
    <mergeCell ref="C11:D11"/>
    <mergeCell ref="C12:D12"/>
    <mergeCell ref="C25:D25"/>
    <mergeCell ref="C14:D14"/>
    <mergeCell ref="C15:D15"/>
    <mergeCell ref="C16:D16"/>
    <mergeCell ref="C17:D17"/>
    <mergeCell ref="C18:D18"/>
    <mergeCell ref="C19:D19"/>
    <mergeCell ref="C20:D20"/>
    <mergeCell ref="C21:D21"/>
    <mergeCell ref="C22:D22"/>
    <mergeCell ref="C23:D23"/>
    <mergeCell ref="C24:D24"/>
    <mergeCell ref="B37:D37"/>
    <mergeCell ref="C26:D26"/>
    <mergeCell ref="C27:D27"/>
    <mergeCell ref="C28:D28"/>
    <mergeCell ref="C29:D29"/>
    <mergeCell ref="C30:D30"/>
    <mergeCell ref="C31:D31"/>
    <mergeCell ref="C32:D32"/>
    <mergeCell ref="C33:D33"/>
    <mergeCell ref="C34:D34"/>
    <mergeCell ref="B35:D35"/>
    <mergeCell ref="B36:D36"/>
    <mergeCell ref="B44:D44"/>
    <mergeCell ref="B38:D38"/>
    <mergeCell ref="B39:D39"/>
    <mergeCell ref="B40:D40"/>
    <mergeCell ref="B41:D41"/>
    <mergeCell ref="B42:D42"/>
    <mergeCell ref="B43:D43"/>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11"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1875</v>
      </c>
    </row>
    <row r="4" spans="1:12" s="44" customFormat="1" ht="15" customHeight="1" x14ac:dyDescent="0.45">
      <c r="B4" s="44" t="s">
        <v>1873</v>
      </c>
    </row>
    <row r="5" spans="1:12" s="16" customFormat="1" ht="15" customHeight="1" thickBot="1" x14ac:dyDescent="0.5">
      <c r="C5" s="17"/>
      <c r="D5" s="16" t="s">
        <v>487</v>
      </c>
      <c r="L5" s="18"/>
    </row>
    <row r="6" spans="1:12" ht="60" x14ac:dyDescent="0.45">
      <c r="A6" s="15"/>
      <c r="B6" s="473" t="s">
        <v>18</v>
      </c>
      <c r="C6" s="473"/>
      <c r="D6" s="474"/>
      <c r="E6" s="477" t="s">
        <v>20</v>
      </c>
      <c r="F6" s="285" t="s">
        <v>482</v>
      </c>
      <c r="G6" s="139" t="s">
        <v>71</v>
      </c>
      <c r="H6" s="285" t="s">
        <v>1893</v>
      </c>
      <c r="I6" s="285" t="s">
        <v>483</v>
      </c>
      <c r="J6" s="127" t="s">
        <v>484</v>
      </c>
      <c r="K6" s="127" t="s">
        <v>1849</v>
      </c>
      <c r="L6" s="15"/>
    </row>
    <row r="7" spans="1:12" s="128" customFormat="1" ht="15" customHeight="1" thickBot="1" x14ac:dyDescent="0.5">
      <c r="A7" s="286"/>
      <c r="B7" s="475"/>
      <c r="C7" s="475"/>
      <c r="D7" s="476"/>
      <c r="E7" s="478"/>
      <c r="F7" s="19" t="s">
        <v>485</v>
      </c>
      <c r="G7" s="19" t="s">
        <v>79</v>
      </c>
      <c r="H7" s="19" t="s">
        <v>79</v>
      </c>
      <c r="I7" s="19" t="s">
        <v>79</v>
      </c>
      <c r="J7" s="20" t="s">
        <v>79</v>
      </c>
      <c r="K7" s="20" t="s">
        <v>79</v>
      </c>
      <c r="L7" s="286"/>
    </row>
    <row r="8" spans="1:12" s="51" customFormat="1" ht="15" customHeight="1" x14ac:dyDescent="0.45">
      <c r="A8" s="48"/>
      <c r="B8" s="479" t="s">
        <v>1886</v>
      </c>
      <c r="C8" s="479"/>
      <c r="D8" s="480"/>
      <c r="E8" s="42">
        <v>447</v>
      </c>
      <c r="F8" s="42">
        <v>14314</v>
      </c>
      <c r="G8" s="42">
        <v>5094409</v>
      </c>
      <c r="H8" s="42">
        <v>23614945</v>
      </c>
      <c r="I8" s="42">
        <v>38001545</v>
      </c>
      <c r="J8" s="42">
        <v>13057920</v>
      </c>
      <c r="K8" s="42">
        <v>13563020</v>
      </c>
      <c r="L8" s="48"/>
    </row>
    <row r="9" spans="1:12" ht="15" customHeight="1" x14ac:dyDescent="0.45">
      <c r="A9" s="15"/>
      <c r="B9" s="3" t="s">
        <v>43</v>
      </c>
      <c r="C9" s="469" t="s">
        <v>44</v>
      </c>
      <c r="D9" s="469"/>
      <c r="E9" s="6">
        <v>92</v>
      </c>
      <c r="F9" s="6">
        <v>4959</v>
      </c>
      <c r="G9" s="6">
        <v>1431061</v>
      </c>
      <c r="H9" s="6">
        <v>9975319</v>
      </c>
      <c r="I9" s="6">
        <v>13935887</v>
      </c>
      <c r="J9" s="6">
        <v>3339172</v>
      </c>
      <c r="K9" s="6">
        <v>3678610</v>
      </c>
      <c r="L9" s="15"/>
    </row>
    <row r="10" spans="1:12" ht="15" customHeight="1" x14ac:dyDescent="0.45">
      <c r="A10" s="15"/>
      <c r="B10" s="3">
        <v>10</v>
      </c>
      <c r="C10" s="469" t="s">
        <v>45</v>
      </c>
      <c r="D10" s="469"/>
      <c r="E10" s="6">
        <v>21</v>
      </c>
      <c r="F10" s="6">
        <v>307</v>
      </c>
      <c r="G10" s="6">
        <v>84312</v>
      </c>
      <c r="H10" s="6">
        <v>194713</v>
      </c>
      <c r="I10" s="6">
        <v>469330</v>
      </c>
      <c r="J10" s="6">
        <v>211915</v>
      </c>
      <c r="K10" s="6">
        <v>213223</v>
      </c>
      <c r="L10" s="15"/>
    </row>
    <row r="11" spans="1:12" ht="15" customHeight="1" x14ac:dyDescent="0.45">
      <c r="A11" s="15"/>
      <c r="B11" s="3">
        <v>11</v>
      </c>
      <c r="C11" s="469" t="s">
        <v>47</v>
      </c>
      <c r="D11" s="469"/>
      <c r="E11" s="6">
        <v>35</v>
      </c>
      <c r="F11" s="6">
        <v>556</v>
      </c>
      <c r="G11" s="6">
        <v>108051</v>
      </c>
      <c r="H11" s="6">
        <v>81502</v>
      </c>
      <c r="I11" s="6">
        <v>223974</v>
      </c>
      <c r="J11" s="6">
        <v>126557</v>
      </c>
      <c r="K11" s="6">
        <v>129956</v>
      </c>
      <c r="L11" s="15"/>
    </row>
    <row r="12" spans="1:12" ht="15" customHeight="1" x14ac:dyDescent="0.45">
      <c r="A12" s="15"/>
      <c r="B12" s="3">
        <v>12</v>
      </c>
      <c r="C12" s="469" t="s">
        <v>48</v>
      </c>
      <c r="D12" s="469"/>
      <c r="E12" s="6">
        <v>23</v>
      </c>
      <c r="F12" s="6">
        <v>332</v>
      </c>
      <c r="G12" s="6">
        <v>108553</v>
      </c>
      <c r="H12" s="6">
        <v>879651</v>
      </c>
      <c r="I12" s="6">
        <v>1244563</v>
      </c>
      <c r="J12" s="6">
        <v>331289</v>
      </c>
      <c r="K12" s="6">
        <v>334666</v>
      </c>
      <c r="L12" s="15"/>
    </row>
    <row r="13" spans="1:12" ht="15" customHeight="1" x14ac:dyDescent="0.45">
      <c r="A13" s="15"/>
      <c r="B13" s="130">
        <v>13</v>
      </c>
      <c r="C13" s="470" t="s">
        <v>49</v>
      </c>
      <c r="D13" s="470"/>
      <c r="E13" s="9">
        <v>12</v>
      </c>
      <c r="F13" s="9">
        <v>162</v>
      </c>
      <c r="G13" s="9">
        <v>51553</v>
      </c>
      <c r="H13" s="9">
        <v>98464</v>
      </c>
      <c r="I13" s="9">
        <v>205946</v>
      </c>
      <c r="J13" s="9">
        <v>94647</v>
      </c>
      <c r="K13" s="9">
        <v>97786</v>
      </c>
      <c r="L13" s="15"/>
    </row>
    <row r="14" spans="1:12" ht="15" customHeight="1" x14ac:dyDescent="0.45">
      <c r="A14" s="15"/>
      <c r="B14" s="3">
        <v>14</v>
      </c>
      <c r="C14" s="469" t="s">
        <v>50</v>
      </c>
      <c r="D14" s="469"/>
      <c r="E14" s="6">
        <v>5</v>
      </c>
      <c r="F14" s="6">
        <v>169</v>
      </c>
      <c r="G14" s="6" t="s">
        <v>2300</v>
      </c>
      <c r="H14" s="6" t="s">
        <v>2300</v>
      </c>
      <c r="I14" s="6" t="s">
        <v>2300</v>
      </c>
      <c r="J14" s="6" t="s">
        <v>2300</v>
      </c>
      <c r="K14" s="6" t="s">
        <v>2300</v>
      </c>
      <c r="L14" s="15"/>
    </row>
    <row r="15" spans="1:12" ht="15" customHeight="1" x14ac:dyDescent="0.45">
      <c r="A15" s="15"/>
      <c r="B15" s="3">
        <v>15</v>
      </c>
      <c r="C15" s="469" t="s">
        <v>51</v>
      </c>
      <c r="D15" s="469"/>
      <c r="E15" s="6">
        <v>47</v>
      </c>
      <c r="F15" s="6">
        <v>734</v>
      </c>
      <c r="G15" s="6">
        <v>254785</v>
      </c>
      <c r="H15" s="6">
        <v>497415</v>
      </c>
      <c r="I15" s="6">
        <v>1588480</v>
      </c>
      <c r="J15" s="6">
        <v>944755</v>
      </c>
      <c r="K15" s="6">
        <v>993597</v>
      </c>
      <c r="L15" s="15"/>
    </row>
    <row r="16" spans="1:12" ht="15" customHeight="1" x14ac:dyDescent="0.45">
      <c r="A16" s="15"/>
      <c r="B16" s="3">
        <v>16</v>
      </c>
      <c r="C16" s="469" t="s">
        <v>52</v>
      </c>
      <c r="D16" s="469"/>
      <c r="E16" s="6">
        <v>3</v>
      </c>
      <c r="F16" s="6">
        <v>414</v>
      </c>
      <c r="G16" s="6" t="s">
        <v>2300</v>
      </c>
      <c r="H16" s="6" t="s">
        <v>2300</v>
      </c>
      <c r="I16" s="6" t="s">
        <v>2300</v>
      </c>
      <c r="J16" s="6" t="s">
        <v>2300</v>
      </c>
      <c r="K16" s="6" t="s">
        <v>2300</v>
      </c>
      <c r="L16" s="15"/>
    </row>
    <row r="17" spans="1:12" ht="15" customHeight="1" x14ac:dyDescent="0.45">
      <c r="A17" s="15"/>
      <c r="B17" s="3">
        <v>17</v>
      </c>
      <c r="C17" s="469" t="s">
        <v>53</v>
      </c>
      <c r="D17" s="469"/>
      <c r="E17" s="6">
        <v>7</v>
      </c>
      <c r="F17" s="6">
        <v>39</v>
      </c>
      <c r="G17" s="6">
        <v>16345</v>
      </c>
      <c r="H17" s="6">
        <v>139202</v>
      </c>
      <c r="I17" s="6">
        <v>224990</v>
      </c>
      <c r="J17" s="6">
        <v>77989</v>
      </c>
      <c r="K17" s="6">
        <v>77989</v>
      </c>
      <c r="L17" s="15"/>
    </row>
    <row r="18" spans="1:12" ht="15" customHeight="1" x14ac:dyDescent="0.45">
      <c r="A18" s="15"/>
      <c r="B18" s="130">
        <v>18</v>
      </c>
      <c r="C18" s="472" t="s">
        <v>54</v>
      </c>
      <c r="D18" s="470"/>
      <c r="E18" s="9">
        <v>19</v>
      </c>
      <c r="F18" s="9">
        <v>436</v>
      </c>
      <c r="G18" s="9">
        <v>146576</v>
      </c>
      <c r="H18" s="9">
        <v>563491</v>
      </c>
      <c r="I18" s="9">
        <v>891332</v>
      </c>
      <c r="J18" s="9">
        <v>295802</v>
      </c>
      <c r="K18" s="9">
        <v>299710</v>
      </c>
      <c r="L18" s="15"/>
    </row>
    <row r="19" spans="1:12" ht="15" customHeight="1" x14ac:dyDescent="0.45">
      <c r="A19" s="15"/>
      <c r="B19" s="3">
        <v>19</v>
      </c>
      <c r="C19" s="469" t="s">
        <v>55</v>
      </c>
      <c r="D19" s="469"/>
      <c r="E19" s="6">
        <v>1</v>
      </c>
      <c r="F19" s="6">
        <v>17</v>
      </c>
      <c r="G19" s="6" t="s">
        <v>2722</v>
      </c>
      <c r="H19" s="6" t="s">
        <v>2300</v>
      </c>
      <c r="I19" s="6" t="s">
        <v>2300</v>
      </c>
      <c r="J19" s="6" t="s">
        <v>2300</v>
      </c>
      <c r="K19" s="6" t="s">
        <v>2300</v>
      </c>
      <c r="L19" s="15"/>
    </row>
    <row r="20" spans="1:12" ht="15" customHeight="1" x14ac:dyDescent="0.45">
      <c r="A20" s="15"/>
      <c r="B20" s="3">
        <v>20</v>
      </c>
      <c r="C20" s="469" t="s">
        <v>56</v>
      </c>
      <c r="D20" s="469"/>
      <c r="E20" s="6">
        <v>2</v>
      </c>
      <c r="F20" s="6">
        <v>100</v>
      </c>
      <c r="G20" s="6" t="s">
        <v>2300</v>
      </c>
      <c r="H20" s="6" t="s">
        <v>2300</v>
      </c>
      <c r="I20" s="6" t="s">
        <v>2300</v>
      </c>
      <c r="J20" s="6" t="s">
        <v>2300</v>
      </c>
      <c r="K20" s="6" t="s">
        <v>2300</v>
      </c>
      <c r="L20" s="15"/>
    </row>
    <row r="21" spans="1:12" ht="15" customHeight="1" x14ac:dyDescent="0.45">
      <c r="A21" s="15"/>
      <c r="B21" s="3">
        <v>21</v>
      </c>
      <c r="C21" s="469" t="s">
        <v>57</v>
      </c>
      <c r="D21" s="469"/>
      <c r="E21" s="6">
        <v>31</v>
      </c>
      <c r="F21" s="6">
        <v>387</v>
      </c>
      <c r="G21" s="6">
        <v>144662</v>
      </c>
      <c r="H21" s="6">
        <v>455587</v>
      </c>
      <c r="I21" s="6">
        <v>926056</v>
      </c>
      <c r="J21" s="6">
        <v>418807</v>
      </c>
      <c r="K21" s="6">
        <v>429488</v>
      </c>
      <c r="L21" s="15"/>
    </row>
    <row r="22" spans="1:12" ht="15" customHeight="1" x14ac:dyDescent="0.45">
      <c r="A22" s="15"/>
      <c r="B22" s="3">
        <v>22</v>
      </c>
      <c r="C22" s="469" t="s">
        <v>58</v>
      </c>
      <c r="D22" s="469"/>
      <c r="E22" s="6">
        <v>7</v>
      </c>
      <c r="F22" s="6">
        <v>155</v>
      </c>
      <c r="G22" s="6" t="s">
        <v>2300</v>
      </c>
      <c r="H22" s="6" t="s">
        <v>2300</v>
      </c>
      <c r="I22" s="6" t="s">
        <v>2300</v>
      </c>
      <c r="J22" s="6" t="s">
        <v>2300</v>
      </c>
      <c r="K22" s="6" t="s">
        <v>2300</v>
      </c>
      <c r="L22" s="15"/>
    </row>
    <row r="23" spans="1:12" ht="15" customHeight="1" x14ac:dyDescent="0.45">
      <c r="A23" s="15"/>
      <c r="B23" s="130">
        <v>23</v>
      </c>
      <c r="C23" s="470" t="s">
        <v>59</v>
      </c>
      <c r="D23" s="470"/>
      <c r="E23" s="9">
        <v>2</v>
      </c>
      <c r="F23" s="9">
        <v>29</v>
      </c>
      <c r="G23" s="9" t="s">
        <v>2300</v>
      </c>
      <c r="H23" s="9" t="s">
        <v>2300</v>
      </c>
      <c r="I23" s="9" t="s">
        <v>2300</v>
      </c>
      <c r="J23" s="9" t="s">
        <v>2300</v>
      </c>
      <c r="K23" s="9" t="s">
        <v>2300</v>
      </c>
      <c r="L23" s="15"/>
    </row>
    <row r="24" spans="1:12" ht="15" customHeight="1" x14ac:dyDescent="0.45">
      <c r="A24" s="15"/>
      <c r="B24" s="3">
        <v>24</v>
      </c>
      <c r="C24" s="469" t="s">
        <v>60</v>
      </c>
      <c r="D24" s="469"/>
      <c r="E24" s="6">
        <v>40</v>
      </c>
      <c r="F24" s="6">
        <v>1288</v>
      </c>
      <c r="G24" s="6">
        <v>610432</v>
      </c>
      <c r="H24" s="6">
        <v>2630717</v>
      </c>
      <c r="I24" s="6">
        <v>3914054</v>
      </c>
      <c r="J24" s="6">
        <v>1441516</v>
      </c>
      <c r="K24" s="6">
        <v>1179451</v>
      </c>
      <c r="L24" s="15"/>
    </row>
    <row r="25" spans="1:12" ht="15" customHeight="1" x14ac:dyDescent="0.45">
      <c r="A25" s="15"/>
      <c r="B25" s="3">
        <v>25</v>
      </c>
      <c r="C25" s="469" t="s">
        <v>61</v>
      </c>
      <c r="D25" s="469"/>
      <c r="E25" s="6">
        <v>7</v>
      </c>
      <c r="F25" s="6">
        <v>138</v>
      </c>
      <c r="G25" s="6">
        <v>63068</v>
      </c>
      <c r="H25" s="6">
        <v>196560</v>
      </c>
      <c r="I25" s="6">
        <v>326615</v>
      </c>
      <c r="J25" s="6">
        <v>108807</v>
      </c>
      <c r="K25" s="6">
        <v>119889</v>
      </c>
      <c r="L25" s="15"/>
    </row>
    <row r="26" spans="1:12" ht="15" customHeight="1" x14ac:dyDescent="0.45">
      <c r="A26" s="15"/>
      <c r="B26" s="3">
        <v>26</v>
      </c>
      <c r="C26" s="469" t="s">
        <v>62</v>
      </c>
      <c r="D26" s="469"/>
      <c r="E26" s="6">
        <v>26</v>
      </c>
      <c r="F26" s="6">
        <v>1120</v>
      </c>
      <c r="G26" s="6">
        <v>479141</v>
      </c>
      <c r="H26" s="6">
        <v>1053977</v>
      </c>
      <c r="I26" s="6">
        <v>3259610</v>
      </c>
      <c r="J26" s="6">
        <v>2016109</v>
      </c>
      <c r="K26" s="6">
        <v>2122895</v>
      </c>
      <c r="L26" s="15"/>
    </row>
    <row r="27" spans="1:12" ht="15" customHeight="1" x14ac:dyDescent="0.45">
      <c r="A27" s="15"/>
      <c r="B27" s="3">
        <v>27</v>
      </c>
      <c r="C27" s="469" t="s">
        <v>63</v>
      </c>
      <c r="D27" s="469"/>
      <c r="E27" s="6">
        <v>4</v>
      </c>
      <c r="F27" s="6">
        <v>284</v>
      </c>
      <c r="G27" s="6" t="s">
        <v>2300</v>
      </c>
      <c r="H27" s="6" t="s">
        <v>2300</v>
      </c>
      <c r="I27" s="6" t="s">
        <v>2300</v>
      </c>
      <c r="J27" s="6" t="s">
        <v>2300</v>
      </c>
      <c r="K27" s="6" t="s">
        <v>2300</v>
      </c>
      <c r="L27" s="15"/>
    </row>
    <row r="28" spans="1:12" ht="15" customHeight="1" x14ac:dyDescent="0.45">
      <c r="A28" s="15"/>
      <c r="B28" s="130">
        <v>28</v>
      </c>
      <c r="C28" s="470" t="s">
        <v>64</v>
      </c>
      <c r="D28" s="470"/>
      <c r="E28" s="9">
        <v>8</v>
      </c>
      <c r="F28" s="9">
        <v>709</v>
      </c>
      <c r="G28" s="9" t="s">
        <v>2300</v>
      </c>
      <c r="H28" s="9" t="s">
        <v>2300</v>
      </c>
      <c r="I28" s="9" t="s">
        <v>2300</v>
      </c>
      <c r="J28" s="9" t="s">
        <v>2300</v>
      </c>
      <c r="K28" s="9" t="s">
        <v>2300</v>
      </c>
      <c r="L28" s="15"/>
    </row>
    <row r="29" spans="1:12" ht="15" customHeight="1" x14ac:dyDescent="0.45">
      <c r="A29" s="15"/>
      <c r="B29" s="3">
        <v>29</v>
      </c>
      <c r="C29" s="469" t="s">
        <v>65</v>
      </c>
      <c r="D29" s="469"/>
      <c r="E29" s="6">
        <v>15</v>
      </c>
      <c r="F29" s="6">
        <v>402</v>
      </c>
      <c r="G29" s="6">
        <v>150344</v>
      </c>
      <c r="H29" s="6">
        <v>421443</v>
      </c>
      <c r="I29" s="6">
        <v>789310</v>
      </c>
      <c r="J29" s="6">
        <v>343379</v>
      </c>
      <c r="K29" s="6">
        <v>336337</v>
      </c>
      <c r="L29" s="15"/>
    </row>
    <row r="30" spans="1:12" ht="15" customHeight="1" x14ac:dyDescent="0.45">
      <c r="A30" s="15"/>
      <c r="B30" s="3">
        <v>30</v>
      </c>
      <c r="C30" s="469" t="s">
        <v>66</v>
      </c>
      <c r="D30" s="469"/>
      <c r="E30" s="6">
        <v>1</v>
      </c>
      <c r="F30" s="6">
        <v>7</v>
      </c>
      <c r="G30" s="6" t="s">
        <v>2300</v>
      </c>
      <c r="H30" s="6" t="s">
        <v>2300</v>
      </c>
      <c r="I30" s="6" t="s">
        <v>2300</v>
      </c>
      <c r="J30" s="6" t="s">
        <v>2300</v>
      </c>
      <c r="K30" s="6" t="s">
        <v>2300</v>
      </c>
      <c r="L30" s="15"/>
    </row>
    <row r="31" spans="1:12" ht="15" customHeight="1" x14ac:dyDescent="0.45">
      <c r="A31" s="15"/>
      <c r="B31" s="3">
        <v>31</v>
      </c>
      <c r="C31" s="469" t="s">
        <v>67</v>
      </c>
      <c r="D31" s="469"/>
      <c r="E31" s="6">
        <v>4</v>
      </c>
      <c r="F31" s="6">
        <v>593</v>
      </c>
      <c r="G31" s="6">
        <v>213697</v>
      </c>
      <c r="H31" s="6">
        <v>1240779</v>
      </c>
      <c r="I31" s="6">
        <v>1451403</v>
      </c>
      <c r="J31" s="6">
        <v>240580</v>
      </c>
      <c r="K31" s="6">
        <v>241440</v>
      </c>
      <c r="L31" s="15"/>
    </row>
    <row r="32" spans="1:12" ht="15" customHeight="1" x14ac:dyDescent="0.45">
      <c r="A32" s="15"/>
      <c r="B32" s="133">
        <v>32</v>
      </c>
      <c r="C32" s="471" t="s">
        <v>68</v>
      </c>
      <c r="D32" s="471"/>
      <c r="E32" s="99">
        <v>35</v>
      </c>
      <c r="F32" s="99">
        <v>977</v>
      </c>
      <c r="G32" s="99">
        <v>439529</v>
      </c>
      <c r="H32" s="99">
        <v>2059337</v>
      </c>
      <c r="I32" s="99">
        <v>2742760</v>
      </c>
      <c r="J32" s="99">
        <v>779777</v>
      </c>
      <c r="K32" s="99">
        <v>732110</v>
      </c>
      <c r="L32" s="15"/>
    </row>
    <row r="33" spans="1:12" ht="15" customHeight="1" x14ac:dyDescent="0.45">
      <c r="A33" s="15"/>
      <c r="B33" s="465" t="s">
        <v>2046</v>
      </c>
      <c r="C33" s="465"/>
      <c r="D33" s="466"/>
      <c r="E33" s="6">
        <v>208</v>
      </c>
      <c r="F33" s="6">
        <v>964</v>
      </c>
      <c r="G33" s="6">
        <v>260513</v>
      </c>
      <c r="H33" s="6">
        <v>774763</v>
      </c>
      <c r="I33" s="6">
        <v>1490043</v>
      </c>
      <c r="J33" s="6">
        <v>644617</v>
      </c>
      <c r="K33" s="6">
        <v>644617</v>
      </c>
      <c r="L33" s="15"/>
    </row>
    <row r="34" spans="1:12" ht="15" customHeight="1" x14ac:dyDescent="0.45">
      <c r="A34" s="15"/>
      <c r="B34" s="465" t="s">
        <v>384</v>
      </c>
      <c r="C34" s="465"/>
      <c r="D34" s="466"/>
      <c r="E34" s="6">
        <v>84</v>
      </c>
      <c r="F34" s="6">
        <v>1187</v>
      </c>
      <c r="G34" s="6">
        <v>332523</v>
      </c>
      <c r="H34" s="6">
        <v>1010048</v>
      </c>
      <c r="I34" s="6">
        <v>1952663</v>
      </c>
      <c r="J34" s="6">
        <v>866398</v>
      </c>
      <c r="K34" s="6">
        <v>866398</v>
      </c>
      <c r="L34" s="15"/>
    </row>
    <row r="35" spans="1:12" ht="15" customHeight="1" x14ac:dyDescent="0.45">
      <c r="A35" s="15"/>
      <c r="B35" s="465" t="s">
        <v>385</v>
      </c>
      <c r="C35" s="465"/>
      <c r="D35" s="466"/>
      <c r="E35" s="6">
        <v>49</v>
      </c>
      <c r="F35" s="6">
        <v>1166</v>
      </c>
      <c r="G35" s="6">
        <v>383376</v>
      </c>
      <c r="H35" s="6">
        <v>1751109</v>
      </c>
      <c r="I35" s="6">
        <v>2956573</v>
      </c>
      <c r="J35" s="6">
        <v>1099415</v>
      </c>
      <c r="K35" s="6">
        <v>1099415</v>
      </c>
      <c r="L35" s="15"/>
    </row>
    <row r="36" spans="1:12" ht="15" customHeight="1" x14ac:dyDescent="0.45">
      <c r="A36" s="15"/>
      <c r="B36" s="465" t="s">
        <v>386</v>
      </c>
      <c r="C36" s="465"/>
      <c r="D36" s="466"/>
      <c r="E36" s="6">
        <v>51</v>
      </c>
      <c r="F36" s="6">
        <v>2052</v>
      </c>
      <c r="G36" s="6">
        <v>643650</v>
      </c>
      <c r="H36" s="6">
        <v>2840810</v>
      </c>
      <c r="I36" s="6">
        <v>5148411</v>
      </c>
      <c r="J36" s="6">
        <v>2022526</v>
      </c>
      <c r="K36" s="6">
        <v>2103625</v>
      </c>
      <c r="L36" s="15"/>
    </row>
    <row r="37" spans="1:12" ht="15" customHeight="1" x14ac:dyDescent="0.45">
      <c r="A37" s="15"/>
      <c r="B37" s="467" t="s">
        <v>387</v>
      </c>
      <c r="C37" s="467"/>
      <c r="D37" s="468"/>
      <c r="E37" s="9">
        <v>24</v>
      </c>
      <c r="F37" s="9">
        <v>1745</v>
      </c>
      <c r="G37" s="9">
        <v>615165</v>
      </c>
      <c r="H37" s="9">
        <v>3334265</v>
      </c>
      <c r="I37" s="9">
        <v>4958968</v>
      </c>
      <c r="J37" s="9">
        <v>1371854</v>
      </c>
      <c r="K37" s="9">
        <v>1505233</v>
      </c>
      <c r="L37" s="15"/>
    </row>
    <row r="38" spans="1:12" ht="15" customHeight="1" x14ac:dyDescent="0.45">
      <c r="A38" s="15"/>
      <c r="B38" s="465" t="s">
        <v>388</v>
      </c>
      <c r="C38" s="465"/>
      <c r="D38" s="466"/>
      <c r="E38" s="6">
        <v>19</v>
      </c>
      <c r="F38" s="6">
        <v>2624</v>
      </c>
      <c r="G38" s="6">
        <v>1149895</v>
      </c>
      <c r="H38" s="6">
        <v>5334258</v>
      </c>
      <c r="I38" s="6">
        <v>8026941</v>
      </c>
      <c r="J38" s="6">
        <v>2428568</v>
      </c>
      <c r="K38" s="6">
        <v>2550887</v>
      </c>
      <c r="L38" s="15"/>
    </row>
    <row r="39" spans="1:12" ht="15" customHeight="1" x14ac:dyDescent="0.45">
      <c r="A39" s="15"/>
      <c r="B39" s="465" t="s">
        <v>389</v>
      </c>
      <c r="C39" s="465"/>
      <c r="D39" s="466"/>
      <c r="E39" s="6">
        <v>4</v>
      </c>
      <c r="F39" s="6">
        <v>885</v>
      </c>
      <c r="G39" s="6">
        <v>352945</v>
      </c>
      <c r="H39" s="6">
        <v>1310830</v>
      </c>
      <c r="I39" s="6">
        <v>2474254</v>
      </c>
      <c r="J39" s="6">
        <v>1117875</v>
      </c>
      <c r="K39" s="6">
        <v>1132727</v>
      </c>
      <c r="L39" s="15"/>
    </row>
    <row r="40" spans="1:12" ht="15" customHeight="1" x14ac:dyDescent="0.45">
      <c r="A40" s="15"/>
      <c r="B40" s="465" t="s">
        <v>390</v>
      </c>
      <c r="C40" s="465"/>
      <c r="D40" s="466"/>
      <c r="E40" s="6">
        <v>6</v>
      </c>
      <c r="F40" s="6">
        <v>2453</v>
      </c>
      <c r="G40" s="6" t="s">
        <v>2300</v>
      </c>
      <c r="H40" s="6" t="s">
        <v>2300</v>
      </c>
      <c r="I40" s="6" t="s">
        <v>2300</v>
      </c>
      <c r="J40" s="6" t="s">
        <v>2300</v>
      </c>
      <c r="K40" s="6" t="s">
        <v>2300</v>
      </c>
      <c r="L40" s="15"/>
    </row>
    <row r="41" spans="1:12" ht="15" customHeight="1" x14ac:dyDescent="0.45">
      <c r="A41" s="15"/>
      <c r="B41" s="465" t="s">
        <v>391</v>
      </c>
      <c r="C41" s="465"/>
      <c r="D41" s="466"/>
      <c r="E41" s="6">
        <v>2</v>
      </c>
      <c r="F41" s="6">
        <v>1238</v>
      </c>
      <c r="G41" s="6" t="s">
        <v>2300</v>
      </c>
      <c r="H41" s="6" t="s">
        <v>2300</v>
      </c>
      <c r="I41" s="6" t="s">
        <v>2300</v>
      </c>
      <c r="J41" s="6" t="s">
        <v>2300</v>
      </c>
      <c r="K41" s="6" t="s">
        <v>2300</v>
      </c>
      <c r="L41" s="15"/>
    </row>
    <row r="42" spans="1:12" ht="15" customHeight="1" thickBot="1" x14ac:dyDescent="0.5">
      <c r="A42" s="15"/>
      <c r="B42" s="463" t="s">
        <v>392</v>
      </c>
      <c r="C42" s="463"/>
      <c r="D42" s="464"/>
      <c r="E42" s="12" t="s">
        <v>2450</v>
      </c>
      <c r="F42" s="12" t="s">
        <v>46</v>
      </c>
      <c r="G42" s="12" t="s">
        <v>46</v>
      </c>
      <c r="H42" s="12" t="s">
        <v>46</v>
      </c>
      <c r="I42" s="12" t="s">
        <v>46</v>
      </c>
      <c r="J42" s="12" t="s">
        <v>46</v>
      </c>
      <c r="K42" s="12" t="s">
        <v>46</v>
      </c>
      <c r="L42" s="15"/>
    </row>
    <row r="43" spans="1:12" ht="15" customHeight="1" x14ac:dyDescent="0.45">
      <c r="A43" s="15"/>
      <c r="L43" s="15"/>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1875</v>
      </c>
    </row>
    <row r="4" spans="1:12" s="44" customFormat="1" ht="15" customHeight="1" x14ac:dyDescent="0.45">
      <c r="B4" s="44" t="s">
        <v>1873</v>
      </c>
      <c r="K4" s="43"/>
    </row>
    <row r="5" spans="1:12" s="16" customFormat="1" ht="15" customHeight="1" thickBot="1" x14ac:dyDescent="0.5">
      <c r="C5" s="17"/>
      <c r="D5" s="16" t="s">
        <v>488</v>
      </c>
      <c r="K5" s="18"/>
      <c r="L5" s="18"/>
    </row>
    <row r="6" spans="1:12" s="16" customFormat="1" ht="60" x14ac:dyDescent="0.45">
      <c r="A6" s="18"/>
      <c r="B6" s="473" t="s">
        <v>18</v>
      </c>
      <c r="C6" s="473"/>
      <c r="D6" s="474"/>
      <c r="E6" s="477" t="s">
        <v>20</v>
      </c>
      <c r="F6" s="285" t="s">
        <v>482</v>
      </c>
      <c r="G6" s="139" t="s">
        <v>71</v>
      </c>
      <c r="H6" s="285" t="s">
        <v>1893</v>
      </c>
      <c r="I6" s="285" t="s">
        <v>483</v>
      </c>
      <c r="J6" s="127" t="s">
        <v>484</v>
      </c>
      <c r="K6" s="127" t="s">
        <v>1849</v>
      </c>
      <c r="L6" s="18"/>
    </row>
    <row r="7" spans="1:12" s="129" customFormat="1" ht="15" customHeight="1" thickBot="1" x14ac:dyDescent="0.5">
      <c r="A7" s="287"/>
      <c r="B7" s="475"/>
      <c r="C7" s="475"/>
      <c r="D7" s="476"/>
      <c r="E7" s="478"/>
      <c r="F7" s="19" t="s">
        <v>485</v>
      </c>
      <c r="G7" s="19" t="s">
        <v>79</v>
      </c>
      <c r="H7" s="19" t="s">
        <v>79</v>
      </c>
      <c r="I7" s="19" t="s">
        <v>79</v>
      </c>
      <c r="J7" s="20" t="s">
        <v>79</v>
      </c>
      <c r="K7" s="20" t="s">
        <v>79</v>
      </c>
      <c r="L7" s="287"/>
    </row>
    <row r="8" spans="1:12" s="44" customFormat="1" ht="15" customHeight="1" x14ac:dyDescent="0.45">
      <c r="A8" s="43"/>
      <c r="B8" s="491" t="s">
        <v>1887</v>
      </c>
      <c r="C8" s="491"/>
      <c r="D8" s="492"/>
      <c r="E8" s="42">
        <v>1088</v>
      </c>
      <c r="F8" s="42">
        <v>54361</v>
      </c>
      <c r="G8" s="42">
        <v>23229511</v>
      </c>
      <c r="H8" s="42">
        <v>160200049</v>
      </c>
      <c r="I8" s="42">
        <v>223161437</v>
      </c>
      <c r="J8" s="42">
        <v>55210077</v>
      </c>
      <c r="K8" s="42">
        <v>59134749</v>
      </c>
      <c r="L8" s="43"/>
    </row>
    <row r="9" spans="1:12" s="16" customFormat="1" ht="15" customHeight="1" x14ac:dyDescent="0.45">
      <c r="A9" s="18"/>
      <c r="B9" s="38" t="s">
        <v>43</v>
      </c>
      <c r="C9" s="487" t="s">
        <v>44</v>
      </c>
      <c r="D9" s="487"/>
      <c r="E9" s="6">
        <v>148</v>
      </c>
      <c r="F9" s="6">
        <v>5999</v>
      </c>
      <c r="G9" s="6">
        <v>1686615</v>
      </c>
      <c r="H9" s="6">
        <v>6137042</v>
      </c>
      <c r="I9" s="6">
        <v>10875348</v>
      </c>
      <c r="J9" s="6">
        <v>4153491</v>
      </c>
      <c r="K9" s="6">
        <v>4422675</v>
      </c>
      <c r="L9" s="18"/>
    </row>
    <row r="10" spans="1:12" s="16" customFormat="1" ht="15" customHeight="1" x14ac:dyDescent="0.45">
      <c r="A10" s="18"/>
      <c r="B10" s="38">
        <v>10</v>
      </c>
      <c r="C10" s="487" t="s">
        <v>45</v>
      </c>
      <c r="D10" s="487"/>
      <c r="E10" s="6">
        <v>22</v>
      </c>
      <c r="F10" s="6">
        <v>386</v>
      </c>
      <c r="G10" s="6">
        <v>107744</v>
      </c>
      <c r="H10" s="6">
        <v>1343704</v>
      </c>
      <c r="I10" s="6">
        <v>3508054</v>
      </c>
      <c r="J10" s="6">
        <v>1968172</v>
      </c>
      <c r="K10" s="6">
        <v>2014567</v>
      </c>
      <c r="L10" s="18"/>
    </row>
    <row r="11" spans="1:12" s="16" customFormat="1" ht="15" customHeight="1" x14ac:dyDescent="0.45">
      <c r="A11" s="18"/>
      <c r="B11" s="38">
        <v>11</v>
      </c>
      <c r="C11" s="487" t="s">
        <v>47</v>
      </c>
      <c r="D11" s="487"/>
      <c r="E11" s="6">
        <v>66</v>
      </c>
      <c r="F11" s="6">
        <v>1653</v>
      </c>
      <c r="G11" s="6">
        <v>408723</v>
      </c>
      <c r="H11" s="6">
        <v>480001</v>
      </c>
      <c r="I11" s="6">
        <v>1128383</v>
      </c>
      <c r="J11" s="6">
        <v>584437</v>
      </c>
      <c r="K11" s="6">
        <v>589516</v>
      </c>
      <c r="L11" s="18"/>
    </row>
    <row r="12" spans="1:12" s="16" customFormat="1" ht="15" customHeight="1" x14ac:dyDescent="0.45">
      <c r="A12" s="18"/>
      <c r="B12" s="38">
        <v>12</v>
      </c>
      <c r="C12" s="487" t="s">
        <v>48</v>
      </c>
      <c r="D12" s="487"/>
      <c r="E12" s="6">
        <v>47</v>
      </c>
      <c r="F12" s="6">
        <v>727</v>
      </c>
      <c r="G12" s="6">
        <v>253920</v>
      </c>
      <c r="H12" s="6">
        <v>1708855</v>
      </c>
      <c r="I12" s="6">
        <v>2807510</v>
      </c>
      <c r="J12" s="6">
        <v>957116</v>
      </c>
      <c r="K12" s="6">
        <v>1005059</v>
      </c>
      <c r="L12" s="18"/>
    </row>
    <row r="13" spans="1:12" s="16" customFormat="1" ht="15" customHeight="1" x14ac:dyDescent="0.45">
      <c r="A13" s="18"/>
      <c r="B13" s="39">
        <v>13</v>
      </c>
      <c r="C13" s="488" t="s">
        <v>49</v>
      </c>
      <c r="D13" s="488"/>
      <c r="E13" s="9">
        <v>13</v>
      </c>
      <c r="F13" s="9">
        <v>94</v>
      </c>
      <c r="G13" s="9">
        <v>23492</v>
      </c>
      <c r="H13" s="9">
        <v>57380</v>
      </c>
      <c r="I13" s="9">
        <v>103477</v>
      </c>
      <c r="J13" s="9">
        <v>41932</v>
      </c>
      <c r="K13" s="9">
        <v>41932</v>
      </c>
      <c r="L13" s="18"/>
    </row>
    <row r="14" spans="1:12" s="16" customFormat="1" ht="15" customHeight="1" x14ac:dyDescent="0.45">
      <c r="A14" s="18"/>
      <c r="B14" s="38">
        <v>14</v>
      </c>
      <c r="C14" s="487" t="s">
        <v>50</v>
      </c>
      <c r="D14" s="487"/>
      <c r="E14" s="6">
        <v>17</v>
      </c>
      <c r="F14" s="6">
        <v>601</v>
      </c>
      <c r="G14" s="6">
        <v>198939</v>
      </c>
      <c r="H14" s="6">
        <v>1843210</v>
      </c>
      <c r="I14" s="6">
        <v>2477778</v>
      </c>
      <c r="J14" s="6">
        <v>481897</v>
      </c>
      <c r="K14" s="6">
        <v>583803</v>
      </c>
      <c r="L14" s="18"/>
    </row>
    <row r="15" spans="1:12" s="16" customFormat="1" ht="15" customHeight="1" x14ac:dyDescent="0.45">
      <c r="A15" s="18"/>
      <c r="B15" s="38">
        <v>15</v>
      </c>
      <c r="C15" s="487" t="s">
        <v>51</v>
      </c>
      <c r="D15" s="487"/>
      <c r="E15" s="6">
        <v>36</v>
      </c>
      <c r="F15" s="6">
        <v>958</v>
      </c>
      <c r="G15" s="6">
        <v>332263</v>
      </c>
      <c r="H15" s="6">
        <v>1101785</v>
      </c>
      <c r="I15" s="6">
        <v>2147375</v>
      </c>
      <c r="J15" s="6">
        <v>854112</v>
      </c>
      <c r="K15" s="6">
        <v>970208</v>
      </c>
      <c r="L15" s="18"/>
    </row>
    <row r="16" spans="1:12" s="16" customFormat="1" ht="15" customHeight="1" x14ac:dyDescent="0.45">
      <c r="A16" s="18"/>
      <c r="B16" s="38">
        <v>16</v>
      </c>
      <c r="C16" s="487" t="s">
        <v>52</v>
      </c>
      <c r="D16" s="487"/>
      <c r="E16" s="6">
        <v>14</v>
      </c>
      <c r="F16" s="6">
        <v>1010</v>
      </c>
      <c r="G16" s="6">
        <v>476476</v>
      </c>
      <c r="H16" s="6">
        <v>3112747</v>
      </c>
      <c r="I16" s="6">
        <v>5090739</v>
      </c>
      <c r="J16" s="6">
        <v>1788617</v>
      </c>
      <c r="K16" s="6">
        <v>1879610</v>
      </c>
      <c r="L16" s="18"/>
    </row>
    <row r="17" spans="1:12" s="16" customFormat="1" ht="15" customHeight="1" x14ac:dyDescent="0.45">
      <c r="A17" s="18"/>
      <c r="B17" s="38">
        <v>17</v>
      </c>
      <c r="C17" s="487" t="s">
        <v>53</v>
      </c>
      <c r="D17" s="487"/>
      <c r="E17" s="6">
        <v>14</v>
      </c>
      <c r="F17" s="6">
        <v>106</v>
      </c>
      <c r="G17" s="6">
        <v>46229</v>
      </c>
      <c r="H17" s="6">
        <v>381658</v>
      </c>
      <c r="I17" s="6">
        <v>599417</v>
      </c>
      <c r="J17" s="6">
        <v>195144</v>
      </c>
      <c r="K17" s="6">
        <v>198332</v>
      </c>
      <c r="L17" s="18"/>
    </row>
    <row r="18" spans="1:12" s="16" customFormat="1" ht="15" customHeight="1" x14ac:dyDescent="0.45">
      <c r="A18" s="18"/>
      <c r="B18" s="39">
        <v>18</v>
      </c>
      <c r="C18" s="490" t="s">
        <v>54</v>
      </c>
      <c r="D18" s="488"/>
      <c r="E18" s="9">
        <v>64</v>
      </c>
      <c r="F18" s="9">
        <v>3326</v>
      </c>
      <c r="G18" s="9" t="s">
        <v>2300</v>
      </c>
      <c r="H18" s="9" t="s">
        <v>2300</v>
      </c>
      <c r="I18" s="9" t="s">
        <v>2300</v>
      </c>
      <c r="J18" s="9" t="s">
        <v>2300</v>
      </c>
      <c r="K18" s="9" t="s">
        <v>2300</v>
      </c>
      <c r="L18" s="18"/>
    </row>
    <row r="19" spans="1:12" s="16" customFormat="1" ht="15" customHeight="1" x14ac:dyDescent="0.45">
      <c r="A19" s="18"/>
      <c r="B19" s="38">
        <v>19</v>
      </c>
      <c r="C19" s="487" t="s">
        <v>55</v>
      </c>
      <c r="D19" s="487"/>
      <c r="E19" s="6">
        <v>5</v>
      </c>
      <c r="F19" s="6">
        <v>141</v>
      </c>
      <c r="G19" s="6" t="s">
        <v>2300</v>
      </c>
      <c r="H19" s="6" t="s">
        <v>2300</v>
      </c>
      <c r="I19" s="6" t="s">
        <v>2300</v>
      </c>
      <c r="J19" s="6" t="s">
        <v>2300</v>
      </c>
      <c r="K19" s="6" t="s">
        <v>2300</v>
      </c>
      <c r="L19" s="18"/>
    </row>
    <row r="20" spans="1:12" s="16" customFormat="1" ht="15" customHeight="1" x14ac:dyDescent="0.45">
      <c r="A20" s="18"/>
      <c r="B20" s="38">
        <v>20</v>
      </c>
      <c r="C20" s="487" t="s">
        <v>56</v>
      </c>
      <c r="D20" s="487"/>
      <c r="E20" s="6">
        <v>5</v>
      </c>
      <c r="F20" s="6">
        <v>245</v>
      </c>
      <c r="G20" s="6">
        <v>75526</v>
      </c>
      <c r="H20" s="6">
        <v>357742</v>
      </c>
      <c r="I20" s="6">
        <v>478800</v>
      </c>
      <c r="J20" s="6">
        <v>112755</v>
      </c>
      <c r="K20" s="6">
        <v>110638</v>
      </c>
      <c r="L20" s="18"/>
    </row>
    <row r="21" spans="1:12" s="16" customFormat="1" ht="15" customHeight="1" x14ac:dyDescent="0.45">
      <c r="A21" s="18"/>
      <c r="B21" s="38">
        <v>21</v>
      </c>
      <c r="C21" s="487" t="s">
        <v>57</v>
      </c>
      <c r="D21" s="487"/>
      <c r="E21" s="6">
        <v>73</v>
      </c>
      <c r="F21" s="6">
        <v>1336</v>
      </c>
      <c r="G21" s="6">
        <v>564297</v>
      </c>
      <c r="H21" s="6">
        <v>2241617</v>
      </c>
      <c r="I21" s="6">
        <v>3988627</v>
      </c>
      <c r="J21" s="6">
        <v>1418572</v>
      </c>
      <c r="K21" s="6">
        <v>1611524</v>
      </c>
      <c r="L21" s="18"/>
    </row>
    <row r="22" spans="1:12" s="16" customFormat="1" ht="15" customHeight="1" x14ac:dyDescent="0.45">
      <c r="A22" s="18"/>
      <c r="B22" s="38">
        <v>22</v>
      </c>
      <c r="C22" s="487" t="s">
        <v>58</v>
      </c>
      <c r="D22" s="487"/>
      <c r="E22" s="6">
        <v>32</v>
      </c>
      <c r="F22" s="6">
        <v>1611</v>
      </c>
      <c r="G22" s="6" t="s">
        <v>2300</v>
      </c>
      <c r="H22" s="6" t="s">
        <v>2300</v>
      </c>
      <c r="I22" s="6" t="s">
        <v>2300</v>
      </c>
      <c r="J22" s="6" t="s">
        <v>2300</v>
      </c>
      <c r="K22" s="6" t="s">
        <v>2300</v>
      </c>
      <c r="L22" s="18"/>
    </row>
    <row r="23" spans="1:12" s="16" customFormat="1" ht="15" customHeight="1" x14ac:dyDescent="0.45">
      <c r="A23" s="18"/>
      <c r="B23" s="39">
        <v>23</v>
      </c>
      <c r="C23" s="488" t="s">
        <v>59</v>
      </c>
      <c r="D23" s="488"/>
      <c r="E23" s="9">
        <v>25</v>
      </c>
      <c r="F23" s="9">
        <v>964</v>
      </c>
      <c r="G23" s="9">
        <v>369728</v>
      </c>
      <c r="H23" s="9">
        <v>2090156</v>
      </c>
      <c r="I23" s="9">
        <v>3432788</v>
      </c>
      <c r="J23" s="9">
        <v>1139506</v>
      </c>
      <c r="K23" s="9">
        <v>1232934</v>
      </c>
      <c r="L23" s="18"/>
    </row>
    <row r="24" spans="1:12" s="16" customFormat="1" ht="15" customHeight="1" x14ac:dyDescent="0.45">
      <c r="A24" s="18"/>
      <c r="B24" s="38">
        <v>24</v>
      </c>
      <c r="C24" s="487" t="s">
        <v>60</v>
      </c>
      <c r="D24" s="487"/>
      <c r="E24" s="6">
        <v>121</v>
      </c>
      <c r="F24" s="6">
        <v>3362</v>
      </c>
      <c r="G24" s="6" t="s">
        <v>2300</v>
      </c>
      <c r="H24" s="6" t="s">
        <v>2300</v>
      </c>
      <c r="I24" s="6" t="s">
        <v>2300</v>
      </c>
      <c r="J24" s="6" t="s">
        <v>2300</v>
      </c>
      <c r="K24" s="6" t="s">
        <v>2300</v>
      </c>
      <c r="L24" s="18"/>
    </row>
    <row r="25" spans="1:12" s="16" customFormat="1" ht="15" customHeight="1" x14ac:dyDescent="0.45">
      <c r="A25" s="18"/>
      <c r="B25" s="38">
        <v>25</v>
      </c>
      <c r="C25" s="487" t="s">
        <v>61</v>
      </c>
      <c r="D25" s="487"/>
      <c r="E25" s="6">
        <v>23</v>
      </c>
      <c r="F25" s="6">
        <v>2608</v>
      </c>
      <c r="G25" s="6">
        <v>1112889</v>
      </c>
      <c r="H25" s="6">
        <v>3986194</v>
      </c>
      <c r="I25" s="6">
        <v>9436862</v>
      </c>
      <c r="J25" s="6">
        <v>5344726</v>
      </c>
      <c r="K25" s="6">
        <v>5374366</v>
      </c>
      <c r="L25" s="18"/>
    </row>
    <row r="26" spans="1:12" s="16" customFormat="1" ht="15" customHeight="1" x14ac:dyDescent="0.45">
      <c r="A26" s="18"/>
      <c r="B26" s="38">
        <v>26</v>
      </c>
      <c r="C26" s="487" t="s">
        <v>62</v>
      </c>
      <c r="D26" s="487"/>
      <c r="E26" s="6">
        <v>140</v>
      </c>
      <c r="F26" s="6">
        <v>6788</v>
      </c>
      <c r="G26" s="6">
        <v>3114799</v>
      </c>
      <c r="H26" s="6">
        <v>17231815</v>
      </c>
      <c r="I26" s="6">
        <v>26570250</v>
      </c>
      <c r="J26" s="6">
        <v>8671976</v>
      </c>
      <c r="K26" s="6">
        <v>8841745</v>
      </c>
      <c r="L26" s="18"/>
    </row>
    <row r="27" spans="1:12" s="16" customFormat="1" ht="15" customHeight="1" x14ac:dyDescent="0.45">
      <c r="A27" s="18"/>
      <c r="B27" s="38">
        <v>27</v>
      </c>
      <c r="C27" s="487" t="s">
        <v>63</v>
      </c>
      <c r="D27" s="487"/>
      <c r="E27" s="6">
        <v>38</v>
      </c>
      <c r="F27" s="6">
        <v>3011</v>
      </c>
      <c r="G27" s="6" t="s">
        <v>2300</v>
      </c>
      <c r="H27" s="6" t="s">
        <v>2300</v>
      </c>
      <c r="I27" s="6" t="s">
        <v>2300</v>
      </c>
      <c r="J27" s="6" t="s">
        <v>2300</v>
      </c>
      <c r="K27" s="6" t="s">
        <v>2300</v>
      </c>
      <c r="L27" s="18"/>
    </row>
    <row r="28" spans="1:12" s="16" customFormat="1" ht="15" customHeight="1" x14ac:dyDescent="0.45">
      <c r="A28" s="18"/>
      <c r="B28" s="39">
        <v>28</v>
      </c>
      <c r="C28" s="488" t="s">
        <v>64</v>
      </c>
      <c r="D28" s="488"/>
      <c r="E28" s="9">
        <v>47</v>
      </c>
      <c r="F28" s="9">
        <v>8451</v>
      </c>
      <c r="G28" s="9">
        <v>4325025</v>
      </c>
      <c r="H28" s="9">
        <v>37145909</v>
      </c>
      <c r="I28" s="9">
        <v>44133909</v>
      </c>
      <c r="J28" s="9">
        <v>5563760</v>
      </c>
      <c r="K28" s="9">
        <v>6644509</v>
      </c>
      <c r="L28" s="18"/>
    </row>
    <row r="29" spans="1:12" s="16" customFormat="1" ht="15" customHeight="1" x14ac:dyDescent="0.45">
      <c r="A29" s="18"/>
      <c r="B29" s="38">
        <v>29</v>
      </c>
      <c r="C29" s="487" t="s">
        <v>65</v>
      </c>
      <c r="D29" s="487"/>
      <c r="E29" s="6">
        <v>38</v>
      </c>
      <c r="F29" s="6">
        <v>1840</v>
      </c>
      <c r="G29" s="6" t="s">
        <v>2300</v>
      </c>
      <c r="H29" s="6" t="s">
        <v>2300</v>
      </c>
      <c r="I29" s="6" t="s">
        <v>2300</v>
      </c>
      <c r="J29" s="6" t="s">
        <v>2300</v>
      </c>
      <c r="K29" s="6" t="s">
        <v>2300</v>
      </c>
      <c r="L29" s="18"/>
    </row>
    <row r="30" spans="1:12" s="16" customFormat="1" ht="15" customHeight="1" x14ac:dyDescent="0.45">
      <c r="A30" s="18"/>
      <c r="B30" s="38">
        <v>30</v>
      </c>
      <c r="C30" s="487" t="s">
        <v>66</v>
      </c>
      <c r="D30" s="487"/>
      <c r="E30" s="6">
        <v>16</v>
      </c>
      <c r="F30" s="6">
        <v>1093</v>
      </c>
      <c r="G30" s="6">
        <v>413516</v>
      </c>
      <c r="H30" s="6">
        <v>1099891</v>
      </c>
      <c r="I30" s="6">
        <v>2049973</v>
      </c>
      <c r="J30" s="6">
        <v>927457</v>
      </c>
      <c r="K30" s="6">
        <v>876432</v>
      </c>
      <c r="L30" s="18"/>
    </row>
    <row r="31" spans="1:12" s="16" customFormat="1" ht="15" customHeight="1" x14ac:dyDescent="0.45">
      <c r="A31" s="18"/>
      <c r="B31" s="38">
        <v>31</v>
      </c>
      <c r="C31" s="487" t="s">
        <v>67</v>
      </c>
      <c r="D31" s="487"/>
      <c r="E31" s="6">
        <v>37</v>
      </c>
      <c r="F31" s="6">
        <v>6715</v>
      </c>
      <c r="G31" s="6">
        <v>3974012</v>
      </c>
      <c r="H31" s="6">
        <v>53582409</v>
      </c>
      <c r="I31" s="6">
        <v>64455192</v>
      </c>
      <c r="J31" s="6">
        <v>8853753</v>
      </c>
      <c r="K31" s="6">
        <v>10017671</v>
      </c>
      <c r="L31" s="18"/>
    </row>
    <row r="32" spans="1:12" s="16" customFormat="1" ht="15" customHeight="1" x14ac:dyDescent="0.45">
      <c r="A32" s="18"/>
      <c r="B32" s="132">
        <v>32</v>
      </c>
      <c r="C32" s="489" t="s">
        <v>68</v>
      </c>
      <c r="D32" s="489"/>
      <c r="E32" s="99">
        <v>47</v>
      </c>
      <c r="F32" s="99">
        <v>1336</v>
      </c>
      <c r="G32" s="99">
        <v>559870</v>
      </c>
      <c r="H32" s="99">
        <v>1640366</v>
      </c>
      <c r="I32" s="99">
        <v>3234266</v>
      </c>
      <c r="J32" s="99">
        <v>1549584</v>
      </c>
      <c r="K32" s="99">
        <v>1569518</v>
      </c>
      <c r="L32" s="18"/>
    </row>
    <row r="33" spans="1:12" s="16" customFormat="1" ht="15" customHeight="1" x14ac:dyDescent="0.45">
      <c r="A33" s="18"/>
      <c r="B33" s="483" t="s">
        <v>2046</v>
      </c>
      <c r="C33" s="483"/>
      <c r="D33" s="484"/>
      <c r="E33" s="6">
        <v>352</v>
      </c>
      <c r="F33" s="6">
        <v>1690</v>
      </c>
      <c r="G33" s="6">
        <v>481771</v>
      </c>
      <c r="H33" s="6">
        <v>2313305</v>
      </c>
      <c r="I33" s="6">
        <v>3747852</v>
      </c>
      <c r="J33" s="6">
        <v>1305509</v>
      </c>
      <c r="K33" s="6">
        <v>1305509</v>
      </c>
      <c r="L33" s="18"/>
    </row>
    <row r="34" spans="1:12" s="16" customFormat="1" ht="15" customHeight="1" x14ac:dyDescent="0.45">
      <c r="A34" s="18"/>
      <c r="B34" s="483" t="s">
        <v>384</v>
      </c>
      <c r="C34" s="483"/>
      <c r="D34" s="484"/>
      <c r="E34" s="6">
        <v>250</v>
      </c>
      <c r="F34" s="6">
        <v>3434</v>
      </c>
      <c r="G34" s="6">
        <v>1018320</v>
      </c>
      <c r="H34" s="6">
        <v>3909449</v>
      </c>
      <c r="I34" s="6">
        <v>6813144</v>
      </c>
      <c r="J34" s="6">
        <v>2654136</v>
      </c>
      <c r="K34" s="6">
        <v>2654136</v>
      </c>
      <c r="L34" s="18"/>
    </row>
    <row r="35" spans="1:12" s="16" customFormat="1" ht="15" customHeight="1" x14ac:dyDescent="0.45">
      <c r="A35" s="18"/>
      <c r="B35" s="483" t="s">
        <v>385</v>
      </c>
      <c r="C35" s="483"/>
      <c r="D35" s="484"/>
      <c r="E35" s="6">
        <v>140</v>
      </c>
      <c r="F35" s="6">
        <v>3459</v>
      </c>
      <c r="G35" s="6">
        <v>1069455</v>
      </c>
      <c r="H35" s="6">
        <v>3220306</v>
      </c>
      <c r="I35" s="6">
        <v>5614469</v>
      </c>
      <c r="J35" s="6">
        <v>2180281</v>
      </c>
      <c r="K35" s="6">
        <v>2180281</v>
      </c>
      <c r="L35" s="18"/>
    </row>
    <row r="36" spans="1:12" s="16" customFormat="1" ht="15" customHeight="1" x14ac:dyDescent="0.45">
      <c r="A36" s="18"/>
      <c r="B36" s="483" t="s">
        <v>386</v>
      </c>
      <c r="C36" s="483"/>
      <c r="D36" s="484"/>
      <c r="E36" s="6">
        <v>124</v>
      </c>
      <c r="F36" s="6">
        <v>4891</v>
      </c>
      <c r="G36" s="6">
        <v>1763885</v>
      </c>
      <c r="H36" s="6">
        <v>5704798</v>
      </c>
      <c r="I36" s="6">
        <v>10052360</v>
      </c>
      <c r="J36" s="6">
        <v>3649953</v>
      </c>
      <c r="K36" s="6">
        <v>4012897</v>
      </c>
      <c r="L36" s="18"/>
    </row>
    <row r="37" spans="1:12" s="16" customFormat="1" ht="15" customHeight="1" x14ac:dyDescent="0.45">
      <c r="A37" s="18"/>
      <c r="B37" s="485" t="s">
        <v>387</v>
      </c>
      <c r="C37" s="485"/>
      <c r="D37" s="486"/>
      <c r="E37" s="9">
        <v>121</v>
      </c>
      <c r="F37" s="9">
        <v>8516</v>
      </c>
      <c r="G37" s="9">
        <v>2987460</v>
      </c>
      <c r="H37" s="9">
        <v>10487134</v>
      </c>
      <c r="I37" s="9">
        <v>18359292</v>
      </c>
      <c r="J37" s="9">
        <v>6787896</v>
      </c>
      <c r="K37" s="9">
        <v>7281837</v>
      </c>
      <c r="L37" s="18"/>
    </row>
    <row r="38" spans="1:12" s="16" customFormat="1" ht="15" customHeight="1" x14ac:dyDescent="0.45">
      <c r="A38" s="18"/>
      <c r="B38" s="483" t="s">
        <v>388</v>
      </c>
      <c r="C38" s="483"/>
      <c r="D38" s="484"/>
      <c r="E38" s="6">
        <v>53</v>
      </c>
      <c r="F38" s="6">
        <v>7163</v>
      </c>
      <c r="G38" s="6">
        <v>2825538</v>
      </c>
      <c r="H38" s="6">
        <v>12131362</v>
      </c>
      <c r="I38" s="6">
        <v>21636242</v>
      </c>
      <c r="J38" s="6">
        <v>8457392</v>
      </c>
      <c r="K38" s="6">
        <v>8998933</v>
      </c>
      <c r="L38" s="18"/>
    </row>
    <row r="39" spans="1:12" s="16" customFormat="1" ht="15" customHeight="1" x14ac:dyDescent="0.45">
      <c r="A39" s="18"/>
      <c r="B39" s="483" t="s">
        <v>389</v>
      </c>
      <c r="C39" s="483"/>
      <c r="D39" s="484"/>
      <c r="E39" s="6">
        <v>16</v>
      </c>
      <c r="F39" s="6">
        <v>4106</v>
      </c>
      <c r="G39" s="6">
        <v>1979955</v>
      </c>
      <c r="H39" s="6">
        <v>13497205</v>
      </c>
      <c r="I39" s="6">
        <v>19661748</v>
      </c>
      <c r="J39" s="6">
        <v>5412456</v>
      </c>
      <c r="K39" s="6">
        <v>5710694</v>
      </c>
      <c r="L39" s="18"/>
    </row>
    <row r="40" spans="1:12" s="16" customFormat="1" ht="15" customHeight="1" x14ac:dyDescent="0.45">
      <c r="A40" s="18"/>
      <c r="B40" s="483" t="s">
        <v>390</v>
      </c>
      <c r="C40" s="483"/>
      <c r="D40" s="484"/>
      <c r="E40" s="6">
        <v>18</v>
      </c>
      <c r="F40" s="6">
        <v>7019</v>
      </c>
      <c r="G40" s="6">
        <v>3275397</v>
      </c>
      <c r="H40" s="6">
        <v>14322961</v>
      </c>
      <c r="I40" s="6">
        <v>21704077</v>
      </c>
      <c r="J40" s="6">
        <v>6838383</v>
      </c>
      <c r="K40" s="6">
        <v>6973208</v>
      </c>
      <c r="L40" s="18"/>
    </row>
    <row r="41" spans="1:12" s="16" customFormat="1" ht="15" customHeight="1" x14ac:dyDescent="0.45">
      <c r="A41" s="18"/>
      <c r="B41" s="483" t="s">
        <v>391</v>
      </c>
      <c r="C41" s="483"/>
      <c r="D41" s="484"/>
      <c r="E41" s="6">
        <v>11</v>
      </c>
      <c r="F41" s="6">
        <v>7371</v>
      </c>
      <c r="G41" s="6">
        <v>3526135</v>
      </c>
      <c r="H41" s="6">
        <v>20442454</v>
      </c>
      <c r="I41" s="6">
        <v>31932188</v>
      </c>
      <c r="J41" s="6">
        <v>10684242</v>
      </c>
      <c r="K41" s="6">
        <v>11115597</v>
      </c>
      <c r="L41" s="18"/>
    </row>
    <row r="42" spans="1:12" s="16" customFormat="1" ht="15" customHeight="1" thickBot="1" x14ac:dyDescent="0.5">
      <c r="A42" s="18"/>
      <c r="B42" s="481" t="s">
        <v>392</v>
      </c>
      <c r="C42" s="481"/>
      <c r="D42" s="482"/>
      <c r="E42" s="12">
        <v>3</v>
      </c>
      <c r="F42" s="12">
        <v>6712</v>
      </c>
      <c r="G42" s="12">
        <v>4301595</v>
      </c>
      <c r="H42" s="12">
        <v>74171075</v>
      </c>
      <c r="I42" s="12">
        <v>83640065</v>
      </c>
      <c r="J42" s="12">
        <v>7239829</v>
      </c>
      <c r="K42" s="12">
        <v>8901657</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1873</v>
      </c>
    </row>
    <row r="5" spans="1:12" s="16" customFormat="1" ht="15" customHeight="1" thickBot="1" x14ac:dyDescent="0.5">
      <c r="C5" s="17"/>
      <c r="D5" s="16" t="s">
        <v>489</v>
      </c>
      <c r="L5" s="18"/>
    </row>
    <row r="6" spans="1:12" s="16" customFormat="1" ht="60" x14ac:dyDescent="0.45">
      <c r="A6" s="18"/>
      <c r="B6" s="473" t="s">
        <v>18</v>
      </c>
      <c r="C6" s="473"/>
      <c r="D6" s="474"/>
      <c r="E6" s="477" t="s">
        <v>20</v>
      </c>
      <c r="F6" s="285" t="s">
        <v>482</v>
      </c>
      <c r="G6" s="139" t="s">
        <v>71</v>
      </c>
      <c r="H6" s="285" t="s">
        <v>1893</v>
      </c>
      <c r="I6" s="285" t="s">
        <v>483</v>
      </c>
      <c r="J6" s="127" t="s">
        <v>484</v>
      </c>
      <c r="K6" s="127" t="s">
        <v>1849</v>
      </c>
      <c r="L6" s="18"/>
    </row>
    <row r="7" spans="1:12" s="129" customFormat="1" ht="15" customHeight="1" thickBot="1" x14ac:dyDescent="0.5">
      <c r="A7" s="287"/>
      <c r="B7" s="475"/>
      <c r="C7" s="475"/>
      <c r="D7" s="476"/>
      <c r="E7" s="478"/>
      <c r="F7" s="19" t="s">
        <v>485</v>
      </c>
      <c r="G7" s="19" t="s">
        <v>79</v>
      </c>
      <c r="H7" s="19" t="s">
        <v>79</v>
      </c>
      <c r="I7" s="19" t="s">
        <v>79</v>
      </c>
      <c r="J7" s="20" t="s">
        <v>79</v>
      </c>
      <c r="K7" s="20" t="s">
        <v>79</v>
      </c>
      <c r="L7" s="287"/>
    </row>
    <row r="8" spans="1:12" s="44" customFormat="1" ht="15" customHeight="1" x14ac:dyDescent="0.45">
      <c r="A8" s="43"/>
      <c r="B8" s="491" t="s">
        <v>1888</v>
      </c>
      <c r="C8" s="491"/>
      <c r="D8" s="492"/>
      <c r="E8" s="42">
        <v>404</v>
      </c>
      <c r="F8" s="42">
        <v>11384</v>
      </c>
      <c r="G8" s="42">
        <v>3825055</v>
      </c>
      <c r="H8" s="42">
        <v>23646148</v>
      </c>
      <c r="I8" s="42">
        <v>37028227</v>
      </c>
      <c r="J8" s="42">
        <v>11576315</v>
      </c>
      <c r="K8" s="42">
        <v>12715229</v>
      </c>
      <c r="L8" s="43"/>
    </row>
    <row r="9" spans="1:12" s="16" customFormat="1" ht="15" customHeight="1" x14ac:dyDescent="0.45">
      <c r="A9" s="18"/>
      <c r="B9" s="38" t="s">
        <v>43</v>
      </c>
      <c r="C9" s="487" t="s">
        <v>44</v>
      </c>
      <c r="D9" s="487"/>
      <c r="E9" s="6">
        <v>152</v>
      </c>
      <c r="F9" s="6">
        <v>4095</v>
      </c>
      <c r="G9" s="6">
        <v>1025610</v>
      </c>
      <c r="H9" s="6">
        <v>5344167</v>
      </c>
      <c r="I9" s="6">
        <v>8853188</v>
      </c>
      <c r="J9" s="6">
        <v>3177247</v>
      </c>
      <c r="K9" s="6">
        <v>3273292</v>
      </c>
      <c r="L9" s="18"/>
    </row>
    <row r="10" spans="1:12" s="16" customFormat="1" ht="15" customHeight="1" x14ac:dyDescent="0.45">
      <c r="A10" s="18"/>
      <c r="B10" s="38">
        <v>10</v>
      </c>
      <c r="C10" s="487" t="s">
        <v>45</v>
      </c>
      <c r="D10" s="487"/>
      <c r="E10" s="6">
        <v>20</v>
      </c>
      <c r="F10" s="6">
        <v>181</v>
      </c>
      <c r="G10" s="6">
        <v>68823</v>
      </c>
      <c r="H10" s="6">
        <v>107421</v>
      </c>
      <c r="I10" s="6">
        <v>328039</v>
      </c>
      <c r="J10" s="6">
        <v>163785</v>
      </c>
      <c r="K10" s="6">
        <v>169888</v>
      </c>
      <c r="L10" s="18"/>
    </row>
    <row r="11" spans="1:12" s="16" customFormat="1" ht="15" customHeight="1" x14ac:dyDescent="0.45">
      <c r="A11" s="18"/>
      <c r="B11" s="38">
        <v>11</v>
      </c>
      <c r="C11" s="487" t="s">
        <v>47</v>
      </c>
      <c r="D11" s="487"/>
      <c r="E11" s="6">
        <v>14</v>
      </c>
      <c r="F11" s="6">
        <v>428</v>
      </c>
      <c r="G11" s="6">
        <v>92828</v>
      </c>
      <c r="H11" s="6">
        <v>85271</v>
      </c>
      <c r="I11" s="6">
        <v>236135</v>
      </c>
      <c r="J11" s="6">
        <v>135447</v>
      </c>
      <c r="K11" s="6">
        <v>137206</v>
      </c>
      <c r="L11" s="18"/>
    </row>
    <row r="12" spans="1:12" s="16" customFormat="1" ht="15" customHeight="1" x14ac:dyDescent="0.45">
      <c r="A12" s="18"/>
      <c r="B12" s="38">
        <v>12</v>
      </c>
      <c r="C12" s="487" t="s">
        <v>48</v>
      </c>
      <c r="D12" s="487"/>
      <c r="E12" s="6">
        <v>35</v>
      </c>
      <c r="F12" s="6">
        <v>834</v>
      </c>
      <c r="G12" s="6">
        <v>293515</v>
      </c>
      <c r="H12" s="6">
        <v>2357736</v>
      </c>
      <c r="I12" s="6">
        <v>3707473</v>
      </c>
      <c r="J12" s="6">
        <v>1255882</v>
      </c>
      <c r="K12" s="6">
        <v>1233884</v>
      </c>
      <c r="L12" s="18"/>
    </row>
    <row r="13" spans="1:12" s="16" customFormat="1" ht="15" customHeight="1" x14ac:dyDescent="0.45">
      <c r="A13" s="18"/>
      <c r="B13" s="39">
        <v>13</v>
      </c>
      <c r="C13" s="488" t="s">
        <v>49</v>
      </c>
      <c r="D13" s="488"/>
      <c r="E13" s="9">
        <v>3</v>
      </c>
      <c r="F13" s="9">
        <v>151</v>
      </c>
      <c r="G13" s="9" t="s">
        <v>2300</v>
      </c>
      <c r="H13" s="9" t="s">
        <v>2300</v>
      </c>
      <c r="I13" s="9" t="s">
        <v>2300</v>
      </c>
      <c r="J13" s="9" t="s">
        <v>2300</v>
      </c>
      <c r="K13" s="9" t="s">
        <v>2300</v>
      </c>
      <c r="L13" s="18"/>
    </row>
    <row r="14" spans="1:12" s="16" customFormat="1" ht="15" customHeight="1" x14ac:dyDescent="0.45">
      <c r="A14" s="18"/>
      <c r="B14" s="38">
        <v>14</v>
      </c>
      <c r="C14" s="487" t="s">
        <v>50</v>
      </c>
      <c r="D14" s="487"/>
      <c r="E14" s="6">
        <v>1</v>
      </c>
      <c r="F14" s="6">
        <v>6</v>
      </c>
      <c r="G14" s="6" t="s">
        <v>2300</v>
      </c>
      <c r="H14" s="6" t="s">
        <v>2300</v>
      </c>
      <c r="I14" s="6" t="s">
        <v>2300</v>
      </c>
      <c r="J14" s="6" t="s">
        <v>2300</v>
      </c>
      <c r="K14" s="6" t="s">
        <v>2300</v>
      </c>
      <c r="L14" s="18"/>
    </row>
    <row r="15" spans="1:12" s="16" customFormat="1" ht="15" customHeight="1" x14ac:dyDescent="0.45">
      <c r="A15" s="18"/>
      <c r="B15" s="38">
        <v>15</v>
      </c>
      <c r="C15" s="487" t="s">
        <v>51</v>
      </c>
      <c r="D15" s="487"/>
      <c r="E15" s="6">
        <v>16</v>
      </c>
      <c r="F15" s="6">
        <v>103</v>
      </c>
      <c r="G15" s="6">
        <v>24457</v>
      </c>
      <c r="H15" s="6">
        <v>28360</v>
      </c>
      <c r="I15" s="6">
        <v>77970</v>
      </c>
      <c r="J15" s="6">
        <v>45136</v>
      </c>
      <c r="K15" s="6">
        <v>45136</v>
      </c>
      <c r="L15" s="18"/>
    </row>
    <row r="16" spans="1:12" s="16" customFormat="1" ht="15" customHeight="1" x14ac:dyDescent="0.45">
      <c r="A16" s="18"/>
      <c r="B16" s="38">
        <v>16</v>
      </c>
      <c r="C16" s="487" t="s">
        <v>52</v>
      </c>
      <c r="D16" s="487"/>
      <c r="E16" s="6">
        <v>5</v>
      </c>
      <c r="F16" s="6">
        <v>93</v>
      </c>
      <c r="G16" s="6">
        <v>34094</v>
      </c>
      <c r="H16" s="6">
        <v>208490</v>
      </c>
      <c r="I16" s="6">
        <v>386060</v>
      </c>
      <c r="J16" s="6">
        <v>158355</v>
      </c>
      <c r="K16" s="6">
        <v>161765</v>
      </c>
      <c r="L16" s="18"/>
    </row>
    <row r="17" spans="1:12" s="16" customFormat="1" ht="15" customHeight="1" x14ac:dyDescent="0.45">
      <c r="A17" s="18"/>
      <c r="B17" s="38">
        <v>17</v>
      </c>
      <c r="C17" s="487" t="s">
        <v>53</v>
      </c>
      <c r="D17" s="487"/>
      <c r="E17" s="6">
        <v>6</v>
      </c>
      <c r="F17" s="6">
        <v>31</v>
      </c>
      <c r="G17" s="6" t="s">
        <v>2300</v>
      </c>
      <c r="H17" s="6" t="s">
        <v>2300</v>
      </c>
      <c r="I17" s="6" t="s">
        <v>2300</v>
      </c>
      <c r="J17" s="6" t="s">
        <v>2300</v>
      </c>
      <c r="K17" s="6" t="s">
        <v>2300</v>
      </c>
      <c r="L17" s="18"/>
    </row>
    <row r="18" spans="1:12" s="16" customFormat="1" ht="15" customHeight="1" x14ac:dyDescent="0.45">
      <c r="A18" s="18"/>
      <c r="B18" s="39">
        <v>18</v>
      </c>
      <c r="C18" s="490" t="s">
        <v>54</v>
      </c>
      <c r="D18" s="488"/>
      <c r="E18" s="9">
        <v>14</v>
      </c>
      <c r="F18" s="9">
        <v>379</v>
      </c>
      <c r="G18" s="9">
        <v>103371</v>
      </c>
      <c r="H18" s="9">
        <v>196584</v>
      </c>
      <c r="I18" s="9">
        <v>416287</v>
      </c>
      <c r="J18" s="9">
        <v>196461</v>
      </c>
      <c r="K18" s="9">
        <v>201093</v>
      </c>
      <c r="L18" s="18"/>
    </row>
    <row r="19" spans="1:12" s="16" customFormat="1" ht="15" customHeight="1" x14ac:dyDescent="0.45">
      <c r="A19" s="18"/>
      <c r="B19" s="38">
        <v>19</v>
      </c>
      <c r="C19" s="487" t="s">
        <v>55</v>
      </c>
      <c r="D19" s="487"/>
      <c r="E19" s="6">
        <v>7</v>
      </c>
      <c r="F19" s="6">
        <v>351</v>
      </c>
      <c r="G19" s="6">
        <v>93326</v>
      </c>
      <c r="H19" s="6">
        <v>203744</v>
      </c>
      <c r="I19" s="6">
        <v>399861</v>
      </c>
      <c r="J19" s="6">
        <v>170696</v>
      </c>
      <c r="K19" s="6">
        <v>182038</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29</v>
      </c>
      <c r="F21" s="6">
        <v>714</v>
      </c>
      <c r="G21" s="6">
        <v>348617</v>
      </c>
      <c r="H21" s="6">
        <v>2299353</v>
      </c>
      <c r="I21" s="6">
        <v>2937956</v>
      </c>
      <c r="J21" s="6">
        <v>120545</v>
      </c>
      <c r="K21" s="6">
        <v>628817</v>
      </c>
      <c r="L21" s="18"/>
    </row>
    <row r="22" spans="1:12" s="16" customFormat="1" ht="15" customHeight="1" x14ac:dyDescent="0.45">
      <c r="A22" s="18"/>
      <c r="B22" s="38">
        <v>22</v>
      </c>
      <c r="C22" s="487" t="s">
        <v>58</v>
      </c>
      <c r="D22" s="487"/>
      <c r="E22" s="6">
        <v>9</v>
      </c>
      <c r="F22" s="6">
        <v>423</v>
      </c>
      <c r="G22" s="6">
        <v>272065</v>
      </c>
      <c r="H22" s="6">
        <v>5939337</v>
      </c>
      <c r="I22" s="6">
        <v>7086934</v>
      </c>
      <c r="J22" s="6">
        <v>1040111</v>
      </c>
      <c r="K22" s="6">
        <v>1057219</v>
      </c>
      <c r="L22" s="18"/>
    </row>
    <row r="23" spans="1:12" s="16" customFormat="1" ht="15" customHeight="1" x14ac:dyDescent="0.45">
      <c r="A23" s="18"/>
      <c r="B23" s="39">
        <v>23</v>
      </c>
      <c r="C23" s="488" t="s">
        <v>59</v>
      </c>
      <c r="D23" s="488"/>
      <c r="E23" s="9">
        <v>2</v>
      </c>
      <c r="F23" s="9">
        <v>45</v>
      </c>
      <c r="G23" s="9" t="s">
        <v>2300</v>
      </c>
      <c r="H23" s="9" t="s">
        <v>2300</v>
      </c>
      <c r="I23" s="9" t="s">
        <v>2300</v>
      </c>
      <c r="J23" s="9" t="s">
        <v>2300</v>
      </c>
      <c r="K23" s="9" t="s">
        <v>2300</v>
      </c>
      <c r="L23" s="18"/>
    </row>
    <row r="24" spans="1:12" s="16" customFormat="1" ht="15" customHeight="1" x14ac:dyDescent="0.45">
      <c r="A24" s="18"/>
      <c r="B24" s="38">
        <v>24</v>
      </c>
      <c r="C24" s="487" t="s">
        <v>60</v>
      </c>
      <c r="D24" s="487"/>
      <c r="E24" s="6">
        <v>22</v>
      </c>
      <c r="F24" s="6">
        <v>572</v>
      </c>
      <c r="G24" s="6">
        <v>251186</v>
      </c>
      <c r="H24" s="6">
        <v>371876</v>
      </c>
      <c r="I24" s="6">
        <v>733344</v>
      </c>
      <c r="J24" s="6">
        <v>322656</v>
      </c>
      <c r="K24" s="6">
        <v>331572</v>
      </c>
      <c r="L24" s="18"/>
    </row>
    <row r="25" spans="1:12" s="16" customFormat="1" ht="15" customHeight="1" x14ac:dyDescent="0.45">
      <c r="A25" s="18"/>
      <c r="B25" s="38">
        <v>25</v>
      </c>
      <c r="C25" s="487" t="s">
        <v>61</v>
      </c>
      <c r="D25" s="487"/>
      <c r="E25" s="6">
        <v>8</v>
      </c>
      <c r="F25" s="6">
        <v>896</v>
      </c>
      <c r="G25" s="6">
        <v>339136</v>
      </c>
      <c r="H25" s="6">
        <v>2861666</v>
      </c>
      <c r="I25" s="6">
        <v>5907542</v>
      </c>
      <c r="J25" s="6">
        <v>3099154</v>
      </c>
      <c r="K25" s="6">
        <v>3133422</v>
      </c>
      <c r="L25" s="18"/>
    </row>
    <row r="26" spans="1:12" s="16" customFormat="1" ht="15" customHeight="1" x14ac:dyDescent="0.45">
      <c r="A26" s="18"/>
      <c r="B26" s="38">
        <v>26</v>
      </c>
      <c r="C26" s="487" t="s">
        <v>62</v>
      </c>
      <c r="D26" s="487"/>
      <c r="E26" s="6">
        <v>23</v>
      </c>
      <c r="F26" s="6">
        <v>580</v>
      </c>
      <c r="G26" s="6">
        <v>281534</v>
      </c>
      <c r="H26" s="6">
        <v>202110</v>
      </c>
      <c r="I26" s="6">
        <v>736711</v>
      </c>
      <c r="J26" s="6">
        <v>465756</v>
      </c>
      <c r="K26" s="6">
        <v>489086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16</v>
      </c>
      <c r="F28" s="9">
        <v>1150</v>
      </c>
      <c r="G28" s="9">
        <v>399654</v>
      </c>
      <c r="H28" s="9">
        <v>2706146</v>
      </c>
      <c r="I28" s="9">
        <v>3970540</v>
      </c>
      <c r="J28" s="9">
        <v>762574</v>
      </c>
      <c r="K28" s="9">
        <v>1193050</v>
      </c>
      <c r="L28" s="18"/>
    </row>
    <row r="29" spans="1:12" s="16" customFormat="1" ht="15" customHeight="1" x14ac:dyDescent="0.45">
      <c r="A29" s="18"/>
      <c r="B29" s="38">
        <v>29</v>
      </c>
      <c r="C29" s="487" t="s">
        <v>65</v>
      </c>
      <c r="D29" s="487"/>
      <c r="E29" s="6">
        <v>3</v>
      </c>
      <c r="F29" s="6">
        <v>138</v>
      </c>
      <c r="G29" s="6" t="s">
        <v>2300</v>
      </c>
      <c r="H29" s="6" t="s">
        <v>2300</v>
      </c>
      <c r="I29" s="6" t="s">
        <v>2300</v>
      </c>
      <c r="J29" s="6" t="s">
        <v>2300</v>
      </c>
      <c r="K29" s="6" t="s">
        <v>2300</v>
      </c>
      <c r="L29" s="18"/>
    </row>
    <row r="30" spans="1:12" s="16" customFormat="1" ht="15" customHeight="1" x14ac:dyDescent="0.45">
      <c r="A30" s="18"/>
      <c r="B30" s="38">
        <v>30</v>
      </c>
      <c r="C30" s="487" t="s">
        <v>66</v>
      </c>
      <c r="D30" s="487"/>
      <c r="E30" s="6">
        <v>1</v>
      </c>
      <c r="F30" s="6">
        <v>15</v>
      </c>
      <c r="G30" s="6" t="s">
        <v>2300</v>
      </c>
      <c r="H30" s="6" t="s">
        <v>2300</v>
      </c>
      <c r="I30" s="6" t="s">
        <v>2300</v>
      </c>
      <c r="J30" s="6" t="s">
        <v>2300</v>
      </c>
      <c r="K30" s="6" t="s">
        <v>2300</v>
      </c>
      <c r="L30" s="18"/>
    </row>
    <row r="31" spans="1:12" s="16" customFormat="1" ht="15" customHeight="1" x14ac:dyDescent="0.45">
      <c r="A31" s="18"/>
      <c r="B31" s="38">
        <v>31</v>
      </c>
      <c r="C31" s="487" t="s">
        <v>67</v>
      </c>
      <c r="D31" s="487"/>
      <c r="E31" s="6">
        <v>13</v>
      </c>
      <c r="F31" s="6">
        <v>148</v>
      </c>
      <c r="G31" s="6">
        <v>44965</v>
      </c>
      <c r="H31" s="6">
        <v>85973</v>
      </c>
      <c r="I31" s="6">
        <v>231125</v>
      </c>
      <c r="J31" s="6">
        <v>132330</v>
      </c>
      <c r="K31" s="6">
        <v>131951</v>
      </c>
      <c r="L31" s="18"/>
    </row>
    <row r="32" spans="1:12" s="16" customFormat="1" ht="15" customHeight="1" x14ac:dyDescent="0.45">
      <c r="A32" s="18"/>
      <c r="B32" s="132">
        <v>32</v>
      </c>
      <c r="C32" s="489" t="s">
        <v>68</v>
      </c>
      <c r="D32" s="489"/>
      <c r="E32" s="99">
        <v>5</v>
      </c>
      <c r="F32" s="99">
        <v>51</v>
      </c>
      <c r="G32" s="99" t="s">
        <v>2300</v>
      </c>
      <c r="H32" s="99" t="s">
        <v>2300</v>
      </c>
      <c r="I32" s="99" t="s">
        <v>2300</v>
      </c>
      <c r="J32" s="99" t="s">
        <v>2300</v>
      </c>
      <c r="K32" s="99" t="s">
        <v>2300</v>
      </c>
      <c r="L32" s="18"/>
    </row>
    <row r="33" spans="1:12" s="16" customFormat="1" ht="15" customHeight="1" x14ac:dyDescent="0.45">
      <c r="A33" s="18"/>
      <c r="B33" s="483" t="s">
        <v>2046</v>
      </c>
      <c r="C33" s="483"/>
      <c r="D33" s="484"/>
      <c r="E33" s="6">
        <v>164</v>
      </c>
      <c r="F33" s="6">
        <v>826</v>
      </c>
      <c r="G33" s="6">
        <v>223028</v>
      </c>
      <c r="H33" s="6">
        <v>690316</v>
      </c>
      <c r="I33" s="6">
        <v>1252318</v>
      </c>
      <c r="J33" s="6">
        <v>491230</v>
      </c>
      <c r="K33" s="6">
        <v>491230</v>
      </c>
      <c r="L33" s="18"/>
    </row>
    <row r="34" spans="1:12" s="16" customFormat="1" ht="15" customHeight="1" x14ac:dyDescent="0.45">
      <c r="A34" s="18"/>
      <c r="B34" s="483" t="s">
        <v>384</v>
      </c>
      <c r="C34" s="483"/>
      <c r="D34" s="484"/>
      <c r="E34" s="6">
        <v>93</v>
      </c>
      <c r="F34" s="6">
        <v>1303</v>
      </c>
      <c r="G34" s="6">
        <v>352668</v>
      </c>
      <c r="H34" s="6">
        <v>1194394</v>
      </c>
      <c r="I34" s="6">
        <v>2005677</v>
      </c>
      <c r="J34" s="6">
        <v>739646</v>
      </c>
      <c r="K34" s="6">
        <v>739646</v>
      </c>
      <c r="L34" s="18"/>
    </row>
    <row r="35" spans="1:12" s="16" customFormat="1" ht="15" customHeight="1" x14ac:dyDescent="0.45">
      <c r="A35" s="18"/>
      <c r="B35" s="483" t="s">
        <v>385</v>
      </c>
      <c r="C35" s="483"/>
      <c r="D35" s="484"/>
      <c r="E35" s="6">
        <v>58</v>
      </c>
      <c r="F35" s="6">
        <v>1394</v>
      </c>
      <c r="G35" s="6">
        <v>367522</v>
      </c>
      <c r="H35" s="6">
        <v>1576760</v>
      </c>
      <c r="I35" s="6">
        <v>3141616</v>
      </c>
      <c r="J35" s="6">
        <v>1425440</v>
      </c>
      <c r="K35" s="6">
        <v>1425440</v>
      </c>
      <c r="L35" s="18"/>
    </row>
    <row r="36" spans="1:12" s="16" customFormat="1" ht="15" customHeight="1" x14ac:dyDescent="0.45">
      <c r="A36" s="18"/>
      <c r="B36" s="483" t="s">
        <v>386</v>
      </c>
      <c r="C36" s="483"/>
      <c r="D36" s="484"/>
      <c r="E36" s="6">
        <v>38</v>
      </c>
      <c r="F36" s="6">
        <v>1468</v>
      </c>
      <c r="G36" s="6">
        <v>457872</v>
      </c>
      <c r="H36" s="6">
        <v>2478472</v>
      </c>
      <c r="I36" s="6">
        <v>3792660</v>
      </c>
      <c r="J36" s="6">
        <v>1232633</v>
      </c>
      <c r="K36" s="6">
        <v>1211321</v>
      </c>
      <c r="L36" s="18"/>
    </row>
    <row r="37" spans="1:12" s="16" customFormat="1" ht="15" customHeight="1" x14ac:dyDescent="0.45">
      <c r="A37" s="18"/>
      <c r="B37" s="485" t="s">
        <v>387</v>
      </c>
      <c r="C37" s="485"/>
      <c r="D37" s="486"/>
      <c r="E37" s="9">
        <v>29</v>
      </c>
      <c r="F37" s="9">
        <v>2025</v>
      </c>
      <c r="G37" s="9">
        <v>625976</v>
      </c>
      <c r="H37" s="9">
        <v>2572484</v>
      </c>
      <c r="I37" s="9">
        <v>4502893</v>
      </c>
      <c r="J37" s="9">
        <v>1744687</v>
      </c>
      <c r="K37" s="9">
        <v>1799143</v>
      </c>
      <c r="L37" s="18"/>
    </row>
    <row r="38" spans="1:12" s="16" customFormat="1" ht="15" customHeight="1" x14ac:dyDescent="0.45">
      <c r="A38" s="18"/>
      <c r="B38" s="483" t="s">
        <v>388</v>
      </c>
      <c r="C38" s="483"/>
      <c r="D38" s="484"/>
      <c r="E38" s="6">
        <v>15</v>
      </c>
      <c r="F38" s="6">
        <v>2132</v>
      </c>
      <c r="G38" s="6">
        <v>772027</v>
      </c>
      <c r="H38" s="6">
        <v>5528803</v>
      </c>
      <c r="I38" s="6">
        <v>7459809</v>
      </c>
      <c r="J38" s="6">
        <v>923298</v>
      </c>
      <c r="K38" s="6">
        <v>1855482</v>
      </c>
      <c r="L38" s="18"/>
    </row>
    <row r="39" spans="1:12" s="16" customFormat="1" ht="15" customHeight="1" x14ac:dyDescent="0.45">
      <c r="A39" s="18"/>
      <c r="B39" s="483" t="s">
        <v>389</v>
      </c>
      <c r="C39" s="483"/>
      <c r="D39" s="484"/>
      <c r="E39" s="6">
        <v>5</v>
      </c>
      <c r="F39" s="6">
        <v>1202</v>
      </c>
      <c r="G39" s="6" t="s">
        <v>2300</v>
      </c>
      <c r="H39" s="6" t="s">
        <v>2300</v>
      </c>
      <c r="I39" s="6" t="s">
        <v>2300</v>
      </c>
      <c r="J39" s="6" t="s">
        <v>2300</v>
      </c>
      <c r="K39" s="6" t="s">
        <v>2300</v>
      </c>
      <c r="L39" s="18"/>
    </row>
    <row r="40" spans="1:12" s="16" customFormat="1" ht="15" customHeight="1" x14ac:dyDescent="0.45">
      <c r="A40" s="18"/>
      <c r="B40" s="483" t="s">
        <v>390</v>
      </c>
      <c r="C40" s="483"/>
      <c r="D40" s="484"/>
      <c r="E40" s="6">
        <v>1</v>
      </c>
      <c r="F40" s="6">
        <v>323</v>
      </c>
      <c r="G40" s="6" t="s">
        <v>2300</v>
      </c>
      <c r="H40" s="6" t="s">
        <v>2300</v>
      </c>
      <c r="I40" s="6" t="s">
        <v>2300</v>
      </c>
      <c r="J40" s="6" t="s">
        <v>2300</v>
      </c>
      <c r="K40" s="6" t="s">
        <v>2300</v>
      </c>
      <c r="L40" s="18"/>
    </row>
    <row r="41" spans="1:12" s="16" customFormat="1" ht="15" customHeight="1" x14ac:dyDescent="0.45">
      <c r="A41" s="18"/>
      <c r="B41" s="483" t="s">
        <v>391</v>
      </c>
      <c r="C41" s="483"/>
      <c r="D41" s="484"/>
      <c r="E41" s="6">
        <v>1</v>
      </c>
      <c r="F41" s="6">
        <v>711</v>
      </c>
      <c r="G41" s="6" t="s">
        <v>2300</v>
      </c>
      <c r="H41" s="6" t="s">
        <v>2300</v>
      </c>
      <c r="I41" s="6" t="s">
        <v>2300</v>
      </c>
      <c r="J41" s="6" t="s">
        <v>2300</v>
      </c>
      <c r="K41" s="6" t="s">
        <v>2300</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1873</v>
      </c>
    </row>
    <row r="5" spans="1:12" s="16" customFormat="1" ht="15" customHeight="1" thickBot="1" x14ac:dyDescent="0.5">
      <c r="C5" s="17"/>
      <c r="D5" s="16" t="s">
        <v>490</v>
      </c>
      <c r="L5" s="18"/>
    </row>
    <row r="6" spans="1:12" s="16" customFormat="1" ht="60" x14ac:dyDescent="0.45">
      <c r="A6" s="18"/>
      <c r="B6" s="473" t="s">
        <v>18</v>
      </c>
      <c r="C6" s="473"/>
      <c r="D6" s="474"/>
      <c r="E6" s="477" t="s">
        <v>20</v>
      </c>
      <c r="F6" s="285" t="s">
        <v>482</v>
      </c>
      <c r="G6" s="139" t="s">
        <v>71</v>
      </c>
      <c r="H6" s="285" t="s">
        <v>1893</v>
      </c>
      <c r="I6" s="285" t="s">
        <v>483</v>
      </c>
      <c r="J6" s="127" t="s">
        <v>484</v>
      </c>
      <c r="K6" s="127" t="s">
        <v>1849</v>
      </c>
      <c r="L6" s="18"/>
    </row>
    <row r="7" spans="1:12" s="129" customFormat="1" ht="15" customHeight="1" thickBot="1" x14ac:dyDescent="0.5">
      <c r="A7" s="287"/>
      <c r="B7" s="475"/>
      <c r="C7" s="475"/>
      <c r="D7" s="476"/>
      <c r="E7" s="478"/>
      <c r="F7" s="19" t="s">
        <v>485</v>
      </c>
      <c r="G7" s="19" t="s">
        <v>79</v>
      </c>
      <c r="H7" s="19" t="s">
        <v>79</v>
      </c>
      <c r="I7" s="19" t="s">
        <v>79</v>
      </c>
      <c r="J7" s="20" t="s">
        <v>79</v>
      </c>
      <c r="K7" s="20" t="s">
        <v>79</v>
      </c>
      <c r="L7" s="287"/>
    </row>
    <row r="8" spans="1:12" s="44" customFormat="1" ht="15" customHeight="1" x14ac:dyDescent="0.45">
      <c r="A8" s="43"/>
      <c r="B8" s="491" t="s">
        <v>1889</v>
      </c>
      <c r="C8" s="491"/>
      <c r="D8" s="492"/>
      <c r="E8" s="42">
        <v>187</v>
      </c>
      <c r="F8" s="42">
        <v>6534</v>
      </c>
      <c r="G8" s="42">
        <v>1802382</v>
      </c>
      <c r="H8" s="42">
        <v>8548025</v>
      </c>
      <c r="I8" s="42">
        <v>13048077</v>
      </c>
      <c r="J8" s="42">
        <v>3985417</v>
      </c>
      <c r="K8" s="42">
        <v>4173750</v>
      </c>
      <c r="L8" s="43"/>
    </row>
    <row r="9" spans="1:12" s="16" customFormat="1" ht="15" customHeight="1" x14ac:dyDescent="0.45">
      <c r="A9" s="18"/>
      <c r="B9" s="38" t="s">
        <v>43</v>
      </c>
      <c r="C9" s="487" t="s">
        <v>44</v>
      </c>
      <c r="D9" s="487"/>
      <c r="E9" s="6">
        <v>64</v>
      </c>
      <c r="F9" s="6">
        <v>3410</v>
      </c>
      <c r="G9" s="6">
        <v>902981</v>
      </c>
      <c r="H9" s="6">
        <v>5684372</v>
      </c>
      <c r="I9" s="6">
        <v>8288651</v>
      </c>
      <c r="J9" s="6">
        <v>2301481</v>
      </c>
      <c r="K9" s="6">
        <v>2435912</v>
      </c>
      <c r="L9" s="18"/>
    </row>
    <row r="10" spans="1:12" s="16" customFormat="1" ht="15" customHeight="1" x14ac:dyDescent="0.45">
      <c r="A10" s="18"/>
      <c r="B10" s="38">
        <v>10</v>
      </c>
      <c r="C10" s="487" t="s">
        <v>45</v>
      </c>
      <c r="D10" s="487"/>
      <c r="E10" s="6">
        <v>16</v>
      </c>
      <c r="F10" s="6">
        <v>153</v>
      </c>
      <c r="G10" s="6">
        <v>42017</v>
      </c>
      <c r="H10" s="6">
        <v>192623</v>
      </c>
      <c r="I10" s="6">
        <v>347127</v>
      </c>
      <c r="J10" s="6">
        <v>130900</v>
      </c>
      <c r="K10" s="6">
        <v>134265</v>
      </c>
      <c r="L10" s="18"/>
    </row>
    <row r="11" spans="1:12" s="16" customFormat="1" ht="15" customHeight="1" x14ac:dyDescent="0.45">
      <c r="A11" s="18"/>
      <c r="B11" s="38">
        <v>11</v>
      </c>
      <c r="C11" s="487" t="s">
        <v>47</v>
      </c>
      <c r="D11" s="487"/>
      <c r="E11" s="6">
        <v>21</v>
      </c>
      <c r="F11" s="6">
        <v>847</v>
      </c>
      <c r="G11" s="6">
        <v>163493</v>
      </c>
      <c r="H11" s="6">
        <v>131875</v>
      </c>
      <c r="I11" s="6">
        <v>408872</v>
      </c>
      <c r="J11" s="6">
        <v>243544</v>
      </c>
      <c r="K11" s="6">
        <v>252566</v>
      </c>
      <c r="L11" s="18"/>
    </row>
    <row r="12" spans="1:12" s="16" customFormat="1" ht="15" customHeight="1" x14ac:dyDescent="0.45">
      <c r="A12" s="18"/>
      <c r="B12" s="38">
        <v>12</v>
      </c>
      <c r="C12" s="487" t="s">
        <v>48</v>
      </c>
      <c r="D12" s="487"/>
      <c r="E12" s="6">
        <v>25</v>
      </c>
      <c r="F12" s="6">
        <v>325</v>
      </c>
      <c r="G12" s="6">
        <v>99817</v>
      </c>
      <c r="H12" s="6">
        <v>515883</v>
      </c>
      <c r="I12" s="6">
        <v>766137</v>
      </c>
      <c r="J12" s="6">
        <v>234738</v>
      </c>
      <c r="K12" s="6">
        <v>229175</v>
      </c>
      <c r="L12" s="18"/>
    </row>
    <row r="13" spans="1:12" s="16" customFormat="1" ht="15" customHeight="1" x14ac:dyDescent="0.45">
      <c r="A13" s="18"/>
      <c r="B13" s="39">
        <v>13</v>
      </c>
      <c r="C13" s="488" t="s">
        <v>49</v>
      </c>
      <c r="D13" s="488"/>
      <c r="E13" s="9">
        <v>2</v>
      </c>
      <c r="F13" s="9">
        <v>15</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6</v>
      </c>
      <c r="F15" s="6">
        <v>95</v>
      </c>
      <c r="G15" s="6">
        <v>25428</v>
      </c>
      <c r="H15" s="6">
        <v>43695</v>
      </c>
      <c r="I15" s="6">
        <v>125524</v>
      </c>
      <c r="J15" s="6">
        <v>75758</v>
      </c>
      <c r="K15" s="6">
        <v>75453</v>
      </c>
      <c r="L15" s="18"/>
    </row>
    <row r="16" spans="1:12" s="16" customFormat="1" ht="15" customHeight="1" x14ac:dyDescent="0.45">
      <c r="A16" s="18"/>
      <c r="B16" s="38">
        <v>16</v>
      </c>
      <c r="C16" s="487" t="s">
        <v>52</v>
      </c>
      <c r="D16" s="487"/>
      <c r="E16" s="6">
        <v>1</v>
      </c>
      <c r="F16" s="6">
        <v>1</v>
      </c>
      <c r="G16" s="6" t="s">
        <v>2300</v>
      </c>
      <c r="H16" s="6" t="s">
        <v>2300</v>
      </c>
      <c r="I16" s="6" t="s">
        <v>2300</v>
      </c>
      <c r="J16" s="6" t="s">
        <v>2300</v>
      </c>
      <c r="K16" s="6" t="s">
        <v>2300</v>
      </c>
      <c r="L16" s="18"/>
    </row>
    <row r="17" spans="1:12" s="16" customFormat="1" ht="15" customHeight="1" x14ac:dyDescent="0.45">
      <c r="A17" s="18"/>
      <c r="B17" s="38">
        <v>17</v>
      </c>
      <c r="C17" s="487" t="s">
        <v>53</v>
      </c>
      <c r="D17" s="487"/>
      <c r="E17" s="6">
        <v>2</v>
      </c>
      <c r="F17" s="6">
        <v>8</v>
      </c>
      <c r="G17" s="6" t="s">
        <v>2300</v>
      </c>
      <c r="H17" s="6" t="s">
        <v>2300</v>
      </c>
      <c r="I17" s="6" t="s">
        <v>2300</v>
      </c>
      <c r="J17" s="6" t="s">
        <v>2300</v>
      </c>
      <c r="K17" s="6" t="s">
        <v>2300</v>
      </c>
      <c r="L17" s="18"/>
    </row>
    <row r="18" spans="1:12" s="16" customFormat="1" ht="15" customHeight="1" x14ac:dyDescent="0.45">
      <c r="A18" s="18"/>
      <c r="B18" s="39">
        <v>18</v>
      </c>
      <c r="C18" s="490" t="s">
        <v>54</v>
      </c>
      <c r="D18" s="488"/>
      <c r="E18" s="9">
        <v>1</v>
      </c>
      <c r="F18" s="9">
        <v>3</v>
      </c>
      <c r="G18" s="9" t="s">
        <v>2300</v>
      </c>
      <c r="H18" s="9" t="s">
        <v>2300</v>
      </c>
      <c r="I18" s="9" t="s">
        <v>2300</v>
      </c>
      <c r="J18" s="9" t="s">
        <v>2300</v>
      </c>
      <c r="K18" s="9" t="s">
        <v>2300</v>
      </c>
      <c r="L18" s="18"/>
    </row>
    <row r="19" spans="1:12" s="16" customFormat="1" ht="15" customHeight="1" x14ac:dyDescent="0.45">
      <c r="A19" s="18"/>
      <c r="B19" s="38">
        <v>19</v>
      </c>
      <c r="C19" s="487" t="s">
        <v>55</v>
      </c>
      <c r="D19" s="487"/>
      <c r="E19" s="6">
        <v>1</v>
      </c>
      <c r="F19" s="6">
        <v>21</v>
      </c>
      <c r="G19" s="6" t="s">
        <v>2300</v>
      </c>
      <c r="H19" s="6" t="s">
        <v>2300</v>
      </c>
      <c r="I19" s="6" t="s">
        <v>2300</v>
      </c>
      <c r="J19" s="6" t="s">
        <v>2300</v>
      </c>
      <c r="K19" s="6" t="s">
        <v>2300</v>
      </c>
      <c r="L19" s="18"/>
    </row>
    <row r="20" spans="1:12" s="16" customFormat="1" ht="15" customHeight="1" x14ac:dyDescent="0.45">
      <c r="A20" s="18"/>
      <c r="B20" s="38">
        <v>20</v>
      </c>
      <c r="C20" s="487" t="s">
        <v>56</v>
      </c>
      <c r="D20" s="487"/>
      <c r="E20" s="6">
        <v>1</v>
      </c>
      <c r="F20" s="6">
        <v>45</v>
      </c>
      <c r="G20" s="6" t="s">
        <v>2300</v>
      </c>
      <c r="H20" s="6" t="s">
        <v>2300</v>
      </c>
      <c r="I20" s="6" t="s">
        <v>2300</v>
      </c>
      <c r="J20" s="6" t="s">
        <v>2300</v>
      </c>
      <c r="K20" s="6" t="s">
        <v>2300</v>
      </c>
      <c r="L20" s="18"/>
    </row>
    <row r="21" spans="1:12" s="16" customFormat="1" ht="15" customHeight="1" x14ac:dyDescent="0.45">
      <c r="A21" s="18"/>
      <c r="B21" s="38">
        <v>21</v>
      </c>
      <c r="C21" s="487" t="s">
        <v>57</v>
      </c>
      <c r="D21" s="487"/>
      <c r="E21" s="6">
        <v>14</v>
      </c>
      <c r="F21" s="6">
        <v>184</v>
      </c>
      <c r="G21" s="6">
        <v>63791</v>
      </c>
      <c r="H21" s="6">
        <v>153267</v>
      </c>
      <c r="I21" s="6">
        <v>332658</v>
      </c>
      <c r="J21" s="6">
        <v>143337</v>
      </c>
      <c r="K21" s="6">
        <v>168267</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6</v>
      </c>
      <c r="F24" s="6">
        <v>36</v>
      </c>
      <c r="G24" s="6" t="s">
        <v>2300</v>
      </c>
      <c r="H24" s="6" t="s">
        <v>2300</v>
      </c>
      <c r="I24" s="6" t="s">
        <v>2300</v>
      </c>
      <c r="J24" s="6" t="s">
        <v>2300</v>
      </c>
      <c r="K24" s="6" t="s">
        <v>2300</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3</v>
      </c>
      <c r="F26" s="6">
        <v>122</v>
      </c>
      <c r="G26" s="6">
        <v>46755</v>
      </c>
      <c r="H26" s="6">
        <v>204892</v>
      </c>
      <c r="I26" s="6">
        <v>312285</v>
      </c>
      <c r="J26" s="6">
        <v>135167</v>
      </c>
      <c r="K26" s="6">
        <v>98212</v>
      </c>
      <c r="L26" s="18"/>
    </row>
    <row r="27" spans="1:12" s="16" customFormat="1" ht="15" customHeight="1" x14ac:dyDescent="0.45">
      <c r="A27" s="18"/>
      <c r="B27" s="38">
        <v>27</v>
      </c>
      <c r="C27" s="487" t="s">
        <v>63</v>
      </c>
      <c r="D27" s="487"/>
      <c r="E27" s="6">
        <v>1</v>
      </c>
      <c r="F27" s="6">
        <v>12</v>
      </c>
      <c r="G27" s="6" t="s">
        <v>2300</v>
      </c>
      <c r="H27" s="6" t="s">
        <v>2300</v>
      </c>
      <c r="I27" s="6" t="s">
        <v>2300</v>
      </c>
      <c r="J27" s="6" t="s">
        <v>2300</v>
      </c>
      <c r="K27" s="6" t="s">
        <v>2300</v>
      </c>
      <c r="L27" s="18"/>
    </row>
    <row r="28" spans="1:12" s="16" customFormat="1" ht="15" customHeight="1" x14ac:dyDescent="0.45">
      <c r="A28" s="18"/>
      <c r="B28" s="39">
        <v>28</v>
      </c>
      <c r="C28" s="488" t="s">
        <v>64</v>
      </c>
      <c r="D28" s="488"/>
      <c r="E28" s="9">
        <v>2</v>
      </c>
      <c r="F28" s="9">
        <v>198</v>
      </c>
      <c r="G28" s="9" t="s">
        <v>2300</v>
      </c>
      <c r="H28" s="9" t="s">
        <v>2300</v>
      </c>
      <c r="I28" s="9" t="s">
        <v>2300</v>
      </c>
      <c r="J28" s="9" t="s">
        <v>2300</v>
      </c>
      <c r="K28" s="9" t="s">
        <v>2300</v>
      </c>
      <c r="L28" s="18"/>
    </row>
    <row r="29" spans="1:12" s="16" customFormat="1" ht="15" customHeight="1" x14ac:dyDescent="0.45">
      <c r="A29" s="18"/>
      <c r="B29" s="38">
        <v>29</v>
      </c>
      <c r="C29" s="487" t="s">
        <v>65</v>
      </c>
      <c r="D29" s="487"/>
      <c r="E29" s="6">
        <v>8</v>
      </c>
      <c r="F29" s="6">
        <v>525</v>
      </c>
      <c r="G29" s="6">
        <v>175850</v>
      </c>
      <c r="H29" s="6">
        <v>518970</v>
      </c>
      <c r="I29" s="6">
        <v>757126</v>
      </c>
      <c r="J29" s="6">
        <v>213943</v>
      </c>
      <c r="K29" s="6">
        <v>223851</v>
      </c>
      <c r="L29" s="18"/>
    </row>
    <row r="30" spans="1:12" s="16" customFormat="1" ht="15" customHeight="1" x14ac:dyDescent="0.45">
      <c r="A30" s="18"/>
      <c r="B30" s="38">
        <v>30</v>
      </c>
      <c r="C30" s="487" t="s">
        <v>66</v>
      </c>
      <c r="D30" s="487"/>
      <c r="E30" s="6">
        <v>2</v>
      </c>
      <c r="F30" s="6">
        <v>178</v>
      </c>
      <c r="G30" s="6" t="s">
        <v>2300</v>
      </c>
      <c r="H30" s="6" t="s">
        <v>2300</v>
      </c>
      <c r="I30" s="6" t="s">
        <v>2300</v>
      </c>
      <c r="J30" s="6" t="s">
        <v>2300</v>
      </c>
      <c r="K30" s="6" t="s">
        <v>2300</v>
      </c>
      <c r="L30" s="18"/>
    </row>
    <row r="31" spans="1:12" s="16" customFormat="1" ht="15" customHeight="1" x14ac:dyDescent="0.45">
      <c r="A31" s="18"/>
      <c r="B31" s="38">
        <v>31</v>
      </c>
      <c r="C31" s="487" t="s">
        <v>67</v>
      </c>
      <c r="D31" s="487"/>
      <c r="E31" s="6">
        <v>3</v>
      </c>
      <c r="F31" s="6">
        <v>114</v>
      </c>
      <c r="G31" s="6">
        <v>48076</v>
      </c>
      <c r="H31" s="6">
        <v>801389</v>
      </c>
      <c r="I31" s="6">
        <v>829049</v>
      </c>
      <c r="J31" s="6">
        <v>12380</v>
      </c>
      <c r="K31" s="6">
        <v>25202</v>
      </c>
      <c r="L31" s="18"/>
    </row>
    <row r="32" spans="1:12" s="16" customFormat="1" ht="15" customHeight="1" x14ac:dyDescent="0.45">
      <c r="A32" s="18"/>
      <c r="B32" s="132">
        <v>32</v>
      </c>
      <c r="C32" s="489" t="s">
        <v>68</v>
      </c>
      <c r="D32" s="489"/>
      <c r="E32" s="99">
        <v>8</v>
      </c>
      <c r="F32" s="99">
        <v>242</v>
      </c>
      <c r="G32" s="99" t="s">
        <v>2300</v>
      </c>
      <c r="H32" s="99" t="s">
        <v>2300</v>
      </c>
      <c r="I32" s="99" t="s">
        <v>2300</v>
      </c>
      <c r="J32" s="99" t="s">
        <v>2300</v>
      </c>
      <c r="K32" s="99" t="s">
        <v>2300</v>
      </c>
      <c r="L32" s="18"/>
    </row>
    <row r="33" spans="1:12" s="16" customFormat="1" ht="15" customHeight="1" x14ac:dyDescent="0.45">
      <c r="A33" s="18"/>
      <c r="B33" s="483" t="s">
        <v>2046</v>
      </c>
      <c r="C33" s="483"/>
      <c r="D33" s="484"/>
      <c r="E33" s="6">
        <v>65</v>
      </c>
      <c r="F33" s="6">
        <v>313</v>
      </c>
      <c r="G33" s="6">
        <v>83449</v>
      </c>
      <c r="H33" s="6">
        <v>469999</v>
      </c>
      <c r="I33" s="6">
        <v>703759</v>
      </c>
      <c r="J33" s="6">
        <v>212666</v>
      </c>
      <c r="K33" s="6">
        <v>212666</v>
      </c>
      <c r="L33" s="18"/>
    </row>
    <row r="34" spans="1:12" s="16" customFormat="1" ht="15" customHeight="1" x14ac:dyDescent="0.45">
      <c r="A34" s="18"/>
      <c r="B34" s="483" t="s">
        <v>384</v>
      </c>
      <c r="C34" s="483"/>
      <c r="D34" s="484"/>
      <c r="E34" s="6">
        <v>39</v>
      </c>
      <c r="F34" s="6">
        <v>525</v>
      </c>
      <c r="G34" s="6">
        <v>131290</v>
      </c>
      <c r="H34" s="6">
        <v>408229</v>
      </c>
      <c r="I34" s="6">
        <v>694091</v>
      </c>
      <c r="J34" s="6">
        <v>261494</v>
      </c>
      <c r="K34" s="6">
        <v>261494</v>
      </c>
      <c r="L34" s="18"/>
    </row>
    <row r="35" spans="1:12" s="16" customFormat="1" ht="15" customHeight="1" x14ac:dyDescent="0.45">
      <c r="A35" s="18"/>
      <c r="B35" s="483" t="s">
        <v>385</v>
      </c>
      <c r="C35" s="483"/>
      <c r="D35" s="484"/>
      <c r="E35" s="6">
        <v>23</v>
      </c>
      <c r="F35" s="6">
        <v>595</v>
      </c>
      <c r="G35" s="6">
        <v>128919</v>
      </c>
      <c r="H35" s="6">
        <v>488265</v>
      </c>
      <c r="I35" s="6">
        <v>850086</v>
      </c>
      <c r="J35" s="6">
        <v>331163</v>
      </c>
      <c r="K35" s="6">
        <v>331163</v>
      </c>
      <c r="L35" s="18"/>
    </row>
    <row r="36" spans="1:12" s="16" customFormat="1" ht="15" customHeight="1" x14ac:dyDescent="0.45">
      <c r="A36" s="18"/>
      <c r="B36" s="483" t="s">
        <v>386</v>
      </c>
      <c r="C36" s="483"/>
      <c r="D36" s="484"/>
      <c r="E36" s="6">
        <v>25</v>
      </c>
      <c r="F36" s="6">
        <v>969</v>
      </c>
      <c r="G36" s="6">
        <v>239859</v>
      </c>
      <c r="H36" s="6">
        <v>947558</v>
      </c>
      <c r="I36" s="6">
        <v>1567545</v>
      </c>
      <c r="J36" s="6">
        <v>521235</v>
      </c>
      <c r="K36" s="6">
        <v>575981</v>
      </c>
      <c r="L36" s="18"/>
    </row>
    <row r="37" spans="1:12" s="16" customFormat="1" ht="15" customHeight="1" x14ac:dyDescent="0.45">
      <c r="A37" s="18"/>
      <c r="B37" s="485" t="s">
        <v>387</v>
      </c>
      <c r="C37" s="485"/>
      <c r="D37" s="486"/>
      <c r="E37" s="9">
        <v>21</v>
      </c>
      <c r="F37" s="9">
        <v>1345</v>
      </c>
      <c r="G37" s="9">
        <v>385102</v>
      </c>
      <c r="H37" s="9">
        <v>2146620</v>
      </c>
      <c r="I37" s="9">
        <v>3132280</v>
      </c>
      <c r="J37" s="9">
        <v>887971</v>
      </c>
      <c r="K37" s="9">
        <v>912573</v>
      </c>
      <c r="L37" s="18"/>
    </row>
    <row r="38" spans="1:12" s="16" customFormat="1" ht="15" customHeight="1" x14ac:dyDescent="0.45">
      <c r="A38" s="18"/>
      <c r="B38" s="483" t="s">
        <v>388</v>
      </c>
      <c r="C38" s="483"/>
      <c r="D38" s="484"/>
      <c r="E38" s="6">
        <v>11</v>
      </c>
      <c r="F38" s="6">
        <v>1602</v>
      </c>
      <c r="G38" s="6">
        <v>505022</v>
      </c>
      <c r="H38" s="6">
        <v>1874616</v>
      </c>
      <c r="I38" s="6">
        <v>2716838</v>
      </c>
      <c r="J38" s="6">
        <v>712160</v>
      </c>
      <c r="K38" s="6">
        <v>783554</v>
      </c>
      <c r="L38" s="18"/>
    </row>
    <row r="39" spans="1:12" s="16" customFormat="1" ht="15" customHeight="1" x14ac:dyDescent="0.45">
      <c r="A39" s="18"/>
      <c r="B39" s="483" t="s">
        <v>389</v>
      </c>
      <c r="C39" s="483"/>
      <c r="D39" s="484"/>
      <c r="E39" s="6">
        <v>1</v>
      </c>
      <c r="F39" s="6">
        <v>275</v>
      </c>
      <c r="G39" s="6" t="s">
        <v>2300</v>
      </c>
      <c r="H39" s="6" t="s">
        <v>2300</v>
      </c>
      <c r="I39" s="6" t="s">
        <v>2300</v>
      </c>
      <c r="J39" s="6" t="s">
        <v>2300</v>
      </c>
      <c r="K39" s="6" t="s">
        <v>2300</v>
      </c>
      <c r="L39" s="18"/>
    </row>
    <row r="40" spans="1:12" s="16" customFormat="1" ht="15" customHeight="1" x14ac:dyDescent="0.45">
      <c r="A40" s="18"/>
      <c r="B40" s="483" t="s">
        <v>390</v>
      </c>
      <c r="C40" s="483"/>
      <c r="D40" s="484"/>
      <c r="E40" s="6">
        <v>1</v>
      </c>
      <c r="F40" s="6">
        <v>300</v>
      </c>
      <c r="G40" s="6" t="s">
        <v>2300</v>
      </c>
      <c r="H40" s="6" t="s">
        <v>2300</v>
      </c>
      <c r="I40" s="6" t="s">
        <v>2300</v>
      </c>
      <c r="J40" s="6" t="s">
        <v>2300</v>
      </c>
      <c r="K40" s="6" t="s">
        <v>2300</v>
      </c>
      <c r="L40" s="18"/>
    </row>
    <row r="41" spans="1:12" s="16" customFormat="1" ht="15" customHeight="1" x14ac:dyDescent="0.45">
      <c r="A41" s="18"/>
      <c r="B41" s="483" t="s">
        <v>391</v>
      </c>
      <c r="C41" s="483"/>
      <c r="D41" s="484"/>
      <c r="E41" s="6">
        <v>1</v>
      </c>
      <c r="F41" s="6">
        <v>610</v>
      </c>
      <c r="G41" s="6" t="s">
        <v>2300</v>
      </c>
      <c r="H41" s="6" t="s">
        <v>2300</v>
      </c>
      <c r="I41" s="6" t="s">
        <v>2300</v>
      </c>
      <c r="J41" s="6" t="s">
        <v>2300</v>
      </c>
      <c r="K41" s="6" t="s">
        <v>2300</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ht="15" customHeight="1" x14ac:dyDescent="0.45">
      <c r="A43" s="15"/>
      <c r="L43" s="15"/>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201</v>
      </c>
      <c r="D5" s="16" t="s">
        <v>492</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491</v>
      </c>
      <c r="C8" s="491"/>
      <c r="D8" s="492"/>
      <c r="E8" s="42">
        <v>192</v>
      </c>
      <c r="F8" s="42">
        <v>5484</v>
      </c>
      <c r="G8" s="42">
        <v>1963354</v>
      </c>
      <c r="H8" s="42">
        <v>7749640</v>
      </c>
      <c r="I8" s="42">
        <v>12270469</v>
      </c>
      <c r="J8" s="42">
        <v>4230234</v>
      </c>
      <c r="K8" s="42">
        <v>4138329</v>
      </c>
      <c r="L8" s="43"/>
    </row>
    <row r="9" spans="1:12" s="16" customFormat="1" ht="15" customHeight="1" x14ac:dyDescent="0.45">
      <c r="A9" s="18"/>
      <c r="B9" s="38" t="s">
        <v>43</v>
      </c>
      <c r="C9" s="487" t="s">
        <v>44</v>
      </c>
      <c r="D9" s="487"/>
      <c r="E9" s="6">
        <v>34</v>
      </c>
      <c r="F9" s="6">
        <v>2028</v>
      </c>
      <c r="G9" s="6">
        <v>586501</v>
      </c>
      <c r="H9" s="6">
        <v>3060566</v>
      </c>
      <c r="I9" s="6">
        <v>4574987</v>
      </c>
      <c r="J9" s="6">
        <v>1274556</v>
      </c>
      <c r="K9" s="6">
        <v>1410030</v>
      </c>
      <c r="L9" s="18"/>
    </row>
    <row r="10" spans="1:12" s="16" customFormat="1" ht="15" customHeight="1" x14ac:dyDescent="0.45">
      <c r="A10" s="18"/>
      <c r="B10" s="38">
        <v>10</v>
      </c>
      <c r="C10" s="487" t="s">
        <v>45</v>
      </c>
      <c r="D10" s="487"/>
      <c r="E10" s="6">
        <v>10</v>
      </c>
      <c r="F10" s="6">
        <v>171</v>
      </c>
      <c r="G10" s="6">
        <v>48449</v>
      </c>
      <c r="H10" s="6">
        <v>66760</v>
      </c>
      <c r="I10" s="6">
        <v>216629</v>
      </c>
      <c r="J10" s="6">
        <v>114946</v>
      </c>
      <c r="K10" s="6">
        <v>112663</v>
      </c>
      <c r="L10" s="18"/>
    </row>
    <row r="11" spans="1:12" s="16" customFormat="1" ht="15" customHeight="1" x14ac:dyDescent="0.45">
      <c r="A11" s="18"/>
      <c r="B11" s="38">
        <v>11</v>
      </c>
      <c r="C11" s="487" t="s">
        <v>47</v>
      </c>
      <c r="D11" s="487"/>
      <c r="E11" s="6">
        <v>17</v>
      </c>
      <c r="F11" s="6">
        <v>228</v>
      </c>
      <c r="G11" s="6">
        <v>46576</v>
      </c>
      <c r="H11" s="6">
        <v>31148</v>
      </c>
      <c r="I11" s="6">
        <v>100278</v>
      </c>
      <c r="J11" s="6">
        <v>61493</v>
      </c>
      <c r="K11" s="6">
        <v>62906</v>
      </c>
      <c r="L11" s="18"/>
    </row>
    <row r="12" spans="1:12" s="16" customFormat="1" ht="15" customHeight="1" x14ac:dyDescent="0.45">
      <c r="A12" s="18"/>
      <c r="B12" s="38">
        <v>12</v>
      </c>
      <c r="C12" s="487" t="s">
        <v>48</v>
      </c>
      <c r="D12" s="487"/>
      <c r="E12" s="6">
        <v>4</v>
      </c>
      <c r="F12" s="6">
        <v>47</v>
      </c>
      <c r="G12" s="6">
        <v>16053</v>
      </c>
      <c r="H12" s="6">
        <v>40353</v>
      </c>
      <c r="I12" s="6">
        <v>80611</v>
      </c>
      <c r="J12" s="6">
        <v>36599</v>
      </c>
      <c r="K12" s="6">
        <v>36599</v>
      </c>
      <c r="L12" s="18"/>
    </row>
    <row r="13" spans="1:12" s="16" customFormat="1" ht="15" customHeight="1" x14ac:dyDescent="0.45">
      <c r="A13" s="18"/>
      <c r="B13" s="39">
        <v>13</v>
      </c>
      <c r="C13" s="488" t="s">
        <v>49</v>
      </c>
      <c r="D13" s="488"/>
      <c r="E13" s="9">
        <v>5</v>
      </c>
      <c r="F13" s="9">
        <v>20</v>
      </c>
      <c r="G13" s="9">
        <v>5763</v>
      </c>
      <c r="H13" s="9">
        <v>6098</v>
      </c>
      <c r="I13" s="9">
        <v>16790</v>
      </c>
      <c r="J13" s="9">
        <v>9721</v>
      </c>
      <c r="K13" s="9">
        <v>9721</v>
      </c>
      <c r="L13" s="18"/>
    </row>
    <row r="14" spans="1:12" s="16" customFormat="1" ht="15" customHeight="1" x14ac:dyDescent="0.45">
      <c r="A14" s="18"/>
      <c r="B14" s="38">
        <v>14</v>
      </c>
      <c r="C14" s="487" t="s">
        <v>50</v>
      </c>
      <c r="D14" s="487"/>
      <c r="E14" s="6">
        <v>3</v>
      </c>
      <c r="F14" s="6">
        <v>84</v>
      </c>
      <c r="G14" s="6">
        <v>38469</v>
      </c>
      <c r="H14" s="6">
        <v>199301</v>
      </c>
      <c r="I14" s="6">
        <v>294755</v>
      </c>
      <c r="J14" s="6">
        <v>80114</v>
      </c>
      <c r="K14" s="6">
        <v>87354</v>
      </c>
      <c r="L14" s="18"/>
    </row>
    <row r="15" spans="1:12" s="16" customFormat="1" ht="15" customHeight="1" x14ac:dyDescent="0.45">
      <c r="A15" s="18"/>
      <c r="B15" s="38">
        <v>15</v>
      </c>
      <c r="C15" s="487" t="s">
        <v>51</v>
      </c>
      <c r="D15" s="487"/>
      <c r="E15" s="6">
        <v>37</v>
      </c>
      <c r="F15" s="6">
        <v>597</v>
      </c>
      <c r="G15" s="6">
        <v>206800</v>
      </c>
      <c r="H15" s="6">
        <v>278053</v>
      </c>
      <c r="I15" s="6">
        <v>716660</v>
      </c>
      <c r="J15" s="6">
        <v>389235</v>
      </c>
      <c r="K15" s="6">
        <v>400141</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v>3</v>
      </c>
      <c r="F17" s="6">
        <v>20</v>
      </c>
      <c r="G17" s="6">
        <v>7377</v>
      </c>
      <c r="H17" s="6">
        <v>57033</v>
      </c>
      <c r="I17" s="6">
        <v>103665</v>
      </c>
      <c r="J17" s="6">
        <v>42393</v>
      </c>
      <c r="K17" s="6">
        <v>42393</v>
      </c>
      <c r="L17" s="18"/>
    </row>
    <row r="18" spans="1:12" s="16" customFormat="1" ht="15" customHeight="1" x14ac:dyDescent="0.45">
      <c r="A18" s="18"/>
      <c r="B18" s="39">
        <v>18</v>
      </c>
      <c r="C18" s="490" t="s">
        <v>54</v>
      </c>
      <c r="D18" s="488"/>
      <c r="E18" s="9">
        <v>10</v>
      </c>
      <c r="F18" s="9">
        <v>176</v>
      </c>
      <c r="G18" s="9">
        <v>53335</v>
      </c>
      <c r="H18" s="9">
        <v>337011</v>
      </c>
      <c r="I18" s="9">
        <v>456599</v>
      </c>
      <c r="J18" s="9">
        <v>112321</v>
      </c>
      <c r="K18" s="9">
        <v>108927</v>
      </c>
      <c r="L18" s="18"/>
    </row>
    <row r="19" spans="1:12" s="16" customFormat="1" ht="15" customHeight="1" x14ac:dyDescent="0.45">
      <c r="A19" s="18"/>
      <c r="B19" s="38">
        <v>19</v>
      </c>
      <c r="C19" s="487" t="s">
        <v>55</v>
      </c>
      <c r="D19" s="487"/>
      <c r="E19" s="6">
        <v>1</v>
      </c>
      <c r="F19" s="6">
        <v>17</v>
      </c>
      <c r="G19" s="6" t="s">
        <v>2300</v>
      </c>
      <c r="H19" s="6" t="s">
        <v>2300</v>
      </c>
      <c r="I19" s="6" t="s">
        <v>2300</v>
      </c>
      <c r="J19" s="6" t="s">
        <v>2300</v>
      </c>
      <c r="K19" s="6" t="s">
        <v>2300</v>
      </c>
      <c r="L19" s="18"/>
    </row>
    <row r="20" spans="1:12" s="16" customFormat="1" ht="15" customHeight="1" x14ac:dyDescent="0.45">
      <c r="A20" s="18"/>
      <c r="B20" s="38">
        <v>20</v>
      </c>
      <c r="C20" s="487" t="s">
        <v>56</v>
      </c>
      <c r="D20" s="487"/>
      <c r="E20" s="6">
        <v>1</v>
      </c>
      <c r="F20" s="6">
        <v>77</v>
      </c>
      <c r="G20" s="6" t="s">
        <v>2300</v>
      </c>
      <c r="H20" s="6" t="s">
        <v>2300</v>
      </c>
      <c r="I20" s="6" t="s">
        <v>2300</v>
      </c>
      <c r="J20" s="6" t="s">
        <v>2300</v>
      </c>
      <c r="K20" s="6" t="s">
        <v>2300</v>
      </c>
      <c r="L20" s="18"/>
    </row>
    <row r="21" spans="1:12" s="16" customFormat="1" ht="15" customHeight="1" x14ac:dyDescent="0.45">
      <c r="A21" s="18"/>
      <c r="B21" s="38">
        <v>21</v>
      </c>
      <c r="C21" s="487" t="s">
        <v>57</v>
      </c>
      <c r="D21" s="487"/>
      <c r="E21" s="6">
        <v>9</v>
      </c>
      <c r="F21" s="6">
        <v>139</v>
      </c>
      <c r="G21" s="6">
        <v>52855</v>
      </c>
      <c r="H21" s="6">
        <v>185248</v>
      </c>
      <c r="I21" s="6">
        <v>356704</v>
      </c>
      <c r="J21" s="6">
        <v>147630</v>
      </c>
      <c r="K21" s="6">
        <v>156510</v>
      </c>
      <c r="L21" s="18"/>
    </row>
    <row r="22" spans="1:12" s="16" customFormat="1" ht="15" customHeight="1" x14ac:dyDescent="0.45">
      <c r="A22" s="18"/>
      <c r="B22" s="38">
        <v>22</v>
      </c>
      <c r="C22" s="487" t="s">
        <v>58</v>
      </c>
      <c r="D22" s="487"/>
      <c r="E22" s="6">
        <v>5</v>
      </c>
      <c r="F22" s="6">
        <v>111</v>
      </c>
      <c r="G22" s="6">
        <v>35653</v>
      </c>
      <c r="H22" s="6">
        <v>173796</v>
      </c>
      <c r="I22" s="6">
        <v>298482</v>
      </c>
      <c r="J22" s="6">
        <v>108451</v>
      </c>
      <c r="K22" s="6">
        <v>113633</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17</v>
      </c>
      <c r="F24" s="6">
        <v>899</v>
      </c>
      <c r="G24" s="6">
        <v>466378</v>
      </c>
      <c r="H24" s="6">
        <v>2348142</v>
      </c>
      <c r="I24" s="6">
        <v>3336003</v>
      </c>
      <c r="J24" s="6">
        <v>1174201</v>
      </c>
      <c r="K24" s="6">
        <v>908297</v>
      </c>
      <c r="L24" s="18"/>
    </row>
    <row r="25" spans="1:12" s="16" customFormat="1" ht="15" customHeight="1" x14ac:dyDescent="0.45">
      <c r="A25" s="18"/>
      <c r="B25" s="38">
        <v>25</v>
      </c>
      <c r="C25" s="487" t="s">
        <v>61</v>
      </c>
      <c r="D25" s="487"/>
      <c r="E25" s="6">
        <v>2</v>
      </c>
      <c r="F25" s="6">
        <v>5</v>
      </c>
      <c r="G25" s="6" t="s">
        <v>2300</v>
      </c>
      <c r="H25" s="6" t="s">
        <v>2300</v>
      </c>
      <c r="I25" s="6" t="s">
        <v>2300</v>
      </c>
      <c r="J25" s="6" t="s">
        <v>2300</v>
      </c>
      <c r="K25" s="6" t="s">
        <v>2300</v>
      </c>
      <c r="L25" s="18"/>
    </row>
    <row r="26" spans="1:12" s="16" customFormat="1" ht="15" customHeight="1" x14ac:dyDescent="0.45">
      <c r="A26" s="18"/>
      <c r="B26" s="38">
        <v>26</v>
      </c>
      <c r="C26" s="487" t="s">
        <v>62</v>
      </c>
      <c r="D26" s="487"/>
      <c r="E26" s="6">
        <v>8</v>
      </c>
      <c r="F26" s="6">
        <v>257</v>
      </c>
      <c r="G26" s="6">
        <v>98371</v>
      </c>
      <c r="H26" s="6">
        <v>267400</v>
      </c>
      <c r="I26" s="6">
        <v>427100</v>
      </c>
      <c r="J26" s="6">
        <v>85254</v>
      </c>
      <c r="K26" s="6">
        <v>148368</v>
      </c>
      <c r="L26" s="18"/>
    </row>
    <row r="27" spans="1:12" s="16" customFormat="1" ht="15" customHeight="1" x14ac:dyDescent="0.45">
      <c r="A27" s="18"/>
      <c r="B27" s="38">
        <v>27</v>
      </c>
      <c r="C27" s="487" t="s">
        <v>63</v>
      </c>
      <c r="D27" s="487"/>
      <c r="E27" s="6">
        <v>3</v>
      </c>
      <c r="F27" s="6">
        <v>261</v>
      </c>
      <c r="G27" s="6">
        <v>136952</v>
      </c>
      <c r="H27" s="6">
        <v>433963</v>
      </c>
      <c r="I27" s="6">
        <v>812451</v>
      </c>
      <c r="J27" s="6">
        <v>403812</v>
      </c>
      <c r="K27" s="6">
        <v>345605</v>
      </c>
      <c r="L27" s="18"/>
    </row>
    <row r="28" spans="1:12" s="16" customFormat="1" ht="15" customHeight="1" x14ac:dyDescent="0.45">
      <c r="A28" s="18"/>
      <c r="B28" s="39">
        <v>28</v>
      </c>
      <c r="C28" s="488" t="s">
        <v>64</v>
      </c>
      <c r="D28" s="488"/>
      <c r="E28" s="9">
        <v>3</v>
      </c>
      <c r="F28" s="9">
        <v>153</v>
      </c>
      <c r="G28" s="9">
        <v>73079</v>
      </c>
      <c r="H28" s="9">
        <v>51776</v>
      </c>
      <c r="I28" s="9">
        <v>122478</v>
      </c>
      <c r="J28" s="9">
        <v>55021</v>
      </c>
      <c r="K28" s="9">
        <v>64556</v>
      </c>
      <c r="L28" s="18"/>
    </row>
    <row r="29" spans="1:12" s="16" customFormat="1" ht="15" customHeight="1" x14ac:dyDescent="0.45">
      <c r="A29" s="18"/>
      <c r="B29" s="38">
        <v>29</v>
      </c>
      <c r="C29" s="487" t="s">
        <v>65</v>
      </c>
      <c r="D29" s="487"/>
      <c r="E29" s="6">
        <v>4</v>
      </c>
      <c r="F29" s="6">
        <v>63</v>
      </c>
      <c r="G29" s="6">
        <v>26436</v>
      </c>
      <c r="H29" s="6">
        <v>33264</v>
      </c>
      <c r="I29" s="6">
        <v>75486</v>
      </c>
      <c r="J29" s="6">
        <v>40772</v>
      </c>
      <c r="K29" s="6">
        <v>38476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2</v>
      </c>
      <c r="F31" s="6">
        <v>37</v>
      </c>
      <c r="G31" s="6" t="s">
        <v>2300</v>
      </c>
      <c r="H31" s="6" t="s">
        <v>2300</v>
      </c>
      <c r="I31" s="6" t="s">
        <v>2300</v>
      </c>
      <c r="J31" s="6" t="s">
        <v>2300</v>
      </c>
      <c r="K31" s="6" t="s">
        <v>2300</v>
      </c>
      <c r="L31" s="18"/>
    </row>
    <row r="32" spans="1:12" s="16" customFormat="1" ht="15" customHeight="1" x14ac:dyDescent="0.45">
      <c r="A32" s="18"/>
      <c r="B32" s="132">
        <v>32</v>
      </c>
      <c r="C32" s="489" t="s">
        <v>68</v>
      </c>
      <c r="D32" s="489"/>
      <c r="E32" s="99">
        <v>14</v>
      </c>
      <c r="F32" s="99">
        <v>94</v>
      </c>
      <c r="G32" s="99">
        <v>25432</v>
      </c>
      <c r="H32" s="99">
        <v>22126</v>
      </c>
      <c r="I32" s="99">
        <v>56305</v>
      </c>
      <c r="J32" s="99">
        <v>31344</v>
      </c>
      <c r="K32" s="99">
        <v>31344</v>
      </c>
      <c r="L32" s="18"/>
    </row>
    <row r="33" spans="1:12" s="16" customFormat="1" ht="15" customHeight="1" x14ac:dyDescent="0.45">
      <c r="A33" s="18"/>
      <c r="B33" s="483" t="s">
        <v>2046</v>
      </c>
      <c r="C33" s="483"/>
      <c r="D33" s="484"/>
      <c r="E33" s="6">
        <v>94</v>
      </c>
      <c r="F33" s="6">
        <v>408</v>
      </c>
      <c r="G33" s="6">
        <v>110700</v>
      </c>
      <c r="H33" s="6">
        <v>227748</v>
      </c>
      <c r="I33" s="6">
        <v>500143</v>
      </c>
      <c r="J33" s="6">
        <v>247853</v>
      </c>
      <c r="K33" s="6">
        <v>247853</v>
      </c>
      <c r="L33" s="18"/>
    </row>
    <row r="34" spans="1:12" s="16" customFormat="1" ht="15" customHeight="1" x14ac:dyDescent="0.45">
      <c r="A34" s="18"/>
      <c r="B34" s="483" t="s">
        <v>384</v>
      </c>
      <c r="C34" s="483"/>
      <c r="D34" s="484"/>
      <c r="E34" s="6">
        <v>34</v>
      </c>
      <c r="F34" s="6">
        <v>480</v>
      </c>
      <c r="G34" s="6">
        <v>132167</v>
      </c>
      <c r="H34" s="6">
        <v>382256</v>
      </c>
      <c r="I34" s="6">
        <v>668689</v>
      </c>
      <c r="J34" s="6">
        <v>257637</v>
      </c>
      <c r="K34" s="6">
        <v>257637</v>
      </c>
      <c r="L34" s="18"/>
    </row>
    <row r="35" spans="1:12" s="16" customFormat="1" ht="15" customHeight="1" x14ac:dyDescent="0.45">
      <c r="A35" s="18"/>
      <c r="B35" s="483" t="s">
        <v>385</v>
      </c>
      <c r="C35" s="483"/>
      <c r="D35" s="484"/>
      <c r="E35" s="6">
        <v>18</v>
      </c>
      <c r="F35" s="6">
        <v>429</v>
      </c>
      <c r="G35" s="6">
        <v>136657</v>
      </c>
      <c r="H35" s="6">
        <v>456178</v>
      </c>
      <c r="I35" s="6">
        <v>763760</v>
      </c>
      <c r="J35" s="6">
        <v>274915</v>
      </c>
      <c r="K35" s="6">
        <v>274915</v>
      </c>
      <c r="L35" s="18"/>
    </row>
    <row r="36" spans="1:12" s="16" customFormat="1" ht="15" customHeight="1" x14ac:dyDescent="0.45">
      <c r="A36" s="18"/>
      <c r="B36" s="483" t="s">
        <v>386</v>
      </c>
      <c r="C36" s="483"/>
      <c r="D36" s="484"/>
      <c r="E36" s="6">
        <v>20</v>
      </c>
      <c r="F36" s="6">
        <v>800</v>
      </c>
      <c r="G36" s="6">
        <v>245736</v>
      </c>
      <c r="H36" s="6">
        <v>852694</v>
      </c>
      <c r="I36" s="6">
        <v>1506216</v>
      </c>
      <c r="J36" s="6">
        <v>608415</v>
      </c>
      <c r="K36" s="6">
        <v>585817</v>
      </c>
      <c r="L36" s="18"/>
    </row>
    <row r="37" spans="1:12" s="16" customFormat="1" ht="15" customHeight="1" x14ac:dyDescent="0.45">
      <c r="A37" s="18"/>
      <c r="B37" s="485" t="s">
        <v>387</v>
      </c>
      <c r="C37" s="485"/>
      <c r="D37" s="486"/>
      <c r="E37" s="9">
        <v>12</v>
      </c>
      <c r="F37" s="9">
        <v>825</v>
      </c>
      <c r="G37" s="9">
        <v>288189</v>
      </c>
      <c r="H37" s="9">
        <v>1641892</v>
      </c>
      <c r="I37" s="9">
        <v>2346876</v>
      </c>
      <c r="J37" s="9">
        <v>566281</v>
      </c>
      <c r="K37" s="9">
        <v>651517</v>
      </c>
      <c r="L37" s="18"/>
    </row>
    <row r="38" spans="1:12" s="16" customFormat="1" ht="15" customHeight="1" x14ac:dyDescent="0.45">
      <c r="A38" s="18"/>
      <c r="B38" s="483" t="s">
        <v>388</v>
      </c>
      <c r="C38" s="483"/>
      <c r="D38" s="484"/>
      <c r="E38" s="6">
        <v>10</v>
      </c>
      <c r="F38" s="6">
        <v>1360</v>
      </c>
      <c r="G38" s="6">
        <v>659789</v>
      </c>
      <c r="H38" s="6">
        <v>2689221</v>
      </c>
      <c r="I38" s="6">
        <v>3979559</v>
      </c>
      <c r="J38" s="6">
        <v>1324337</v>
      </c>
      <c r="K38" s="6">
        <v>1189904</v>
      </c>
      <c r="L38" s="18"/>
    </row>
    <row r="39" spans="1:12" s="16" customFormat="1" ht="15" customHeight="1" x14ac:dyDescent="0.45">
      <c r="A39" s="18"/>
      <c r="B39" s="483" t="s">
        <v>389</v>
      </c>
      <c r="C39" s="483"/>
      <c r="D39" s="484"/>
      <c r="E39" s="6">
        <v>3</v>
      </c>
      <c r="F39" s="6">
        <v>670</v>
      </c>
      <c r="G39" s="6" t="s">
        <v>2300</v>
      </c>
      <c r="H39" s="6" t="s">
        <v>2300</v>
      </c>
      <c r="I39" s="6" t="s">
        <v>2300</v>
      </c>
      <c r="J39" s="6" t="s">
        <v>2300</v>
      </c>
      <c r="K39" s="6" t="s">
        <v>2300</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v>1</v>
      </c>
      <c r="F41" s="6">
        <v>512</v>
      </c>
      <c r="G41" s="6" t="s">
        <v>2300</v>
      </c>
      <c r="H41" s="6" t="s">
        <v>2300</v>
      </c>
      <c r="I41" s="6" t="s">
        <v>2300</v>
      </c>
      <c r="J41" s="6" t="s">
        <v>2300</v>
      </c>
      <c r="K41" s="6" t="s">
        <v>2300</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202</v>
      </c>
      <c r="D5" s="16" t="s">
        <v>493</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6</v>
      </c>
      <c r="C8" s="491"/>
      <c r="D8" s="492"/>
      <c r="E8" s="42">
        <v>100</v>
      </c>
      <c r="F8" s="42">
        <v>2460</v>
      </c>
      <c r="G8" s="42">
        <v>881695</v>
      </c>
      <c r="H8" s="42">
        <v>5041604</v>
      </c>
      <c r="I8" s="42">
        <v>7904850</v>
      </c>
      <c r="J8" s="42">
        <v>2305767</v>
      </c>
      <c r="K8" s="42">
        <v>2654471</v>
      </c>
      <c r="L8" s="43"/>
    </row>
    <row r="9" spans="1:12" s="16" customFormat="1" ht="15" customHeight="1" x14ac:dyDescent="0.45">
      <c r="A9" s="18"/>
      <c r="B9" s="38" t="s">
        <v>43</v>
      </c>
      <c r="C9" s="487" t="s">
        <v>44</v>
      </c>
      <c r="D9" s="487"/>
      <c r="E9" s="6">
        <v>38</v>
      </c>
      <c r="F9" s="6">
        <v>572</v>
      </c>
      <c r="G9" s="6">
        <v>126025</v>
      </c>
      <c r="H9" s="6">
        <v>797954</v>
      </c>
      <c r="I9" s="6">
        <v>1135217</v>
      </c>
      <c r="J9" s="6">
        <v>326890</v>
      </c>
      <c r="K9" s="6">
        <v>315862</v>
      </c>
      <c r="L9" s="18"/>
    </row>
    <row r="10" spans="1:12" s="16" customFormat="1" ht="15" customHeight="1" x14ac:dyDescent="0.45">
      <c r="A10" s="18"/>
      <c r="B10" s="38">
        <v>10</v>
      </c>
      <c r="C10" s="487" t="s">
        <v>45</v>
      </c>
      <c r="D10" s="487"/>
      <c r="E10" s="6">
        <v>3</v>
      </c>
      <c r="F10" s="6">
        <v>15</v>
      </c>
      <c r="G10" s="6">
        <v>4546</v>
      </c>
      <c r="H10" s="6">
        <v>6034</v>
      </c>
      <c r="I10" s="6">
        <v>12917</v>
      </c>
      <c r="J10" s="6">
        <v>5615</v>
      </c>
      <c r="K10" s="6">
        <v>5615</v>
      </c>
      <c r="L10" s="18"/>
    </row>
    <row r="11" spans="1:12" s="16" customFormat="1" ht="15" customHeight="1" x14ac:dyDescent="0.45">
      <c r="A11" s="18"/>
      <c r="B11" s="38">
        <v>11</v>
      </c>
      <c r="C11" s="487" t="s">
        <v>47</v>
      </c>
      <c r="D11" s="487"/>
      <c r="E11" s="6">
        <v>4</v>
      </c>
      <c r="F11" s="6">
        <v>106</v>
      </c>
      <c r="G11" s="6">
        <v>21762</v>
      </c>
      <c r="H11" s="6">
        <v>17596</v>
      </c>
      <c r="I11" s="6">
        <v>47641</v>
      </c>
      <c r="J11" s="6">
        <v>27281</v>
      </c>
      <c r="K11" s="6">
        <v>27329</v>
      </c>
      <c r="L11" s="18"/>
    </row>
    <row r="12" spans="1:12" s="16" customFormat="1" ht="15" customHeight="1" x14ac:dyDescent="0.45">
      <c r="A12" s="18"/>
      <c r="B12" s="38">
        <v>12</v>
      </c>
      <c r="C12" s="487" t="s">
        <v>48</v>
      </c>
      <c r="D12" s="487"/>
      <c r="E12" s="6">
        <v>14</v>
      </c>
      <c r="F12" s="6">
        <v>382</v>
      </c>
      <c r="G12" s="6">
        <v>140151</v>
      </c>
      <c r="H12" s="6">
        <v>1282618</v>
      </c>
      <c r="I12" s="6">
        <v>2191621</v>
      </c>
      <c r="J12" s="6">
        <v>859121</v>
      </c>
      <c r="K12" s="6">
        <v>828492</v>
      </c>
      <c r="L12" s="18"/>
    </row>
    <row r="13" spans="1:12" s="16" customFormat="1" ht="15" customHeight="1" x14ac:dyDescent="0.45">
      <c r="A13" s="18"/>
      <c r="B13" s="39">
        <v>13</v>
      </c>
      <c r="C13" s="488" t="s">
        <v>49</v>
      </c>
      <c r="D13" s="488"/>
      <c r="E13" s="9">
        <v>1</v>
      </c>
      <c r="F13" s="9">
        <v>5</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4</v>
      </c>
      <c r="F15" s="6">
        <v>44</v>
      </c>
      <c r="G15" s="6">
        <v>10588</v>
      </c>
      <c r="H15" s="6">
        <v>11670</v>
      </c>
      <c r="I15" s="6">
        <v>34776</v>
      </c>
      <c r="J15" s="6">
        <v>21005</v>
      </c>
      <c r="K15" s="6">
        <v>21005</v>
      </c>
      <c r="L15" s="18"/>
    </row>
    <row r="16" spans="1:12" s="16" customFormat="1" ht="15" customHeight="1" x14ac:dyDescent="0.45">
      <c r="A16" s="18"/>
      <c r="B16" s="38">
        <v>16</v>
      </c>
      <c r="C16" s="487" t="s">
        <v>52</v>
      </c>
      <c r="D16" s="487"/>
      <c r="E16" s="6">
        <v>2</v>
      </c>
      <c r="F16" s="6">
        <v>25</v>
      </c>
      <c r="G16" s="6" t="s">
        <v>2300</v>
      </c>
      <c r="H16" s="6" t="s">
        <v>2300</v>
      </c>
      <c r="I16" s="6" t="s">
        <v>2300</v>
      </c>
      <c r="J16" s="6" t="s">
        <v>2300</v>
      </c>
      <c r="K16" s="6" t="s">
        <v>2300</v>
      </c>
      <c r="L16" s="18"/>
    </row>
    <row r="17" spans="1:12" s="16" customFormat="1" ht="15" customHeight="1" x14ac:dyDescent="0.45">
      <c r="A17" s="18"/>
      <c r="B17" s="38">
        <v>17</v>
      </c>
      <c r="C17" s="487" t="s">
        <v>53</v>
      </c>
      <c r="D17" s="487"/>
      <c r="E17" s="6">
        <v>1</v>
      </c>
      <c r="F17" s="6">
        <v>10</v>
      </c>
      <c r="G17" s="6" t="s">
        <v>2300</v>
      </c>
      <c r="H17" s="6" t="s">
        <v>2300</v>
      </c>
      <c r="I17" s="6" t="s">
        <v>2300</v>
      </c>
      <c r="J17" s="6" t="s">
        <v>2300</v>
      </c>
      <c r="K17" s="6" t="s">
        <v>2300</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v>2</v>
      </c>
      <c r="F19" s="6">
        <v>52</v>
      </c>
      <c r="G19" s="6" t="s">
        <v>2300</v>
      </c>
      <c r="H19" s="6" t="s">
        <v>2300</v>
      </c>
      <c r="I19" s="6" t="s">
        <v>2300</v>
      </c>
      <c r="J19" s="6" t="s">
        <v>2300</v>
      </c>
      <c r="K19" s="6" t="s">
        <v>2300</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4</v>
      </c>
      <c r="F21" s="6">
        <v>53</v>
      </c>
      <c r="G21" s="6">
        <v>24542</v>
      </c>
      <c r="H21" s="6">
        <v>54062</v>
      </c>
      <c r="I21" s="6">
        <v>98926</v>
      </c>
      <c r="J21" s="6">
        <v>40785</v>
      </c>
      <c r="K21" s="6">
        <v>40785</v>
      </c>
      <c r="L21" s="18"/>
    </row>
    <row r="22" spans="1:12" s="16" customFormat="1" ht="15" customHeight="1" x14ac:dyDescent="0.45">
      <c r="A22" s="18"/>
      <c r="B22" s="38">
        <v>22</v>
      </c>
      <c r="C22" s="487" t="s">
        <v>58</v>
      </c>
      <c r="D22" s="487"/>
      <c r="E22" s="6">
        <v>1</v>
      </c>
      <c r="F22" s="6">
        <v>36</v>
      </c>
      <c r="G22" s="6" t="s">
        <v>2300</v>
      </c>
      <c r="H22" s="6" t="s">
        <v>2300</v>
      </c>
      <c r="I22" s="6" t="s">
        <v>2300</v>
      </c>
      <c r="J22" s="6" t="s">
        <v>2300</v>
      </c>
      <c r="K22" s="6" t="s">
        <v>2300</v>
      </c>
      <c r="L22" s="18"/>
    </row>
    <row r="23" spans="1:12" s="16" customFormat="1" ht="15" customHeight="1" x14ac:dyDescent="0.45">
      <c r="A23" s="18"/>
      <c r="B23" s="39">
        <v>23</v>
      </c>
      <c r="C23" s="488" t="s">
        <v>59</v>
      </c>
      <c r="D23" s="488"/>
      <c r="E23" s="9">
        <v>1</v>
      </c>
      <c r="F23" s="9">
        <v>36</v>
      </c>
      <c r="G23" s="9" t="s">
        <v>2300</v>
      </c>
      <c r="H23" s="9" t="s">
        <v>2300</v>
      </c>
      <c r="I23" s="9" t="s">
        <v>2300</v>
      </c>
      <c r="J23" s="9" t="s">
        <v>2300</v>
      </c>
      <c r="K23" s="9" t="s">
        <v>2300</v>
      </c>
      <c r="L23" s="18"/>
    </row>
    <row r="24" spans="1:12" s="16" customFormat="1" ht="15" customHeight="1" x14ac:dyDescent="0.45">
      <c r="A24" s="18"/>
      <c r="B24" s="38">
        <v>24</v>
      </c>
      <c r="C24" s="487" t="s">
        <v>60</v>
      </c>
      <c r="D24" s="487"/>
      <c r="E24" s="6">
        <v>5</v>
      </c>
      <c r="F24" s="6">
        <v>170</v>
      </c>
      <c r="G24" s="6">
        <v>75338</v>
      </c>
      <c r="H24" s="6">
        <v>165115</v>
      </c>
      <c r="I24" s="6">
        <v>273166</v>
      </c>
      <c r="J24" s="6">
        <v>98113</v>
      </c>
      <c r="K24" s="6">
        <v>100865</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7</v>
      </c>
      <c r="F26" s="6">
        <v>312</v>
      </c>
      <c r="G26" s="6">
        <v>189102</v>
      </c>
      <c r="H26" s="6">
        <v>56854</v>
      </c>
      <c r="I26" s="6">
        <v>341104</v>
      </c>
      <c r="J26" s="6">
        <v>258019</v>
      </c>
      <c r="K26" s="6">
        <v>258764</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8</v>
      </c>
      <c r="F28" s="9">
        <v>571</v>
      </c>
      <c r="G28" s="9">
        <v>209550</v>
      </c>
      <c r="H28" s="9">
        <v>2359472</v>
      </c>
      <c r="I28" s="9">
        <v>3253760</v>
      </c>
      <c r="J28" s="9">
        <v>461410</v>
      </c>
      <c r="K28" s="9">
        <v>850904</v>
      </c>
      <c r="L28" s="18"/>
    </row>
    <row r="29" spans="1:12" s="16" customFormat="1" ht="15" customHeight="1" x14ac:dyDescent="0.45">
      <c r="A29" s="18"/>
      <c r="B29" s="38">
        <v>29</v>
      </c>
      <c r="C29" s="487" t="s">
        <v>65</v>
      </c>
      <c r="D29" s="487"/>
      <c r="E29" s="6">
        <v>2</v>
      </c>
      <c r="F29" s="6">
        <v>54</v>
      </c>
      <c r="G29" s="6" t="s">
        <v>2300</v>
      </c>
      <c r="H29" s="6" t="s">
        <v>2300</v>
      </c>
      <c r="I29" s="6" t="s">
        <v>2300</v>
      </c>
      <c r="J29" s="6" t="s">
        <v>2300</v>
      </c>
      <c r="K29" s="6" t="s">
        <v>2300</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1</v>
      </c>
      <c r="F31" s="6">
        <v>9</v>
      </c>
      <c r="G31" s="6" t="s">
        <v>2300</v>
      </c>
      <c r="H31" s="6" t="s">
        <v>2300</v>
      </c>
      <c r="I31" s="6" t="s">
        <v>2300</v>
      </c>
      <c r="J31" s="6" t="s">
        <v>2300</v>
      </c>
      <c r="K31" s="6" t="s">
        <v>2300</v>
      </c>
      <c r="L31" s="18"/>
    </row>
    <row r="32" spans="1:12" s="16" customFormat="1" ht="15" customHeight="1" x14ac:dyDescent="0.45">
      <c r="A32" s="18"/>
      <c r="B32" s="132">
        <v>32</v>
      </c>
      <c r="C32" s="489" t="s">
        <v>68</v>
      </c>
      <c r="D32" s="489"/>
      <c r="E32" s="99">
        <v>2</v>
      </c>
      <c r="F32" s="99">
        <v>8</v>
      </c>
      <c r="G32" s="99" t="s">
        <v>2300</v>
      </c>
      <c r="H32" s="99" t="s">
        <v>2300</v>
      </c>
      <c r="I32" s="99" t="s">
        <v>2300</v>
      </c>
      <c r="J32" s="99" t="s">
        <v>2300</v>
      </c>
      <c r="K32" s="99" t="s">
        <v>2300</v>
      </c>
      <c r="L32" s="18"/>
    </row>
    <row r="33" spans="1:12" s="16" customFormat="1" ht="15" customHeight="1" x14ac:dyDescent="0.45">
      <c r="A33" s="18"/>
      <c r="B33" s="483" t="s">
        <v>2046</v>
      </c>
      <c r="C33" s="483"/>
      <c r="D33" s="484"/>
      <c r="E33" s="6">
        <v>39</v>
      </c>
      <c r="F33" s="6">
        <v>209</v>
      </c>
      <c r="G33" s="6">
        <v>50404</v>
      </c>
      <c r="H33" s="6">
        <v>187583</v>
      </c>
      <c r="I33" s="6">
        <v>316329</v>
      </c>
      <c r="J33" s="6">
        <v>117613</v>
      </c>
      <c r="K33" s="6">
        <v>117613</v>
      </c>
      <c r="L33" s="18"/>
    </row>
    <row r="34" spans="1:12" s="16" customFormat="1" ht="15" customHeight="1" x14ac:dyDescent="0.45">
      <c r="A34" s="18"/>
      <c r="B34" s="483" t="s">
        <v>384</v>
      </c>
      <c r="C34" s="483"/>
      <c r="D34" s="484"/>
      <c r="E34" s="6">
        <v>21</v>
      </c>
      <c r="F34" s="6">
        <v>304</v>
      </c>
      <c r="G34" s="6">
        <v>74497</v>
      </c>
      <c r="H34" s="6">
        <v>285989</v>
      </c>
      <c r="I34" s="6">
        <v>443405</v>
      </c>
      <c r="J34" s="6">
        <v>144394</v>
      </c>
      <c r="K34" s="6">
        <v>144394</v>
      </c>
      <c r="L34" s="18"/>
    </row>
    <row r="35" spans="1:12" s="16" customFormat="1" ht="15" customHeight="1" x14ac:dyDescent="0.45">
      <c r="A35" s="18"/>
      <c r="B35" s="483" t="s">
        <v>385</v>
      </c>
      <c r="C35" s="483"/>
      <c r="D35" s="484"/>
      <c r="E35" s="6">
        <v>18</v>
      </c>
      <c r="F35" s="6">
        <v>435</v>
      </c>
      <c r="G35" s="6">
        <v>123244</v>
      </c>
      <c r="H35" s="6">
        <v>802752</v>
      </c>
      <c r="I35" s="6">
        <v>1559764</v>
      </c>
      <c r="J35" s="6">
        <v>689776</v>
      </c>
      <c r="K35" s="6">
        <v>689776</v>
      </c>
      <c r="L35" s="18"/>
    </row>
    <row r="36" spans="1:12" s="16" customFormat="1" ht="15" customHeight="1" x14ac:dyDescent="0.45">
      <c r="A36" s="18"/>
      <c r="B36" s="483" t="s">
        <v>386</v>
      </c>
      <c r="C36" s="483"/>
      <c r="D36" s="484"/>
      <c r="E36" s="6">
        <v>13</v>
      </c>
      <c r="F36" s="6">
        <v>531</v>
      </c>
      <c r="G36" s="6">
        <v>187433</v>
      </c>
      <c r="H36" s="6">
        <v>1181745</v>
      </c>
      <c r="I36" s="6">
        <v>1697541</v>
      </c>
      <c r="J36" s="6">
        <v>511877</v>
      </c>
      <c r="K36" s="6">
        <v>475948</v>
      </c>
      <c r="L36" s="18"/>
    </row>
    <row r="37" spans="1:12" s="16" customFormat="1" ht="15" customHeight="1" x14ac:dyDescent="0.45">
      <c r="A37" s="18"/>
      <c r="B37" s="485" t="s">
        <v>387</v>
      </c>
      <c r="C37" s="485"/>
      <c r="D37" s="486"/>
      <c r="E37" s="9">
        <v>6</v>
      </c>
      <c r="F37" s="9">
        <v>453</v>
      </c>
      <c r="G37" s="9">
        <v>153998</v>
      </c>
      <c r="H37" s="9">
        <v>391745</v>
      </c>
      <c r="I37" s="9">
        <v>732375</v>
      </c>
      <c r="J37" s="9">
        <v>309754</v>
      </c>
      <c r="K37" s="9">
        <v>312991</v>
      </c>
      <c r="L37" s="18"/>
    </row>
    <row r="38" spans="1:12" s="16" customFormat="1" ht="15" customHeight="1" x14ac:dyDescent="0.45">
      <c r="A38" s="18"/>
      <c r="B38" s="483" t="s">
        <v>388</v>
      </c>
      <c r="C38" s="483"/>
      <c r="D38" s="484"/>
      <c r="E38" s="6">
        <v>2</v>
      </c>
      <c r="F38" s="6">
        <v>282</v>
      </c>
      <c r="G38" s="6" t="s">
        <v>2300</v>
      </c>
      <c r="H38" s="6" t="s">
        <v>2300</v>
      </c>
      <c r="I38" s="6" t="s">
        <v>2300</v>
      </c>
      <c r="J38" s="6" t="s">
        <v>2300</v>
      </c>
      <c r="K38" s="6" t="s">
        <v>2300</v>
      </c>
      <c r="L38" s="18"/>
    </row>
    <row r="39" spans="1:12" s="16" customFormat="1" ht="15" customHeight="1" x14ac:dyDescent="0.45">
      <c r="A39" s="18"/>
      <c r="B39" s="483" t="s">
        <v>389</v>
      </c>
      <c r="C39" s="483"/>
      <c r="D39" s="484"/>
      <c r="E39" s="6">
        <v>1</v>
      </c>
      <c r="F39" s="6">
        <v>246</v>
      </c>
      <c r="G39" s="6" t="s">
        <v>2300</v>
      </c>
      <c r="H39" s="6" t="s">
        <v>2300</v>
      </c>
      <c r="I39" s="6" t="s">
        <v>2300</v>
      </c>
      <c r="J39" s="6" t="s">
        <v>2300</v>
      </c>
      <c r="K39" s="6" t="s">
        <v>2300</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203</v>
      </c>
      <c r="D5" s="16" t="s">
        <v>494</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7</v>
      </c>
      <c r="C8" s="491"/>
      <c r="D8" s="492"/>
      <c r="E8" s="42">
        <v>97</v>
      </c>
      <c r="F8" s="42">
        <v>2390</v>
      </c>
      <c r="G8" s="42">
        <v>767179</v>
      </c>
      <c r="H8" s="42">
        <v>3747772</v>
      </c>
      <c r="I8" s="42">
        <v>5450180</v>
      </c>
      <c r="J8" s="42">
        <v>1075263</v>
      </c>
      <c r="K8" s="42">
        <v>1612387</v>
      </c>
      <c r="L8" s="43"/>
    </row>
    <row r="9" spans="1:12" s="16" customFormat="1" ht="15" customHeight="1" x14ac:dyDescent="0.45">
      <c r="A9" s="18"/>
      <c r="B9" s="38" t="s">
        <v>43</v>
      </c>
      <c r="C9" s="487" t="s">
        <v>44</v>
      </c>
      <c r="D9" s="487"/>
      <c r="E9" s="6">
        <v>40</v>
      </c>
      <c r="F9" s="6">
        <v>1212</v>
      </c>
      <c r="G9" s="6">
        <v>335239</v>
      </c>
      <c r="H9" s="6">
        <v>1455215</v>
      </c>
      <c r="I9" s="6">
        <v>2425903</v>
      </c>
      <c r="J9" s="6">
        <v>879529</v>
      </c>
      <c r="K9" s="6">
        <v>903456</v>
      </c>
      <c r="L9" s="18"/>
    </row>
    <row r="10" spans="1:12" s="16" customFormat="1" ht="15" customHeight="1" x14ac:dyDescent="0.45">
      <c r="A10" s="18"/>
      <c r="B10" s="38">
        <v>10</v>
      </c>
      <c r="C10" s="487" t="s">
        <v>45</v>
      </c>
      <c r="D10" s="487"/>
      <c r="E10" s="6">
        <v>3</v>
      </c>
      <c r="F10" s="6">
        <v>34</v>
      </c>
      <c r="G10" s="6">
        <v>10159</v>
      </c>
      <c r="H10" s="6">
        <v>18009</v>
      </c>
      <c r="I10" s="6">
        <v>52832</v>
      </c>
      <c r="J10" s="6">
        <v>26720</v>
      </c>
      <c r="K10" s="6">
        <v>26720</v>
      </c>
      <c r="L10" s="18"/>
    </row>
    <row r="11" spans="1:12" s="16" customFormat="1" ht="15" customHeight="1" x14ac:dyDescent="0.45">
      <c r="A11" s="18"/>
      <c r="B11" s="38">
        <v>11</v>
      </c>
      <c r="C11" s="487" t="s">
        <v>47</v>
      </c>
      <c r="D11" s="487"/>
      <c r="E11" s="6">
        <v>3</v>
      </c>
      <c r="F11" s="6">
        <v>60</v>
      </c>
      <c r="G11" s="6">
        <v>15102</v>
      </c>
      <c r="H11" s="6">
        <v>10054</v>
      </c>
      <c r="I11" s="6">
        <v>25668</v>
      </c>
      <c r="J11" s="6">
        <v>13810</v>
      </c>
      <c r="K11" s="6">
        <v>14196</v>
      </c>
      <c r="L11" s="18"/>
    </row>
    <row r="12" spans="1:12" s="16" customFormat="1" ht="15" customHeight="1" x14ac:dyDescent="0.45">
      <c r="A12" s="18"/>
      <c r="B12" s="38">
        <v>12</v>
      </c>
      <c r="C12" s="487" t="s">
        <v>48</v>
      </c>
      <c r="D12" s="487"/>
      <c r="E12" s="6">
        <v>3</v>
      </c>
      <c r="F12" s="6">
        <v>28</v>
      </c>
      <c r="G12" s="6">
        <v>8060</v>
      </c>
      <c r="H12" s="6">
        <v>17486</v>
      </c>
      <c r="I12" s="6">
        <v>35476</v>
      </c>
      <c r="J12" s="6">
        <v>16354</v>
      </c>
      <c r="K12" s="6">
        <v>16354</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v>1</v>
      </c>
      <c r="F14" s="6">
        <v>6</v>
      </c>
      <c r="G14" s="6" t="s">
        <v>2300</v>
      </c>
      <c r="H14" s="6" t="s">
        <v>2300</v>
      </c>
      <c r="I14" s="6" t="s">
        <v>2300</v>
      </c>
      <c r="J14" s="6" t="s">
        <v>2300</v>
      </c>
      <c r="K14" s="6" t="s">
        <v>2300</v>
      </c>
      <c r="L14" s="18"/>
    </row>
    <row r="15" spans="1:12" s="16" customFormat="1" ht="15" customHeight="1" x14ac:dyDescent="0.45">
      <c r="A15" s="18"/>
      <c r="B15" s="38">
        <v>15</v>
      </c>
      <c r="C15" s="487" t="s">
        <v>51</v>
      </c>
      <c r="D15" s="487"/>
      <c r="E15" s="6">
        <v>5</v>
      </c>
      <c r="F15" s="6">
        <v>26</v>
      </c>
      <c r="G15" s="6">
        <v>4529</v>
      </c>
      <c r="H15" s="6">
        <v>7331</v>
      </c>
      <c r="I15" s="6">
        <v>17287</v>
      </c>
      <c r="J15" s="6">
        <v>9069</v>
      </c>
      <c r="K15" s="6">
        <v>9069</v>
      </c>
      <c r="L15" s="18"/>
    </row>
    <row r="16" spans="1:12" s="16" customFormat="1" ht="15" customHeight="1" x14ac:dyDescent="0.45">
      <c r="A16" s="18"/>
      <c r="B16" s="38">
        <v>16</v>
      </c>
      <c r="C16" s="487" t="s">
        <v>52</v>
      </c>
      <c r="D16" s="487"/>
      <c r="E16" s="6">
        <v>1</v>
      </c>
      <c r="F16" s="6">
        <v>23</v>
      </c>
      <c r="G16" s="6" t="s">
        <v>2300</v>
      </c>
      <c r="H16" s="6" t="s">
        <v>2300</v>
      </c>
      <c r="I16" s="6" t="s">
        <v>2300</v>
      </c>
      <c r="J16" s="6" t="s">
        <v>2300</v>
      </c>
      <c r="K16" s="6" t="s">
        <v>2300</v>
      </c>
      <c r="L16" s="18"/>
    </row>
    <row r="17" spans="1:12" s="16" customFormat="1" ht="15" customHeight="1" x14ac:dyDescent="0.45">
      <c r="A17" s="18"/>
      <c r="B17" s="38">
        <v>17</v>
      </c>
      <c r="C17" s="487" t="s">
        <v>53</v>
      </c>
      <c r="D17" s="487"/>
      <c r="E17" s="6">
        <v>1</v>
      </c>
      <c r="F17" s="6">
        <v>4</v>
      </c>
      <c r="G17" s="6" t="s">
        <v>2300</v>
      </c>
      <c r="H17" s="6" t="s">
        <v>2300</v>
      </c>
      <c r="I17" s="6" t="s">
        <v>2300</v>
      </c>
      <c r="J17" s="6" t="s">
        <v>2300</v>
      </c>
      <c r="K17" s="6" t="s">
        <v>2300</v>
      </c>
      <c r="L17" s="18"/>
    </row>
    <row r="18" spans="1:12" s="16" customFormat="1" ht="15" customHeight="1" x14ac:dyDescent="0.45">
      <c r="A18" s="18"/>
      <c r="B18" s="39">
        <v>18</v>
      </c>
      <c r="C18" s="490" t="s">
        <v>54</v>
      </c>
      <c r="D18" s="488"/>
      <c r="E18" s="9">
        <v>4</v>
      </c>
      <c r="F18" s="9">
        <v>160</v>
      </c>
      <c r="G18" s="9">
        <v>44737</v>
      </c>
      <c r="H18" s="9">
        <v>73040</v>
      </c>
      <c r="I18" s="9">
        <v>149063</v>
      </c>
      <c r="J18" s="9">
        <v>68723</v>
      </c>
      <c r="K18" s="9">
        <v>69470</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7</v>
      </c>
      <c r="F21" s="6">
        <v>397</v>
      </c>
      <c r="G21" s="6">
        <v>220285</v>
      </c>
      <c r="H21" s="6">
        <v>1968528</v>
      </c>
      <c r="I21" s="6">
        <v>2287705</v>
      </c>
      <c r="J21" s="180">
        <v>-166260</v>
      </c>
      <c r="K21" s="6">
        <v>338210</v>
      </c>
      <c r="L21" s="18"/>
    </row>
    <row r="22" spans="1:12" s="16" customFormat="1" ht="15" customHeight="1" x14ac:dyDescent="0.45">
      <c r="A22" s="18"/>
      <c r="B22" s="38">
        <v>22</v>
      </c>
      <c r="C22" s="487" t="s">
        <v>58</v>
      </c>
      <c r="D22" s="487"/>
      <c r="E22" s="6">
        <v>2</v>
      </c>
      <c r="F22" s="6">
        <v>26</v>
      </c>
      <c r="G22" s="6" t="s">
        <v>2300</v>
      </c>
      <c r="H22" s="6" t="s">
        <v>2300</v>
      </c>
      <c r="I22" s="6" t="s">
        <v>2300</v>
      </c>
      <c r="J22" s="6" t="s">
        <v>2300</v>
      </c>
      <c r="K22" s="6" t="s">
        <v>2300</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9</v>
      </c>
      <c r="F24" s="6">
        <v>76</v>
      </c>
      <c r="G24" s="6">
        <v>24626</v>
      </c>
      <c r="H24" s="6">
        <v>27639</v>
      </c>
      <c r="I24" s="6">
        <v>81445</v>
      </c>
      <c r="J24" s="6">
        <v>48954</v>
      </c>
      <c r="K24" s="6">
        <v>48954</v>
      </c>
      <c r="L24" s="18"/>
    </row>
    <row r="25" spans="1:12" s="16" customFormat="1" ht="15" customHeight="1" x14ac:dyDescent="0.45">
      <c r="A25" s="18"/>
      <c r="B25" s="38">
        <v>25</v>
      </c>
      <c r="C25" s="487" t="s">
        <v>61</v>
      </c>
      <c r="D25" s="487"/>
      <c r="E25" s="6">
        <v>3</v>
      </c>
      <c r="F25" s="6">
        <v>107</v>
      </c>
      <c r="G25" s="6">
        <v>21191</v>
      </c>
      <c r="H25" s="6">
        <v>20061</v>
      </c>
      <c r="I25" s="6">
        <v>65340</v>
      </c>
      <c r="J25" s="6">
        <v>35386</v>
      </c>
      <c r="K25" s="6">
        <v>41164</v>
      </c>
      <c r="L25" s="18"/>
    </row>
    <row r="26" spans="1:12" s="16" customFormat="1" ht="15" customHeight="1" x14ac:dyDescent="0.45">
      <c r="A26" s="18"/>
      <c r="B26" s="38">
        <v>26</v>
      </c>
      <c r="C26" s="487" t="s">
        <v>62</v>
      </c>
      <c r="D26" s="487"/>
      <c r="E26" s="6">
        <v>4</v>
      </c>
      <c r="F26" s="6">
        <v>86</v>
      </c>
      <c r="G26" s="6">
        <v>19674</v>
      </c>
      <c r="H26" s="6">
        <v>22405</v>
      </c>
      <c r="I26" s="6">
        <v>62058</v>
      </c>
      <c r="J26" s="6">
        <v>34081</v>
      </c>
      <c r="K26" s="6">
        <v>36240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4</v>
      </c>
      <c r="F28" s="9">
        <v>65</v>
      </c>
      <c r="G28" s="9">
        <v>15043</v>
      </c>
      <c r="H28" s="9">
        <v>18041</v>
      </c>
      <c r="I28" s="9">
        <v>34562</v>
      </c>
      <c r="J28" s="9">
        <v>15000</v>
      </c>
      <c r="K28" s="9">
        <v>15036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7</v>
      </c>
      <c r="F31" s="6">
        <v>80</v>
      </c>
      <c r="G31" s="6">
        <v>25649</v>
      </c>
      <c r="H31" s="6">
        <v>47779</v>
      </c>
      <c r="I31" s="6">
        <v>91656</v>
      </c>
      <c r="J31" s="6">
        <v>40261</v>
      </c>
      <c r="K31" s="6">
        <v>39882</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48</v>
      </c>
      <c r="F33" s="6">
        <v>255</v>
      </c>
      <c r="G33" s="6">
        <v>70041</v>
      </c>
      <c r="H33" s="6">
        <v>190957</v>
      </c>
      <c r="I33" s="6">
        <v>368402</v>
      </c>
      <c r="J33" s="6">
        <v>163357</v>
      </c>
      <c r="K33" s="6">
        <v>163357</v>
      </c>
      <c r="L33" s="18"/>
    </row>
    <row r="34" spans="1:12" s="16" customFormat="1" ht="15" customHeight="1" x14ac:dyDescent="0.45">
      <c r="A34" s="18"/>
      <c r="B34" s="483" t="s">
        <v>384</v>
      </c>
      <c r="C34" s="483"/>
      <c r="D34" s="484"/>
      <c r="E34" s="6">
        <v>20</v>
      </c>
      <c r="F34" s="6">
        <v>271</v>
      </c>
      <c r="G34" s="6">
        <v>77697</v>
      </c>
      <c r="H34" s="6">
        <v>171581</v>
      </c>
      <c r="I34" s="6">
        <v>297914</v>
      </c>
      <c r="J34" s="6">
        <v>115525</v>
      </c>
      <c r="K34" s="6">
        <v>115525</v>
      </c>
      <c r="L34" s="18"/>
    </row>
    <row r="35" spans="1:12" s="16" customFormat="1" ht="15" customHeight="1" x14ac:dyDescent="0.45">
      <c r="A35" s="18"/>
      <c r="B35" s="483" t="s">
        <v>385</v>
      </c>
      <c r="C35" s="483"/>
      <c r="D35" s="484"/>
      <c r="E35" s="6">
        <v>10</v>
      </c>
      <c r="F35" s="6">
        <v>239</v>
      </c>
      <c r="G35" s="6">
        <v>69487</v>
      </c>
      <c r="H35" s="6">
        <v>170794</v>
      </c>
      <c r="I35" s="6">
        <v>350082</v>
      </c>
      <c r="J35" s="6">
        <v>159439</v>
      </c>
      <c r="K35" s="6">
        <v>159439</v>
      </c>
      <c r="L35" s="18"/>
    </row>
    <row r="36" spans="1:12" s="16" customFormat="1" ht="15" customHeight="1" x14ac:dyDescent="0.45">
      <c r="A36" s="18"/>
      <c r="B36" s="483" t="s">
        <v>386</v>
      </c>
      <c r="C36" s="483"/>
      <c r="D36" s="484"/>
      <c r="E36" s="6">
        <v>8</v>
      </c>
      <c r="F36" s="6">
        <v>293</v>
      </c>
      <c r="G36" s="6">
        <v>85514</v>
      </c>
      <c r="H36" s="6">
        <v>377961</v>
      </c>
      <c r="I36" s="6">
        <v>574059</v>
      </c>
      <c r="J36" s="6">
        <v>175415</v>
      </c>
      <c r="K36" s="6">
        <v>181179</v>
      </c>
      <c r="L36" s="18"/>
    </row>
    <row r="37" spans="1:12" s="16" customFormat="1" ht="15" customHeight="1" x14ac:dyDescent="0.45">
      <c r="A37" s="18"/>
      <c r="B37" s="485" t="s">
        <v>387</v>
      </c>
      <c r="C37" s="485"/>
      <c r="D37" s="486"/>
      <c r="E37" s="9">
        <v>5</v>
      </c>
      <c r="F37" s="9">
        <v>388</v>
      </c>
      <c r="G37" s="9" t="s">
        <v>2300</v>
      </c>
      <c r="H37" s="9" t="s">
        <v>2300</v>
      </c>
      <c r="I37" s="9" t="s">
        <v>2300</v>
      </c>
      <c r="J37" s="9" t="s">
        <v>2300</v>
      </c>
      <c r="K37" s="9" t="s">
        <v>2300</v>
      </c>
      <c r="L37" s="18"/>
    </row>
    <row r="38" spans="1:12" s="16" customFormat="1" ht="15" customHeight="1" x14ac:dyDescent="0.45">
      <c r="A38" s="18"/>
      <c r="B38" s="483" t="s">
        <v>388</v>
      </c>
      <c r="C38" s="483"/>
      <c r="D38" s="484"/>
      <c r="E38" s="6">
        <v>5</v>
      </c>
      <c r="F38" s="6">
        <v>741</v>
      </c>
      <c r="G38" s="6">
        <v>290228</v>
      </c>
      <c r="H38" s="6">
        <v>2318875</v>
      </c>
      <c r="I38" s="6">
        <v>2794094</v>
      </c>
      <c r="J38" s="180">
        <v>-19520</v>
      </c>
      <c r="K38" s="6">
        <v>483530</v>
      </c>
      <c r="L38" s="18"/>
    </row>
    <row r="39" spans="1:12" s="16" customFormat="1" ht="15" customHeight="1" x14ac:dyDescent="0.45">
      <c r="A39" s="18"/>
      <c r="B39" s="483" t="s">
        <v>389</v>
      </c>
      <c r="C39" s="483"/>
      <c r="D39" s="484"/>
      <c r="E39" s="6">
        <v>1</v>
      </c>
      <c r="F39" s="6">
        <v>203</v>
      </c>
      <c r="G39" s="6" t="s">
        <v>2300</v>
      </c>
      <c r="H39" s="6" t="s">
        <v>2300</v>
      </c>
      <c r="I39" s="6" t="s">
        <v>2300</v>
      </c>
      <c r="J39" s="6" t="s">
        <v>2300</v>
      </c>
      <c r="K39" s="6" t="s">
        <v>2300</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205</v>
      </c>
      <c r="D5" s="16" t="s">
        <v>495</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2</v>
      </c>
      <c r="C8" s="491"/>
      <c r="D8" s="492"/>
      <c r="E8" s="42">
        <v>216</v>
      </c>
      <c r="F8" s="42">
        <v>8344</v>
      </c>
      <c r="G8" s="42">
        <v>3259949</v>
      </c>
      <c r="H8" s="42">
        <v>15485239</v>
      </c>
      <c r="I8" s="42">
        <v>24423793</v>
      </c>
      <c r="J8" s="42">
        <v>7945934</v>
      </c>
      <c r="K8" s="42">
        <v>8376296</v>
      </c>
      <c r="L8" s="43"/>
    </row>
    <row r="9" spans="1:12" s="16" customFormat="1" ht="15" customHeight="1" x14ac:dyDescent="0.45">
      <c r="A9" s="18"/>
      <c r="B9" s="38" t="s">
        <v>43</v>
      </c>
      <c r="C9" s="487" t="s">
        <v>44</v>
      </c>
      <c r="D9" s="487"/>
      <c r="E9" s="6">
        <v>37</v>
      </c>
      <c r="F9" s="6">
        <v>1176</v>
      </c>
      <c r="G9" s="6">
        <v>307983</v>
      </c>
      <c r="H9" s="6">
        <v>1582898</v>
      </c>
      <c r="I9" s="6">
        <v>2460928</v>
      </c>
      <c r="J9" s="6">
        <v>749492</v>
      </c>
      <c r="K9" s="6">
        <v>822122</v>
      </c>
      <c r="L9" s="18"/>
    </row>
    <row r="10" spans="1:12" s="16" customFormat="1" ht="15" customHeight="1" x14ac:dyDescent="0.45">
      <c r="A10" s="18"/>
      <c r="B10" s="38">
        <v>10</v>
      </c>
      <c r="C10" s="487" t="s">
        <v>45</v>
      </c>
      <c r="D10" s="487"/>
      <c r="E10" s="6">
        <v>7</v>
      </c>
      <c r="F10" s="6">
        <v>213</v>
      </c>
      <c r="G10" s="6">
        <v>67474</v>
      </c>
      <c r="H10" s="6">
        <v>1239008</v>
      </c>
      <c r="I10" s="6">
        <v>3170981</v>
      </c>
      <c r="J10" s="6">
        <v>1763575</v>
      </c>
      <c r="K10" s="6">
        <v>1809970</v>
      </c>
      <c r="L10" s="18"/>
    </row>
    <row r="11" spans="1:12" s="16" customFormat="1" ht="15" customHeight="1" x14ac:dyDescent="0.45">
      <c r="A11" s="18"/>
      <c r="B11" s="38">
        <v>11</v>
      </c>
      <c r="C11" s="487" t="s">
        <v>47</v>
      </c>
      <c r="D11" s="487"/>
      <c r="E11" s="6">
        <v>9</v>
      </c>
      <c r="F11" s="6">
        <v>170</v>
      </c>
      <c r="G11" s="6">
        <v>36187</v>
      </c>
      <c r="H11" s="6">
        <v>31883</v>
      </c>
      <c r="I11" s="6">
        <v>78069</v>
      </c>
      <c r="J11" s="6">
        <v>42870</v>
      </c>
      <c r="K11" s="6">
        <v>42042</v>
      </c>
      <c r="L11" s="18"/>
    </row>
    <row r="12" spans="1:12" s="16" customFormat="1" ht="15" customHeight="1" x14ac:dyDescent="0.45">
      <c r="A12" s="18"/>
      <c r="B12" s="38">
        <v>12</v>
      </c>
      <c r="C12" s="487" t="s">
        <v>48</v>
      </c>
      <c r="D12" s="487"/>
      <c r="E12" s="6">
        <v>6</v>
      </c>
      <c r="F12" s="6">
        <v>67</v>
      </c>
      <c r="G12" s="6">
        <v>19221</v>
      </c>
      <c r="H12" s="6">
        <v>73064</v>
      </c>
      <c r="I12" s="6">
        <v>168338</v>
      </c>
      <c r="J12" s="6">
        <v>88404</v>
      </c>
      <c r="K12" s="6">
        <v>88404</v>
      </c>
      <c r="L12" s="18"/>
    </row>
    <row r="13" spans="1:12" s="16" customFormat="1" ht="15" customHeight="1" x14ac:dyDescent="0.45">
      <c r="A13" s="18"/>
      <c r="B13" s="39">
        <v>13</v>
      </c>
      <c r="C13" s="488" t="s">
        <v>49</v>
      </c>
      <c r="D13" s="488"/>
      <c r="E13" s="9">
        <v>4</v>
      </c>
      <c r="F13" s="9">
        <v>45</v>
      </c>
      <c r="G13" s="9">
        <v>9863</v>
      </c>
      <c r="H13" s="9">
        <v>9023</v>
      </c>
      <c r="I13" s="9">
        <v>24272</v>
      </c>
      <c r="J13" s="9">
        <v>13889</v>
      </c>
      <c r="K13" s="9">
        <v>13889</v>
      </c>
      <c r="L13" s="18"/>
    </row>
    <row r="14" spans="1:12" s="16" customFormat="1" ht="15" customHeight="1" x14ac:dyDescent="0.45">
      <c r="A14" s="18"/>
      <c r="B14" s="38">
        <v>14</v>
      </c>
      <c r="C14" s="487" t="s">
        <v>50</v>
      </c>
      <c r="D14" s="487"/>
      <c r="E14" s="6">
        <v>4</v>
      </c>
      <c r="F14" s="6">
        <v>24</v>
      </c>
      <c r="G14" s="6">
        <v>6745</v>
      </c>
      <c r="H14" s="6">
        <v>37552</v>
      </c>
      <c r="I14" s="6">
        <v>59538</v>
      </c>
      <c r="J14" s="6">
        <v>19988</v>
      </c>
      <c r="K14" s="6">
        <v>19988</v>
      </c>
      <c r="L14" s="18"/>
    </row>
    <row r="15" spans="1:12" s="16" customFormat="1" ht="15" customHeight="1" x14ac:dyDescent="0.45">
      <c r="A15" s="18"/>
      <c r="B15" s="38">
        <v>15</v>
      </c>
      <c r="C15" s="487" t="s">
        <v>51</v>
      </c>
      <c r="D15" s="487"/>
      <c r="E15" s="6">
        <v>8</v>
      </c>
      <c r="F15" s="6">
        <v>222</v>
      </c>
      <c r="G15" s="6">
        <v>78519</v>
      </c>
      <c r="H15" s="6">
        <v>428474</v>
      </c>
      <c r="I15" s="6">
        <v>491258</v>
      </c>
      <c r="J15" s="6">
        <v>56162</v>
      </c>
      <c r="K15" s="6">
        <v>58120</v>
      </c>
      <c r="L15" s="18"/>
    </row>
    <row r="16" spans="1:12" s="16" customFormat="1" ht="15" customHeight="1" x14ac:dyDescent="0.45">
      <c r="A16" s="18"/>
      <c r="B16" s="38">
        <v>16</v>
      </c>
      <c r="C16" s="487" t="s">
        <v>52</v>
      </c>
      <c r="D16" s="487"/>
      <c r="E16" s="6">
        <v>3</v>
      </c>
      <c r="F16" s="6">
        <v>376</v>
      </c>
      <c r="G16" s="6">
        <v>172021</v>
      </c>
      <c r="H16" s="6">
        <v>1524166</v>
      </c>
      <c r="I16" s="6">
        <v>2343233</v>
      </c>
      <c r="J16" s="6">
        <v>668470</v>
      </c>
      <c r="K16" s="6">
        <v>790888</v>
      </c>
      <c r="L16" s="18"/>
    </row>
    <row r="17" spans="1:12" s="16" customFormat="1" ht="15" customHeight="1" x14ac:dyDescent="0.45">
      <c r="A17" s="18"/>
      <c r="B17" s="38">
        <v>17</v>
      </c>
      <c r="C17" s="487" t="s">
        <v>53</v>
      </c>
      <c r="D17" s="487"/>
      <c r="E17" s="6">
        <v>2</v>
      </c>
      <c r="F17" s="6">
        <v>6</v>
      </c>
      <c r="G17" s="6" t="s">
        <v>2300</v>
      </c>
      <c r="H17" s="6" t="s">
        <v>2300</v>
      </c>
      <c r="I17" s="6" t="s">
        <v>2300</v>
      </c>
      <c r="J17" s="6" t="s">
        <v>2300</v>
      </c>
      <c r="K17" s="6" t="s">
        <v>2300</v>
      </c>
      <c r="L17" s="18"/>
    </row>
    <row r="18" spans="1:12" s="16" customFormat="1" ht="15" customHeight="1" x14ac:dyDescent="0.45">
      <c r="A18" s="18"/>
      <c r="B18" s="39">
        <v>18</v>
      </c>
      <c r="C18" s="490" t="s">
        <v>54</v>
      </c>
      <c r="D18" s="488"/>
      <c r="E18" s="9">
        <v>9</v>
      </c>
      <c r="F18" s="9">
        <v>383</v>
      </c>
      <c r="G18" s="9">
        <v>121318</v>
      </c>
      <c r="H18" s="9">
        <v>426911</v>
      </c>
      <c r="I18" s="9">
        <v>709506</v>
      </c>
      <c r="J18" s="9">
        <v>241608</v>
      </c>
      <c r="K18" s="9">
        <v>258494</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12</v>
      </c>
      <c r="F21" s="6">
        <v>163</v>
      </c>
      <c r="G21" s="6">
        <v>59141</v>
      </c>
      <c r="H21" s="6">
        <v>261732</v>
      </c>
      <c r="I21" s="6">
        <v>475433</v>
      </c>
      <c r="J21" s="6">
        <v>192681</v>
      </c>
      <c r="K21" s="6">
        <v>194644</v>
      </c>
      <c r="L21" s="18"/>
    </row>
    <row r="22" spans="1:12" s="16" customFormat="1" ht="15" customHeight="1" x14ac:dyDescent="0.45">
      <c r="A22" s="18"/>
      <c r="B22" s="38">
        <v>22</v>
      </c>
      <c r="C22" s="487" t="s">
        <v>58</v>
      </c>
      <c r="D22" s="487"/>
      <c r="E22" s="6">
        <v>4</v>
      </c>
      <c r="F22" s="6">
        <v>143</v>
      </c>
      <c r="G22" s="6">
        <v>50060</v>
      </c>
      <c r="H22" s="6">
        <v>680021</v>
      </c>
      <c r="I22" s="6">
        <v>766016</v>
      </c>
      <c r="J22" s="6">
        <v>72903</v>
      </c>
      <c r="K22" s="6">
        <v>78724</v>
      </c>
      <c r="L22" s="18"/>
    </row>
    <row r="23" spans="1:12" s="16" customFormat="1" ht="15" customHeight="1" x14ac:dyDescent="0.45">
      <c r="A23" s="18"/>
      <c r="B23" s="39">
        <v>23</v>
      </c>
      <c r="C23" s="488" t="s">
        <v>59</v>
      </c>
      <c r="D23" s="488"/>
      <c r="E23" s="9">
        <v>1</v>
      </c>
      <c r="F23" s="9">
        <v>6</v>
      </c>
      <c r="G23" s="9" t="s">
        <v>2300</v>
      </c>
      <c r="H23" s="9" t="s">
        <v>2300</v>
      </c>
      <c r="I23" s="9" t="s">
        <v>2300</v>
      </c>
      <c r="J23" s="9" t="s">
        <v>2300</v>
      </c>
      <c r="K23" s="9" t="s">
        <v>2300</v>
      </c>
      <c r="L23" s="18"/>
    </row>
    <row r="24" spans="1:12" s="16" customFormat="1" ht="15" customHeight="1" x14ac:dyDescent="0.45">
      <c r="A24" s="18"/>
      <c r="B24" s="38">
        <v>24</v>
      </c>
      <c r="C24" s="487" t="s">
        <v>60</v>
      </c>
      <c r="D24" s="487"/>
      <c r="E24" s="6">
        <v>22</v>
      </c>
      <c r="F24" s="6">
        <v>684</v>
      </c>
      <c r="G24" s="6">
        <v>286726</v>
      </c>
      <c r="H24" s="6">
        <v>831181</v>
      </c>
      <c r="I24" s="6">
        <v>1436117</v>
      </c>
      <c r="J24" s="6">
        <v>526336</v>
      </c>
      <c r="K24" s="6">
        <v>552474</v>
      </c>
      <c r="L24" s="18"/>
    </row>
    <row r="25" spans="1:12" s="16" customFormat="1" ht="15" customHeight="1" x14ac:dyDescent="0.45">
      <c r="A25" s="18"/>
      <c r="B25" s="38">
        <v>25</v>
      </c>
      <c r="C25" s="487" t="s">
        <v>61</v>
      </c>
      <c r="D25" s="487"/>
      <c r="E25" s="6">
        <v>8</v>
      </c>
      <c r="F25" s="6">
        <v>813</v>
      </c>
      <c r="G25" s="6">
        <v>372992</v>
      </c>
      <c r="H25" s="6">
        <v>279030</v>
      </c>
      <c r="I25" s="6">
        <v>1257650</v>
      </c>
      <c r="J25" s="6">
        <v>842433</v>
      </c>
      <c r="K25" s="6">
        <v>891575</v>
      </c>
      <c r="L25" s="18"/>
    </row>
    <row r="26" spans="1:12" s="16" customFormat="1" ht="15" customHeight="1" x14ac:dyDescent="0.45">
      <c r="A26" s="18"/>
      <c r="B26" s="38">
        <v>26</v>
      </c>
      <c r="C26" s="487" t="s">
        <v>62</v>
      </c>
      <c r="D26" s="487"/>
      <c r="E26" s="6">
        <v>32</v>
      </c>
      <c r="F26" s="6">
        <v>1156</v>
      </c>
      <c r="G26" s="6">
        <v>446562</v>
      </c>
      <c r="H26" s="6">
        <v>1230840</v>
      </c>
      <c r="I26" s="6">
        <v>2122601</v>
      </c>
      <c r="J26" s="6">
        <v>822519</v>
      </c>
      <c r="K26" s="6">
        <v>823577</v>
      </c>
      <c r="L26" s="18"/>
    </row>
    <row r="27" spans="1:12" s="16" customFormat="1" ht="15" customHeight="1" x14ac:dyDescent="0.45">
      <c r="A27" s="18"/>
      <c r="B27" s="38">
        <v>27</v>
      </c>
      <c r="C27" s="487" t="s">
        <v>63</v>
      </c>
      <c r="D27" s="487"/>
      <c r="E27" s="6">
        <v>18</v>
      </c>
      <c r="F27" s="6">
        <v>1755</v>
      </c>
      <c r="G27" s="6">
        <v>870714</v>
      </c>
      <c r="H27" s="6">
        <v>6046505</v>
      </c>
      <c r="I27" s="6">
        <v>7229977</v>
      </c>
      <c r="J27" s="6">
        <v>1106729</v>
      </c>
      <c r="K27" s="6">
        <v>1175883</v>
      </c>
      <c r="L27" s="18"/>
    </row>
    <row r="28" spans="1:12" s="16" customFormat="1" ht="15" customHeight="1" x14ac:dyDescent="0.45">
      <c r="A28" s="18"/>
      <c r="B28" s="39">
        <v>28</v>
      </c>
      <c r="C28" s="488" t="s">
        <v>64</v>
      </c>
      <c r="D28" s="488"/>
      <c r="E28" s="9">
        <v>2</v>
      </c>
      <c r="F28" s="9">
        <v>115</v>
      </c>
      <c r="G28" s="9" t="s">
        <v>2300</v>
      </c>
      <c r="H28" s="9" t="s">
        <v>2300</v>
      </c>
      <c r="I28" s="9" t="s">
        <v>2300</v>
      </c>
      <c r="J28" s="9" t="s">
        <v>2300</v>
      </c>
      <c r="K28" s="9" t="s">
        <v>2300</v>
      </c>
      <c r="L28" s="18"/>
    </row>
    <row r="29" spans="1:12" s="16" customFormat="1" ht="15" customHeight="1" x14ac:dyDescent="0.45">
      <c r="A29" s="18"/>
      <c r="B29" s="38">
        <v>29</v>
      </c>
      <c r="C29" s="487" t="s">
        <v>65</v>
      </c>
      <c r="D29" s="487"/>
      <c r="E29" s="6">
        <v>10</v>
      </c>
      <c r="F29" s="6">
        <v>379</v>
      </c>
      <c r="G29" s="6">
        <v>166346</v>
      </c>
      <c r="H29" s="6">
        <v>407637</v>
      </c>
      <c r="I29" s="6">
        <v>862527</v>
      </c>
      <c r="J29" s="6">
        <v>411612</v>
      </c>
      <c r="K29" s="6">
        <v>416316</v>
      </c>
      <c r="L29" s="18"/>
    </row>
    <row r="30" spans="1:12" s="16" customFormat="1" ht="15" customHeight="1" x14ac:dyDescent="0.45">
      <c r="A30" s="18"/>
      <c r="B30" s="38">
        <v>30</v>
      </c>
      <c r="C30" s="487" t="s">
        <v>66</v>
      </c>
      <c r="D30" s="487"/>
      <c r="E30" s="6">
        <v>7</v>
      </c>
      <c r="F30" s="6">
        <v>237</v>
      </c>
      <c r="G30" s="6">
        <v>66519</v>
      </c>
      <c r="H30" s="6">
        <v>143693</v>
      </c>
      <c r="I30" s="6">
        <v>250065</v>
      </c>
      <c r="J30" s="6">
        <v>92924</v>
      </c>
      <c r="K30" s="6">
        <v>96821</v>
      </c>
      <c r="L30" s="18"/>
    </row>
    <row r="31" spans="1:12" s="16" customFormat="1" ht="15" customHeight="1" x14ac:dyDescent="0.45">
      <c r="A31" s="18"/>
      <c r="B31" s="38">
        <v>31</v>
      </c>
      <c r="C31" s="487" t="s">
        <v>67</v>
      </c>
      <c r="D31" s="487"/>
      <c r="E31" s="6">
        <v>4</v>
      </c>
      <c r="F31" s="6">
        <v>174</v>
      </c>
      <c r="G31" s="6">
        <v>63740</v>
      </c>
      <c r="H31" s="6">
        <v>101421</v>
      </c>
      <c r="I31" s="6">
        <v>234841</v>
      </c>
      <c r="J31" s="6">
        <v>112266</v>
      </c>
      <c r="K31" s="6">
        <v>121319</v>
      </c>
      <c r="L31" s="18"/>
    </row>
    <row r="32" spans="1:12" s="16" customFormat="1" ht="15" customHeight="1" x14ac:dyDescent="0.45">
      <c r="A32" s="18"/>
      <c r="B32" s="132">
        <v>32</v>
      </c>
      <c r="C32" s="489" t="s">
        <v>68</v>
      </c>
      <c r="D32" s="489"/>
      <c r="E32" s="99">
        <v>7</v>
      </c>
      <c r="F32" s="99">
        <v>37</v>
      </c>
      <c r="G32" s="99">
        <v>10235</v>
      </c>
      <c r="H32" s="99">
        <v>17769</v>
      </c>
      <c r="I32" s="99">
        <v>38698</v>
      </c>
      <c r="J32" s="99">
        <v>19027</v>
      </c>
      <c r="K32" s="99">
        <v>19027</v>
      </c>
      <c r="L32" s="18"/>
    </row>
    <row r="33" spans="1:12" s="16" customFormat="1" ht="15" customHeight="1" x14ac:dyDescent="0.45">
      <c r="A33" s="18"/>
      <c r="B33" s="483" t="s">
        <v>2046</v>
      </c>
      <c r="C33" s="483"/>
      <c r="D33" s="484"/>
      <c r="E33" s="6">
        <v>75</v>
      </c>
      <c r="F33" s="6">
        <v>333</v>
      </c>
      <c r="G33" s="6">
        <v>89477</v>
      </c>
      <c r="H33" s="6">
        <v>252063</v>
      </c>
      <c r="I33" s="6">
        <v>520685</v>
      </c>
      <c r="J33" s="6">
        <v>244637</v>
      </c>
      <c r="K33" s="6">
        <v>244637</v>
      </c>
      <c r="L33" s="18"/>
    </row>
    <row r="34" spans="1:12" s="16" customFormat="1" ht="15" customHeight="1" x14ac:dyDescent="0.45">
      <c r="A34" s="18"/>
      <c r="B34" s="483" t="s">
        <v>384</v>
      </c>
      <c r="C34" s="483"/>
      <c r="D34" s="484"/>
      <c r="E34" s="6">
        <v>45</v>
      </c>
      <c r="F34" s="6">
        <v>652</v>
      </c>
      <c r="G34" s="6">
        <v>187216</v>
      </c>
      <c r="H34" s="6">
        <v>477242</v>
      </c>
      <c r="I34" s="6">
        <v>958208</v>
      </c>
      <c r="J34" s="6">
        <v>438040</v>
      </c>
      <c r="K34" s="6">
        <v>438040</v>
      </c>
      <c r="L34" s="18"/>
    </row>
    <row r="35" spans="1:12" s="16" customFormat="1" ht="15" customHeight="1" x14ac:dyDescent="0.45">
      <c r="A35" s="18"/>
      <c r="B35" s="483" t="s">
        <v>385</v>
      </c>
      <c r="C35" s="483"/>
      <c r="D35" s="484"/>
      <c r="E35" s="6">
        <v>30</v>
      </c>
      <c r="F35" s="6">
        <v>758</v>
      </c>
      <c r="G35" s="6">
        <v>260068</v>
      </c>
      <c r="H35" s="6">
        <v>832592</v>
      </c>
      <c r="I35" s="6">
        <v>1417681</v>
      </c>
      <c r="J35" s="6">
        <v>533511</v>
      </c>
      <c r="K35" s="6">
        <v>533511</v>
      </c>
      <c r="L35" s="18"/>
    </row>
    <row r="36" spans="1:12" s="16" customFormat="1" ht="15" customHeight="1" x14ac:dyDescent="0.45">
      <c r="A36" s="18"/>
      <c r="B36" s="483" t="s">
        <v>386</v>
      </c>
      <c r="C36" s="483"/>
      <c r="D36" s="484"/>
      <c r="E36" s="6">
        <v>27</v>
      </c>
      <c r="F36" s="6">
        <v>1008</v>
      </c>
      <c r="G36" s="6">
        <v>336026</v>
      </c>
      <c r="H36" s="6">
        <v>1513077</v>
      </c>
      <c r="I36" s="6">
        <v>2145520</v>
      </c>
      <c r="J36" s="6">
        <v>518845</v>
      </c>
      <c r="K36" s="6">
        <v>580988</v>
      </c>
      <c r="L36" s="18"/>
    </row>
    <row r="37" spans="1:12" s="16" customFormat="1" ht="15" customHeight="1" x14ac:dyDescent="0.45">
      <c r="A37" s="18"/>
      <c r="B37" s="485" t="s">
        <v>387</v>
      </c>
      <c r="C37" s="485"/>
      <c r="D37" s="486"/>
      <c r="E37" s="9">
        <v>22</v>
      </c>
      <c r="F37" s="9">
        <v>1541</v>
      </c>
      <c r="G37" s="9">
        <v>497242</v>
      </c>
      <c r="H37" s="9">
        <v>1568112</v>
      </c>
      <c r="I37" s="9">
        <v>2812793</v>
      </c>
      <c r="J37" s="9">
        <v>1093649</v>
      </c>
      <c r="K37" s="9">
        <v>1146087</v>
      </c>
      <c r="L37" s="18"/>
    </row>
    <row r="38" spans="1:12" s="16" customFormat="1" ht="15" customHeight="1" x14ac:dyDescent="0.45">
      <c r="A38" s="18"/>
      <c r="B38" s="483" t="s">
        <v>388</v>
      </c>
      <c r="C38" s="483"/>
      <c r="D38" s="484"/>
      <c r="E38" s="6">
        <v>11</v>
      </c>
      <c r="F38" s="6">
        <v>1625</v>
      </c>
      <c r="G38" s="6">
        <v>648399</v>
      </c>
      <c r="H38" s="6">
        <v>3392701</v>
      </c>
      <c r="I38" s="6">
        <v>6663179</v>
      </c>
      <c r="J38" s="6">
        <v>2949307</v>
      </c>
      <c r="K38" s="6">
        <v>3058313</v>
      </c>
      <c r="L38" s="18"/>
    </row>
    <row r="39" spans="1:12" s="16" customFormat="1" ht="15" customHeight="1" x14ac:dyDescent="0.45">
      <c r="A39" s="18"/>
      <c r="B39" s="483" t="s">
        <v>389</v>
      </c>
      <c r="C39" s="483"/>
      <c r="D39" s="484"/>
      <c r="E39" s="6">
        <v>3</v>
      </c>
      <c r="F39" s="6">
        <v>859</v>
      </c>
      <c r="G39" s="6">
        <v>350392</v>
      </c>
      <c r="H39" s="6">
        <v>2458997</v>
      </c>
      <c r="I39" s="6">
        <v>3536027</v>
      </c>
      <c r="J39" s="6">
        <v>919585</v>
      </c>
      <c r="K39" s="6">
        <v>1026907</v>
      </c>
      <c r="L39" s="18"/>
    </row>
    <row r="40" spans="1:12" s="16" customFormat="1" ht="15" customHeight="1" x14ac:dyDescent="0.45">
      <c r="A40" s="18"/>
      <c r="B40" s="483" t="s">
        <v>390</v>
      </c>
      <c r="C40" s="483"/>
      <c r="D40" s="484"/>
      <c r="E40" s="6">
        <v>1</v>
      </c>
      <c r="F40" s="6">
        <v>496</v>
      </c>
      <c r="G40" s="6" t="s">
        <v>2300</v>
      </c>
      <c r="H40" s="6" t="s">
        <v>2300</v>
      </c>
      <c r="I40" s="6" t="s">
        <v>2300</v>
      </c>
      <c r="J40" s="6" t="s">
        <v>2300</v>
      </c>
      <c r="K40" s="6" t="s">
        <v>2300</v>
      </c>
      <c r="L40" s="18"/>
    </row>
    <row r="41" spans="1:12" s="16" customFormat="1" ht="15" customHeight="1" x14ac:dyDescent="0.45">
      <c r="A41" s="18"/>
      <c r="B41" s="483" t="s">
        <v>391</v>
      </c>
      <c r="C41" s="483"/>
      <c r="D41" s="484"/>
      <c r="E41" s="6">
        <v>2</v>
      </c>
      <c r="F41" s="6">
        <v>1072</v>
      </c>
      <c r="G41" s="6" t="s">
        <v>2300</v>
      </c>
      <c r="H41" s="6" t="s">
        <v>2300</v>
      </c>
      <c r="I41" s="6" t="s">
        <v>2300</v>
      </c>
      <c r="J41" s="6" t="s">
        <v>2300</v>
      </c>
      <c r="K41" s="6" t="s">
        <v>2300</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5"/>
  <sheetViews>
    <sheetView showGridLines="0" zoomScaleNormal="100" workbookViewId="0">
      <pane xSplit="3" ySplit="10" topLeftCell="D11" activePane="bottomRight" state="frozen"/>
      <selection activeCell="D11" sqref="D11"/>
      <selection pane="topRight" activeCell="D11" sqref="D11"/>
      <selection pane="bottomLeft" activeCell="D11" sqref="D11"/>
      <selection pane="bottomRight" activeCell="D11" sqref="D11"/>
    </sheetView>
  </sheetViews>
  <sheetFormatPr defaultColWidth="8.09765625" defaultRowHeight="15" customHeight="1" x14ac:dyDescent="0.45"/>
  <cols>
    <col min="1" max="1" width="2.59765625" style="113" customWidth="1"/>
    <col min="2" max="2" width="2.5" style="113" customWidth="1"/>
    <col min="3" max="3" width="12.19921875" style="113" customWidth="1"/>
    <col min="4" max="4" width="6" style="113" customWidth="1"/>
    <col min="5" max="19" width="6.8984375" style="113" customWidth="1"/>
    <col min="20" max="27" width="11.3984375" style="113" customWidth="1"/>
    <col min="28" max="28" width="9.69921875" style="113" customWidth="1"/>
    <col min="29" max="29" width="8" style="113" customWidth="1"/>
    <col min="30" max="30" width="10.09765625" style="113" customWidth="1"/>
    <col min="31" max="16384" width="8.09765625" style="113"/>
  </cols>
  <sheetData>
    <row r="1" spans="1:31" s="112" customFormat="1" ht="15" customHeight="1" x14ac:dyDescent="0.45">
      <c r="B1" s="112" t="s">
        <v>2045</v>
      </c>
    </row>
    <row r="2" spans="1:31" ht="18" customHeight="1" x14ac:dyDescent="0.45"/>
    <row r="3" spans="1:31" s="94" customFormat="1" ht="15" customHeight="1" x14ac:dyDescent="0.45">
      <c r="B3" s="94" t="s">
        <v>1892</v>
      </c>
      <c r="AB3" s="114"/>
    </row>
    <row r="4" spans="1:31" ht="15" customHeight="1" x14ac:dyDescent="0.45">
      <c r="B4" s="113" t="s">
        <v>1866</v>
      </c>
      <c r="AB4" s="115"/>
    </row>
    <row r="5" spans="1:31" ht="15" customHeight="1" thickBot="1" x14ac:dyDescent="0.5">
      <c r="AB5" s="115"/>
    </row>
    <row r="6" spans="1:31" ht="18" customHeight="1" x14ac:dyDescent="0.45">
      <c r="A6" s="115"/>
      <c r="B6" s="336" t="s">
        <v>19</v>
      </c>
      <c r="C6" s="337"/>
      <c r="D6" s="342" t="s">
        <v>20</v>
      </c>
      <c r="E6" s="343" t="s">
        <v>21</v>
      </c>
      <c r="F6" s="344"/>
      <c r="G6" s="345"/>
      <c r="H6" s="350" t="s">
        <v>22</v>
      </c>
      <c r="I6" s="351"/>
      <c r="J6" s="351"/>
      <c r="K6" s="351"/>
      <c r="L6" s="351"/>
      <c r="M6" s="351"/>
      <c r="N6" s="351"/>
      <c r="O6" s="352"/>
      <c r="P6" s="316" t="s">
        <v>23</v>
      </c>
      <c r="Q6" s="317"/>
      <c r="R6" s="316" t="s">
        <v>24</v>
      </c>
      <c r="S6" s="317"/>
      <c r="T6" s="329" t="s">
        <v>25</v>
      </c>
      <c r="U6" s="331" t="s">
        <v>1894</v>
      </c>
      <c r="V6" s="333" t="s">
        <v>26</v>
      </c>
      <c r="W6" s="334"/>
      <c r="X6" s="334"/>
      <c r="Y6" s="334"/>
      <c r="Z6" s="335"/>
      <c r="AA6" s="300" t="s">
        <v>27</v>
      </c>
      <c r="AB6" s="15"/>
      <c r="AC6" s="15"/>
    </row>
    <row r="7" spans="1:31" ht="18" customHeight="1" x14ac:dyDescent="0.45">
      <c r="A7" s="115"/>
      <c r="B7" s="338"/>
      <c r="C7" s="339"/>
      <c r="D7" s="339"/>
      <c r="E7" s="346"/>
      <c r="F7" s="347"/>
      <c r="G7" s="348"/>
      <c r="H7" s="302" t="s">
        <v>28</v>
      </c>
      <c r="I7" s="303"/>
      <c r="J7" s="306" t="s">
        <v>29</v>
      </c>
      <c r="K7" s="307"/>
      <c r="L7" s="307"/>
      <c r="M7" s="308"/>
      <c r="N7" s="309" t="s">
        <v>1842</v>
      </c>
      <c r="O7" s="310"/>
      <c r="P7" s="318"/>
      <c r="Q7" s="319"/>
      <c r="R7" s="318"/>
      <c r="S7" s="319"/>
      <c r="T7" s="330"/>
      <c r="U7" s="332"/>
      <c r="V7" s="313" t="s">
        <v>30</v>
      </c>
      <c r="W7" s="313" t="s">
        <v>31</v>
      </c>
      <c r="X7" s="313" t="s">
        <v>32</v>
      </c>
      <c r="Y7" s="322" t="s">
        <v>33</v>
      </c>
      <c r="Z7" s="324" t="s">
        <v>34</v>
      </c>
      <c r="AA7" s="301"/>
      <c r="AB7" s="15"/>
      <c r="AC7" s="15"/>
    </row>
    <row r="8" spans="1:31" ht="21.6" customHeight="1" x14ac:dyDescent="0.45">
      <c r="A8" s="115"/>
      <c r="B8" s="338"/>
      <c r="C8" s="339"/>
      <c r="D8" s="339"/>
      <c r="E8" s="304"/>
      <c r="F8" s="349"/>
      <c r="G8" s="305"/>
      <c r="H8" s="304"/>
      <c r="I8" s="305"/>
      <c r="J8" s="325" t="s">
        <v>35</v>
      </c>
      <c r="K8" s="326"/>
      <c r="L8" s="327" t="s">
        <v>1841</v>
      </c>
      <c r="M8" s="328"/>
      <c r="N8" s="311"/>
      <c r="O8" s="312"/>
      <c r="P8" s="320"/>
      <c r="Q8" s="321"/>
      <c r="R8" s="320"/>
      <c r="S8" s="321"/>
      <c r="T8" s="330"/>
      <c r="U8" s="332"/>
      <c r="V8" s="314"/>
      <c r="W8" s="315"/>
      <c r="X8" s="315"/>
      <c r="Y8" s="323"/>
      <c r="Z8" s="323"/>
      <c r="AA8" s="301"/>
      <c r="AB8" s="15"/>
      <c r="AC8" s="15"/>
    </row>
    <row r="9" spans="1:31" ht="15" customHeight="1" x14ac:dyDescent="0.45">
      <c r="A9" s="115"/>
      <c r="B9" s="338"/>
      <c r="C9" s="339"/>
      <c r="D9" s="339"/>
      <c r="E9" s="84" t="s">
        <v>36</v>
      </c>
      <c r="F9" s="84" t="s">
        <v>37</v>
      </c>
      <c r="G9" s="84" t="s">
        <v>38</v>
      </c>
      <c r="H9" s="85" t="s">
        <v>37</v>
      </c>
      <c r="I9" s="85" t="s">
        <v>38</v>
      </c>
      <c r="J9" s="85" t="s">
        <v>37</v>
      </c>
      <c r="K9" s="85" t="s">
        <v>38</v>
      </c>
      <c r="L9" s="85" t="s">
        <v>37</v>
      </c>
      <c r="M9" s="85" t="s">
        <v>38</v>
      </c>
      <c r="N9" s="85" t="s">
        <v>37</v>
      </c>
      <c r="O9" s="85" t="s">
        <v>38</v>
      </c>
      <c r="P9" s="85" t="s">
        <v>37</v>
      </c>
      <c r="Q9" s="85" t="s">
        <v>38</v>
      </c>
      <c r="R9" s="85" t="s">
        <v>37</v>
      </c>
      <c r="S9" s="85" t="s">
        <v>38</v>
      </c>
      <c r="T9" s="330"/>
      <c r="U9" s="332"/>
      <c r="V9" s="314"/>
      <c r="W9" s="315"/>
      <c r="X9" s="315"/>
      <c r="Y9" s="323"/>
      <c r="Z9" s="323"/>
      <c r="AA9" s="301"/>
      <c r="AB9" s="15"/>
      <c r="AC9" s="15"/>
    </row>
    <row r="10" spans="1:31" s="13" customFormat="1" ht="15" customHeight="1" thickBot="1" x14ac:dyDescent="0.5">
      <c r="A10" s="126"/>
      <c r="B10" s="340"/>
      <c r="C10" s="341"/>
      <c r="D10" s="341"/>
      <c r="E10" s="108" t="s">
        <v>39</v>
      </c>
      <c r="F10" s="108" t="s">
        <v>40</v>
      </c>
      <c r="G10" s="108" t="s">
        <v>40</v>
      </c>
      <c r="H10" s="109" t="s">
        <v>39</v>
      </c>
      <c r="I10" s="109" t="s">
        <v>39</v>
      </c>
      <c r="J10" s="109" t="s">
        <v>39</v>
      </c>
      <c r="K10" s="109" t="s">
        <v>39</v>
      </c>
      <c r="L10" s="109" t="s">
        <v>39</v>
      </c>
      <c r="M10" s="109" t="s">
        <v>39</v>
      </c>
      <c r="N10" s="109" t="s">
        <v>39</v>
      </c>
      <c r="O10" s="109" t="s">
        <v>39</v>
      </c>
      <c r="P10" s="109" t="s">
        <v>39</v>
      </c>
      <c r="Q10" s="109" t="s">
        <v>39</v>
      </c>
      <c r="R10" s="109" t="s">
        <v>39</v>
      </c>
      <c r="S10" s="109" t="s">
        <v>39</v>
      </c>
      <c r="T10" s="110" t="s">
        <v>41</v>
      </c>
      <c r="U10" s="111" t="s">
        <v>42</v>
      </c>
      <c r="V10" s="52" t="s">
        <v>41</v>
      </c>
      <c r="W10" s="52" t="s">
        <v>41</v>
      </c>
      <c r="X10" s="52" t="s">
        <v>41</v>
      </c>
      <c r="Y10" s="52" t="s">
        <v>41</v>
      </c>
      <c r="Z10" s="52" t="s">
        <v>41</v>
      </c>
      <c r="AA10" s="2" t="s">
        <v>41</v>
      </c>
      <c r="AB10" s="286"/>
      <c r="AC10" s="286"/>
      <c r="AD10" s="126"/>
      <c r="AE10" s="126"/>
    </row>
    <row r="11" spans="1:31" s="94" customFormat="1" ht="15" customHeight="1" x14ac:dyDescent="0.45">
      <c r="A11" s="114"/>
      <c r="B11" s="159" t="s">
        <v>16</v>
      </c>
      <c r="C11" s="160"/>
      <c r="D11" s="41">
        <v>2126</v>
      </c>
      <c r="E11" s="42">
        <v>86593</v>
      </c>
      <c r="F11" s="42">
        <v>55718</v>
      </c>
      <c r="G11" s="42">
        <v>30875</v>
      </c>
      <c r="H11" s="42">
        <v>2371</v>
      </c>
      <c r="I11" s="42">
        <v>786</v>
      </c>
      <c r="J11" s="42">
        <v>43292</v>
      </c>
      <c r="K11" s="42">
        <v>20750</v>
      </c>
      <c r="L11" s="42">
        <v>5594</v>
      </c>
      <c r="M11" s="42">
        <v>7630</v>
      </c>
      <c r="N11" s="42">
        <v>4952</v>
      </c>
      <c r="O11" s="42">
        <v>1838</v>
      </c>
      <c r="P11" s="42">
        <v>370</v>
      </c>
      <c r="Q11" s="42">
        <v>257</v>
      </c>
      <c r="R11" s="42">
        <v>491</v>
      </c>
      <c r="S11" s="42">
        <v>129</v>
      </c>
      <c r="T11" s="42">
        <v>33951357</v>
      </c>
      <c r="U11" s="42">
        <v>216009167</v>
      </c>
      <c r="V11" s="42">
        <v>311239286</v>
      </c>
      <c r="W11" s="42">
        <v>290073330</v>
      </c>
      <c r="X11" s="42">
        <v>11749628</v>
      </c>
      <c r="Y11" s="42">
        <v>113982</v>
      </c>
      <c r="Z11" s="42">
        <v>9302346</v>
      </c>
      <c r="AA11" s="42">
        <v>83829729</v>
      </c>
      <c r="AB11" s="48"/>
      <c r="AC11" s="48"/>
      <c r="AD11" s="48"/>
      <c r="AE11" s="114"/>
    </row>
    <row r="12" spans="1:31" ht="15" customHeight="1" x14ac:dyDescent="0.45">
      <c r="A12" s="115"/>
      <c r="B12" s="3" t="s">
        <v>43</v>
      </c>
      <c r="C12" s="4" t="s">
        <v>44</v>
      </c>
      <c r="D12" s="5">
        <v>456</v>
      </c>
      <c r="E12" s="6">
        <v>18463</v>
      </c>
      <c r="F12" s="6">
        <v>7761</v>
      </c>
      <c r="G12" s="6">
        <v>10702</v>
      </c>
      <c r="H12" s="6">
        <v>526</v>
      </c>
      <c r="I12" s="6">
        <v>190</v>
      </c>
      <c r="J12" s="6">
        <v>5585</v>
      </c>
      <c r="K12" s="6">
        <v>6467</v>
      </c>
      <c r="L12" s="6">
        <v>1428</v>
      </c>
      <c r="M12" s="6">
        <v>3789</v>
      </c>
      <c r="N12" s="6">
        <v>259</v>
      </c>
      <c r="O12" s="6">
        <v>262</v>
      </c>
      <c r="P12" s="6">
        <v>111</v>
      </c>
      <c r="Q12" s="6">
        <v>159</v>
      </c>
      <c r="R12" s="6">
        <v>37</v>
      </c>
      <c r="S12" s="6">
        <v>6</v>
      </c>
      <c r="T12" s="6">
        <v>5046267</v>
      </c>
      <c r="U12" s="6">
        <v>27140900</v>
      </c>
      <c r="V12" s="6">
        <v>41953074</v>
      </c>
      <c r="W12" s="6">
        <v>38618128</v>
      </c>
      <c r="X12" s="6">
        <v>1820661</v>
      </c>
      <c r="Y12" s="6">
        <v>31570</v>
      </c>
      <c r="Z12" s="6">
        <v>1482715</v>
      </c>
      <c r="AA12" s="6">
        <v>12971391</v>
      </c>
      <c r="AB12" s="15"/>
      <c r="AC12" s="15"/>
      <c r="AD12" s="15"/>
      <c r="AE12" s="115"/>
    </row>
    <row r="13" spans="1:31" ht="15" customHeight="1" x14ac:dyDescent="0.45">
      <c r="A13" s="115"/>
      <c r="B13" s="3">
        <v>10</v>
      </c>
      <c r="C13" s="4" t="s">
        <v>45</v>
      </c>
      <c r="D13" s="5">
        <v>79</v>
      </c>
      <c r="E13" s="6">
        <v>1027</v>
      </c>
      <c r="F13" s="6">
        <v>742</v>
      </c>
      <c r="G13" s="6">
        <v>285</v>
      </c>
      <c r="H13" s="6">
        <v>93</v>
      </c>
      <c r="I13" s="6">
        <v>26</v>
      </c>
      <c r="J13" s="6">
        <v>546</v>
      </c>
      <c r="K13" s="6">
        <v>197</v>
      </c>
      <c r="L13" s="6">
        <v>76</v>
      </c>
      <c r="M13" s="6">
        <v>54</v>
      </c>
      <c r="N13" s="6">
        <v>27</v>
      </c>
      <c r="O13" s="6">
        <v>8</v>
      </c>
      <c r="P13" s="6">
        <v>3</v>
      </c>
      <c r="Q13" s="6">
        <v>10</v>
      </c>
      <c r="R13" s="6" t="s">
        <v>46</v>
      </c>
      <c r="S13" s="6" t="s">
        <v>46</v>
      </c>
      <c r="T13" s="6">
        <v>302896</v>
      </c>
      <c r="U13" s="6">
        <v>1838461</v>
      </c>
      <c r="V13" s="6">
        <v>4652550</v>
      </c>
      <c r="W13" s="6">
        <v>4380815</v>
      </c>
      <c r="X13" s="6">
        <v>143244</v>
      </c>
      <c r="Y13" s="6" t="s">
        <v>46</v>
      </c>
      <c r="Z13" s="6">
        <v>128491</v>
      </c>
      <c r="AA13" s="6">
        <v>2474772</v>
      </c>
      <c r="AB13" s="15"/>
      <c r="AC13" s="15"/>
      <c r="AD13" s="15"/>
      <c r="AE13" s="115"/>
    </row>
    <row r="14" spans="1:31" ht="15" customHeight="1" x14ac:dyDescent="0.45">
      <c r="A14" s="115"/>
      <c r="B14" s="3">
        <v>11</v>
      </c>
      <c r="C14" s="4" t="s">
        <v>47</v>
      </c>
      <c r="D14" s="5">
        <v>136</v>
      </c>
      <c r="E14" s="6">
        <v>3484</v>
      </c>
      <c r="F14" s="6">
        <v>612</v>
      </c>
      <c r="G14" s="6">
        <v>2872</v>
      </c>
      <c r="H14" s="6">
        <v>106</v>
      </c>
      <c r="I14" s="6">
        <v>53</v>
      </c>
      <c r="J14" s="6">
        <v>444</v>
      </c>
      <c r="K14" s="6">
        <v>2242</v>
      </c>
      <c r="L14" s="6">
        <v>59</v>
      </c>
      <c r="M14" s="6">
        <v>571</v>
      </c>
      <c r="N14" s="6">
        <v>5</v>
      </c>
      <c r="O14" s="6">
        <v>6</v>
      </c>
      <c r="P14" s="6">
        <v>1</v>
      </c>
      <c r="Q14" s="6">
        <v>13</v>
      </c>
      <c r="R14" s="6">
        <v>2</v>
      </c>
      <c r="S14" s="6" t="s">
        <v>46</v>
      </c>
      <c r="T14" s="6">
        <v>773095</v>
      </c>
      <c r="U14" s="6">
        <v>778649</v>
      </c>
      <c r="V14" s="6">
        <v>1997364</v>
      </c>
      <c r="W14" s="6">
        <v>960876</v>
      </c>
      <c r="X14" s="6">
        <v>976348</v>
      </c>
      <c r="Y14" s="6" t="s">
        <v>46</v>
      </c>
      <c r="Z14" s="6">
        <v>60140</v>
      </c>
      <c r="AA14" s="6">
        <v>1089985</v>
      </c>
      <c r="AB14" s="15"/>
      <c r="AC14" s="15"/>
      <c r="AD14" s="15"/>
      <c r="AE14" s="115"/>
    </row>
    <row r="15" spans="1:31" ht="15" customHeight="1" x14ac:dyDescent="0.45">
      <c r="A15" s="115"/>
      <c r="B15" s="3">
        <v>12</v>
      </c>
      <c r="C15" s="4" t="s">
        <v>48</v>
      </c>
      <c r="D15" s="5">
        <v>130</v>
      </c>
      <c r="E15" s="6">
        <v>2218</v>
      </c>
      <c r="F15" s="6">
        <v>1798</v>
      </c>
      <c r="G15" s="6">
        <v>420</v>
      </c>
      <c r="H15" s="6">
        <v>171</v>
      </c>
      <c r="I15" s="6">
        <v>56</v>
      </c>
      <c r="J15" s="6">
        <v>1462</v>
      </c>
      <c r="K15" s="6">
        <v>322</v>
      </c>
      <c r="L15" s="6">
        <v>138</v>
      </c>
      <c r="M15" s="6">
        <v>38</v>
      </c>
      <c r="N15" s="6">
        <v>40</v>
      </c>
      <c r="O15" s="6">
        <v>4</v>
      </c>
      <c r="P15" s="6">
        <v>6</v>
      </c>
      <c r="Q15" s="6">
        <v>3</v>
      </c>
      <c r="R15" s="6">
        <v>13</v>
      </c>
      <c r="S15" s="6" t="s">
        <v>46</v>
      </c>
      <c r="T15" s="6">
        <v>755805</v>
      </c>
      <c r="U15" s="6">
        <v>5462125</v>
      </c>
      <c r="V15" s="6">
        <v>8525683</v>
      </c>
      <c r="W15" s="6">
        <v>7995171</v>
      </c>
      <c r="X15" s="6">
        <v>138920</v>
      </c>
      <c r="Y15" s="6">
        <v>3471</v>
      </c>
      <c r="Z15" s="6">
        <v>388121</v>
      </c>
      <c r="AA15" s="6">
        <v>2779025</v>
      </c>
      <c r="AB15" s="15"/>
      <c r="AC15" s="15"/>
      <c r="AD15" s="15"/>
      <c r="AE15" s="115"/>
    </row>
    <row r="16" spans="1:31" ht="15" customHeight="1" x14ac:dyDescent="0.45">
      <c r="A16" s="115"/>
      <c r="B16" s="130">
        <v>13</v>
      </c>
      <c r="C16" s="7" t="s">
        <v>49</v>
      </c>
      <c r="D16" s="8">
        <v>30</v>
      </c>
      <c r="E16" s="9">
        <v>422</v>
      </c>
      <c r="F16" s="9">
        <v>298</v>
      </c>
      <c r="G16" s="9">
        <v>124</v>
      </c>
      <c r="H16" s="9">
        <v>36</v>
      </c>
      <c r="I16" s="9">
        <v>18</v>
      </c>
      <c r="J16" s="9">
        <v>231</v>
      </c>
      <c r="K16" s="9">
        <v>85</v>
      </c>
      <c r="L16" s="9">
        <v>28</v>
      </c>
      <c r="M16" s="9">
        <v>17</v>
      </c>
      <c r="N16" s="9">
        <v>3</v>
      </c>
      <c r="O16" s="9">
        <v>4</v>
      </c>
      <c r="P16" s="9">
        <v>1</v>
      </c>
      <c r="Q16" s="9">
        <v>1</v>
      </c>
      <c r="R16" s="9" t="s">
        <v>46</v>
      </c>
      <c r="S16" s="9" t="s">
        <v>46</v>
      </c>
      <c r="T16" s="9">
        <v>131902</v>
      </c>
      <c r="U16" s="9">
        <v>408633</v>
      </c>
      <c r="V16" s="9">
        <v>671007</v>
      </c>
      <c r="W16" s="9">
        <v>636718</v>
      </c>
      <c r="X16" s="9">
        <v>19265</v>
      </c>
      <c r="Y16" s="9">
        <v>4048</v>
      </c>
      <c r="Z16" s="9">
        <v>10976</v>
      </c>
      <c r="AA16" s="9">
        <v>221861</v>
      </c>
      <c r="AB16" s="15"/>
      <c r="AC16" s="15"/>
      <c r="AD16" s="15"/>
      <c r="AE16" s="115"/>
    </row>
    <row r="17" spans="1:31" ht="15" customHeight="1" x14ac:dyDescent="0.45">
      <c r="A17" s="115"/>
      <c r="B17" s="3">
        <v>14</v>
      </c>
      <c r="C17" s="4" t="s">
        <v>50</v>
      </c>
      <c r="D17" s="5">
        <v>23</v>
      </c>
      <c r="E17" s="220">
        <v>776</v>
      </c>
      <c r="F17" s="220">
        <v>587</v>
      </c>
      <c r="G17" s="220">
        <v>189</v>
      </c>
      <c r="H17" s="6">
        <v>21</v>
      </c>
      <c r="I17" s="6">
        <v>6</v>
      </c>
      <c r="J17" s="6">
        <v>495</v>
      </c>
      <c r="K17" s="6">
        <v>136</v>
      </c>
      <c r="L17" s="6">
        <v>59</v>
      </c>
      <c r="M17" s="6">
        <v>45</v>
      </c>
      <c r="N17" s="6">
        <v>12</v>
      </c>
      <c r="O17" s="6">
        <v>2</v>
      </c>
      <c r="P17" s="6" t="s">
        <v>46</v>
      </c>
      <c r="Q17" s="6" t="s">
        <v>46</v>
      </c>
      <c r="R17" s="6" t="s">
        <v>46</v>
      </c>
      <c r="S17" s="6" t="s">
        <v>46</v>
      </c>
      <c r="T17" s="6">
        <v>267425</v>
      </c>
      <c r="U17" s="6">
        <v>2180132</v>
      </c>
      <c r="V17" s="6">
        <v>2966345</v>
      </c>
      <c r="W17" s="6">
        <v>2784990</v>
      </c>
      <c r="X17" s="6">
        <v>64648</v>
      </c>
      <c r="Y17" s="6">
        <v>3423</v>
      </c>
      <c r="Z17" s="6">
        <v>113284</v>
      </c>
      <c r="AA17" s="6">
        <v>604690</v>
      </c>
      <c r="AB17" s="15"/>
      <c r="AC17" s="15"/>
      <c r="AD17" s="15"/>
      <c r="AE17" s="115"/>
    </row>
    <row r="18" spans="1:31" ht="15" customHeight="1" x14ac:dyDescent="0.45">
      <c r="A18" s="115"/>
      <c r="B18" s="3">
        <v>15</v>
      </c>
      <c r="C18" s="4" t="s">
        <v>51</v>
      </c>
      <c r="D18" s="5">
        <v>105</v>
      </c>
      <c r="E18" s="6">
        <v>1890</v>
      </c>
      <c r="F18" s="6">
        <v>1144</v>
      </c>
      <c r="G18" s="6">
        <v>746</v>
      </c>
      <c r="H18" s="6">
        <v>144</v>
      </c>
      <c r="I18" s="6">
        <v>65</v>
      </c>
      <c r="J18" s="6">
        <v>942</v>
      </c>
      <c r="K18" s="6">
        <v>618</v>
      </c>
      <c r="L18" s="6">
        <v>53</v>
      </c>
      <c r="M18" s="6">
        <v>67</v>
      </c>
      <c r="N18" s="6">
        <v>10</v>
      </c>
      <c r="O18" s="6">
        <v>1</v>
      </c>
      <c r="P18" s="6">
        <v>11</v>
      </c>
      <c r="Q18" s="6">
        <v>4</v>
      </c>
      <c r="R18" s="6">
        <v>5</v>
      </c>
      <c r="S18" s="6">
        <v>5</v>
      </c>
      <c r="T18" s="6">
        <v>636933</v>
      </c>
      <c r="U18" s="6">
        <v>1671255</v>
      </c>
      <c r="V18" s="6">
        <v>3939349</v>
      </c>
      <c r="W18" s="6">
        <v>3717513</v>
      </c>
      <c r="X18" s="6">
        <v>149400</v>
      </c>
      <c r="Y18" s="6">
        <v>42</v>
      </c>
      <c r="Z18" s="6">
        <v>72394</v>
      </c>
      <c r="AA18" s="6">
        <v>1919761</v>
      </c>
      <c r="AB18" s="15"/>
      <c r="AC18" s="15"/>
      <c r="AD18" s="15"/>
      <c r="AE18" s="115"/>
    </row>
    <row r="19" spans="1:31" ht="15" customHeight="1" x14ac:dyDescent="0.45">
      <c r="A19" s="115"/>
      <c r="B19" s="3">
        <v>16</v>
      </c>
      <c r="C19" s="4" t="s">
        <v>52</v>
      </c>
      <c r="D19" s="5">
        <v>23</v>
      </c>
      <c r="E19" s="6">
        <v>1518</v>
      </c>
      <c r="F19" s="6">
        <v>1131</v>
      </c>
      <c r="G19" s="6">
        <v>387</v>
      </c>
      <c r="H19" s="6">
        <v>20</v>
      </c>
      <c r="I19" s="6">
        <v>1</v>
      </c>
      <c r="J19" s="6">
        <v>772</v>
      </c>
      <c r="K19" s="6">
        <v>288</v>
      </c>
      <c r="L19" s="6">
        <v>120</v>
      </c>
      <c r="M19" s="6">
        <v>81</v>
      </c>
      <c r="N19" s="6">
        <v>220</v>
      </c>
      <c r="O19" s="6">
        <v>17</v>
      </c>
      <c r="P19" s="6">
        <v>1</v>
      </c>
      <c r="Q19" s="6">
        <v>3</v>
      </c>
      <c r="R19" s="6">
        <v>1</v>
      </c>
      <c r="S19" s="6" t="s">
        <v>46</v>
      </c>
      <c r="T19" s="6">
        <v>725185</v>
      </c>
      <c r="U19" s="6">
        <v>3823878</v>
      </c>
      <c r="V19" s="6">
        <v>6908664</v>
      </c>
      <c r="W19" s="6">
        <v>6766625</v>
      </c>
      <c r="X19" s="6">
        <v>5086</v>
      </c>
      <c r="Y19" s="6" t="s">
        <v>46</v>
      </c>
      <c r="Z19" s="6">
        <v>136953</v>
      </c>
      <c r="AA19" s="6">
        <v>2636765</v>
      </c>
      <c r="AB19" s="15"/>
      <c r="AC19" s="15"/>
      <c r="AD19" s="15"/>
      <c r="AE19" s="115"/>
    </row>
    <row r="20" spans="1:31" ht="15" customHeight="1" x14ac:dyDescent="0.45">
      <c r="A20" s="115"/>
      <c r="B20" s="3">
        <v>17</v>
      </c>
      <c r="C20" s="4" t="s">
        <v>53</v>
      </c>
      <c r="D20" s="5">
        <v>29</v>
      </c>
      <c r="E20" s="6">
        <v>184</v>
      </c>
      <c r="F20" s="6">
        <v>157</v>
      </c>
      <c r="G20" s="6">
        <v>27</v>
      </c>
      <c r="H20" s="6">
        <v>3</v>
      </c>
      <c r="I20" s="6" t="s">
        <v>46</v>
      </c>
      <c r="J20" s="6">
        <v>139</v>
      </c>
      <c r="K20" s="6">
        <v>23</v>
      </c>
      <c r="L20" s="6">
        <v>8</v>
      </c>
      <c r="M20" s="6">
        <v>2</v>
      </c>
      <c r="N20" s="6">
        <v>7</v>
      </c>
      <c r="O20" s="6">
        <v>2</v>
      </c>
      <c r="P20" s="6" t="s">
        <v>46</v>
      </c>
      <c r="Q20" s="6" t="s">
        <v>46</v>
      </c>
      <c r="R20" s="6" t="s">
        <v>46</v>
      </c>
      <c r="S20" s="6" t="s">
        <v>46</v>
      </c>
      <c r="T20" s="6">
        <v>76818</v>
      </c>
      <c r="U20" s="6">
        <v>634734</v>
      </c>
      <c r="V20" s="6">
        <v>979128</v>
      </c>
      <c r="W20" s="6">
        <v>944562</v>
      </c>
      <c r="X20" s="6">
        <v>1857</v>
      </c>
      <c r="Y20" s="6">
        <v>2461</v>
      </c>
      <c r="Z20" s="6">
        <v>30248</v>
      </c>
      <c r="AA20" s="6">
        <v>310266</v>
      </c>
      <c r="AB20" s="15"/>
      <c r="AC20" s="15"/>
      <c r="AD20" s="15"/>
      <c r="AE20" s="115"/>
    </row>
    <row r="21" spans="1:31" ht="15" customHeight="1" x14ac:dyDescent="0.45">
      <c r="A21" s="115"/>
      <c r="B21" s="130">
        <v>18</v>
      </c>
      <c r="C21" s="7" t="s">
        <v>54</v>
      </c>
      <c r="D21" s="8">
        <v>98</v>
      </c>
      <c r="E21" s="9">
        <v>4144</v>
      </c>
      <c r="F21" s="9">
        <v>2671</v>
      </c>
      <c r="G21" s="9">
        <v>1473</v>
      </c>
      <c r="H21" s="9">
        <v>93</v>
      </c>
      <c r="I21" s="9">
        <v>26</v>
      </c>
      <c r="J21" s="9">
        <v>1805</v>
      </c>
      <c r="K21" s="9">
        <v>849</v>
      </c>
      <c r="L21" s="9">
        <v>296</v>
      </c>
      <c r="M21" s="9">
        <v>347</v>
      </c>
      <c r="N21" s="9">
        <v>496</v>
      </c>
      <c r="O21" s="9">
        <v>254</v>
      </c>
      <c r="P21" s="9" t="s">
        <v>46</v>
      </c>
      <c r="Q21" s="9" t="s">
        <v>46</v>
      </c>
      <c r="R21" s="9">
        <v>19</v>
      </c>
      <c r="S21" s="9">
        <v>3</v>
      </c>
      <c r="T21" s="9">
        <v>1276946</v>
      </c>
      <c r="U21" s="9">
        <v>5738828</v>
      </c>
      <c r="V21" s="9">
        <v>8969620</v>
      </c>
      <c r="W21" s="9">
        <v>8094600</v>
      </c>
      <c r="X21" s="9">
        <v>572161</v>
      </c>
      <c r="Y21" s="9">
        <v>860</v>
      </c>
      <c r="Z21" s="9">
        <v>301999</v>
      </c>
      <c r="AA21" s="9">
        <v>2830748</v>
      </c>
      <c r="AB21" s="15"/>
      <c r="AC21" s="15"/>
      <c r="AD21" s="15"/>
      <c r="AE21" s="115"/>
    </row>
    <row r="22" spans="1:31" ht="15" customHeight="1" x14ac:dyDescent="0.45">
      <c r="A22" s="115"/>
      <c r="B22" s="3">
        <v>19</v>
      </c>
      <c r="C22" s="4" t="s">
        <v>55</v>
      </c>
      <c r="D22" s="5">
        <v>14</v>
      </c>
      <c r="E22" s="220">
        <v>530</v>
      </c>
      <c r="F22" s="220">
        <v>351</v>
      </c>
      <c r="G22" s="220">
        <v>179</v>
      </c>
      <c r="H22" s="6">
        <v>4</v>
      </c>
      <c r="I22" s="6">
        <v>2</v>
      </c>
      <c r="J22" s="6">
        <v>331</v>
      </c>
      <c r="K22" s="6">
        <v>150</v>
      </c>
      <c r="L22" s="6">
        <v>15</v>
      </c>
      <c r="M22" s="6">
        <v>26</v>
      </c>
      <c r="N22" s="6">
        <v>1</v>
      </c>
      <c r="O22" s="6">
        <v>1</v>
      </c>
      <c r="P22" s="6" t="s">
        <v>46</v>
      </c>
      <c r="Q22" s="6" t="s">
        <v>46</v>
      </c>
      <c r="R22" s="6" t="s">
        <v>46</v>
      </c>
      <c r="S22" s="6" t="s">
        <v>46</v>
      </c>
      <c r="T22" s="6">
        <v>144732</v>
      </c>
      <c r="U22" s="6">
        <v>249967</v>
      </c>
      <c r="V22" s="6">
        <v>557915</v>
      </c>
      <c r="W22" s="6">
        <v>543392</v>
      </c>
      <c r="X22" s="6">
        <v>13290</v>
      </c>
      <c r="Y22" s="6" t="s">
        <v>46</v>
      </c>
      <c r="Z22" s="6">
        <v>1233</v>
      </c>
      <c r="AA22" s="6">
        <v>265339</v>
      </c>
      <c r="AB22" s="15"/>
      <c r="AC22" s="15"/>
      <c r="AD22" s="15"/>
      <c r="AE22" s="115"/>
    </row>
    <row r="23" spans="1:31" ht="15" customHeight="1" x14ac:dyDescent="0.45">
      <c r="A23" s="115"/>
      <c r="B23" s="3">
        <v>20</v>
      </c>
      <c r="C23" s="4" t="s">
        <v>56</v>
      </c>
      <c r="D23" s="5">
        <v>8</v>
      </c>
      <c r="E23" s="6">
        <v>390</v>
      </c>
      <c r="F23" s="6">
        <v>165</v>
      </c>
      <c r="G23" s="6">
        <v>225</v>
      </c>
      <c r="H23" s="6">
        <v>6</v>
      </c>
      <c r="I23" s="6" t="s">
        <v>46</v>
      </c>
      <c r="J23" s="6">
        <v>140</v>
      </c>
      <c r="K23" s="6">
        <v>166</v>
      </c>
      <c r="L23" s="6">
        <v>12</v>
      </c>
      <c r="M23" s="6">
        <v>58</v>
      </c>
      <c r="N23" s="6">
        <v>8</v>
      </c>
      <c r="O23" s="6">
        <v>1</v>
      </c>
      <c r="P23" s="6">
        <v>2</v>
      </c>
      <c r="Q23" s="6" t="s">
        <v>46</v>
      </c>
      <c r="R23" s="6">
        <v>1</v>
      </c>
      <c r="S23" s="6" t="s">
        <v>46</v>
      </c>
      <c r="T23" s="6">
        <v>109024</v>
      </c>
      <c r="U23" s="6">
        <v>525532</v>
      </c>
      <c r="V23" s="6">
        <v>700008</v>
      </c>
      <c r="W23" s="6">
        <v>527583</v>
      </c>
      <c r="X23" s="6">
        <v>172423</v>
      </c>
      <c r="Y23" s="6" t="s">
        <v>46</v>
      </c>
      <c r="Z23" s="6">
        <v>2</v>
      </c>
      <c r="AA23" s="6">
        <v>161088</v>
      </c>
      <c r="AB23" s="15"/>
      <c r="AC23" s="15"/>
      <c r="AD23" s="15"/>
      <c r="AE23" s="115"/>
    </row>
    <row r="24" spans="1:31" ht="15" customHeight="1" x14ac:dyDescent="0.45">
      <c r="A24" s="115"/>
      <c r="B24" s="3">
        <v>21</v>
      </c>
      <c r="C24" s="4" t="s">
        <v>57</v>
      </c>
      <c r="D24" s="5">
        <v>147</v>
      </c>
      <c r="E24" s="6">
        <v>2621</v>
      </c>
      <c r="F24" s="6">
        <v>2245</v>
      </c>
      <c r="G24" s="6">
        <v>376</v>
      </c>
      <c r="H24" s="6">
        <v>157</v>
      </c>
      <c r="I24" s="6">
        <v>34</v>
      </c>
      <c r="J24" s="6">
        <v>1837</v>
      </c>
      <c r="K24" s="6">
        <v>285</v>
      </c>
      <c r="L24" s="6">
        <v>203</v>
      </c>
      <c r="M24" s="6">
        <v>34</v>
      </c>
      <c r="N24" s="6">
        <v>87</v>
      </c>
      <c r="O24" s="6">
        <v>23</v>
      </c>
      <c r="P24" s="6">
        <v>18</v>
      </c>
      <c r="Q24" s="6" t="s">
        <v>46</v>
      </c>
      <c r="R24" s="6">
        <v>39</v>
      </c>
      <c r="S24" s="6" t="s">
        <v>46</v>
      </c>
      <c r="T24" s="6">
        <v>1121367</v>
      </c>
      <c r="U24" s="6">
        <v>5149824</v>
      </c>
      <c r="V24" s="6">
        <v>8185297</v>
      </c>
      <c r="W24" s="6">
        <v>7469837</v>
      </c>
      <c r="X24" s="6">
        <v>115936</v>
      </c>
      <c r="Y24" s="6">
        <v>476</v>
      </c>
      <c r="Z24" s="6">
        <v>599048</v>
      </c>
      <c r="AA24" s="6">
        <v>2101261</v>
      </c>
      <c r="AB24" s="15"/>
      <c r="AC24" s="15"/>
      <c r="AD24" s="15"/>
      <c r="AE24" s="115"/>
    </row>
    <row r="25" spans="1:31" ht="15" customHeight="1" x14ac:dyDescent="0.45">
      <c r="A25" s="115"/>
      <c r="B25" s="3">
        <v>22</v>
      </c>
      <c r="C25" s="4" t="s">
        <v>58</v>
      </c>
      <c r="D25" s="5">
        <v>48</v>
      </c>
      <c r="E25" s="6">
        <v>2189</v>
      </c>
      <c r="F25" s="6">
        <v>1929</v>
      </c>
      <c r="G25" s="6">
        <v>260</v>
      </c>
      <c r="H25" s="6">
        <v>62</v>
      </c>
      <c r="I25" s="6">
        <v>17</v>
      </c>
      <c r="J25" s="6">
        <v>1483</v>
      </c>
      <c r="K25" s="6">
        <v>208</v>
      </c>
      <c r="L25" s="6">
        <v>189</v>
      </c>
      <c r="M25" s="6">
        <v>34</v>
      </c>
      <c r="N25" s="6">
        <v>200</v>
      </c>
      <c r="O25" s="6">
        <v>7</v>
      </c>
      <c r="P25" s="6">
        <v>1</v>
      </c>
      <c r="Q25" s="6">
        <v>4</v>
      </c>
      <c r="R25" s="6">
        <v>5</v>
      </c>
      <c r="S25" s="6">
        <v>6</v>
      </c>
      <c r="T25" s="6">
        <v>1052900</v>
      </c>
      <c r="U25" s="6">
        <v>9786349</v>
      </c>
      <c r="V25" s="6">
        <v>13095933</v>
      </c>
      <c r="W25" s="6">
        <v>10339718</v>
      </c>
      <c r="X25" s="6">
        <v>372788</v>
      </c>
      <c r="Y25" s="6" t="s">
        <v>46</v>
      </c>
      <c r="Z25" s="6">
        <v>2383427</v>
      </c>
      <c r="AA25" s="6">
        <v>2928601</v>
      </c>
      <c r="AB25" s="15"/>
      <c r="AC25" s="15"/>
      <c r="AD25" s="15"/>
      <c r="AE25" s="115"/>
    </row>
    <row r="26" spans="1:31" ht="15" customHeight="1" x14ac:dyDescent="0.45">
      <c r="A26" s="115"/>
      <c r="B26" s="130">
        <v>23</v>
      </c>
      <c r="C26" s="7" t="s">
        <v>59</v>
      </c>
      <c r="D26" s="8">
        <v>29</v>
      </c>
      <c r="E26" s="9">
        <v>1038</v>
      </c>
      <c r="F26" s="9">
        <v>732</v>
      </c>
      <c r="G26" s="9">
        <v>306</v>
      </c>
      <c r="H26" s="9">
        <v>30</v>
      </c>
      <c r="I26" s="9">
        <v>14</v>
      </c>
      <c r="J26" s="9">
        <v>589</v>
      </c>
      <c r="K26" s="9">
        <v>211</v>
      </c>
      <c r="L26" s="9">
        <v>107</v>
      </c>
      <c r="M26" s="9">
        <v>75</v>
      </c>
      <c r="N26" s="9">
        <v>7</v>
      </c>
      <c r="O26" s="9">
        <v>6</v>
      </c>
      <c r="P26" s="9">
        <v>1</v>
      </c>
      <c r="Q26" s="9" t="s">
        <v>46</v>
      </c>
      <c r="R26" s="9">
        <v>1</v>
      </c>
      <c r="S26" s="9" t="s">
        <v>46</v>
      </c>
      <c r="T26" s="9">
        <v>403072</v>
      </c>
      <c r="U26" s="9">
        <v>2145012</v>
      </c>
      <c r="V26" s="9">
        <v>3559215</v>
      </c>
      <c r="W26" s="9">
        <v>2215209</v>
      </c>
      <c r="X26" s="9">
        <v>602744</v>
      </c>
      <c r="Y26" s="9">
        <v>12</v>
      </c>
      <c r="Z26" s="9">
        <v>741250</v>
      </c>
      <c r="AA26" s="9">
        <v>1209314</v>
      </c>
      <c r="AB26" s="15"/>
      <c r="AC26" s="15"/>
      <c r="AD26" s="15"/>
      <c r="AE26" s="115"/>
    </row>
    <row r="27" spans="1:31" ht="15" customHeight="1" x14ac:dyDescent="0.45">
      <c r="A27" s="115"/>
      <c r="B27" s="3">
        <v>24</v>
      </c>
      <c r="C27" s="4" t="s">
        <v>60</v>
      </c>
      <c r="D27" s="5">
        <v>189</v>
      </c>
      <c r="E27" s="220">
        <v>5258</v>
      </c>
      <c r="F27" s="220">
        <v>4141</v>
      </c>
      <c r="G27" s="220">
        <v>1117</v>
      </c>
      <c r="H27" s="6">
        <v>229</v>
      </c>
      <c r="I27" s="6">
        <v>74</v>
      </c>
      <c r="J27" s="6">
        <v>3478</v>
      </c>
      <c r="K27" s="6">
        <v>841</v>
      </c>
      <c r="L27" s="6">
        <v>389</v>
      </c>
      <c r="M27" s="6">
        <v>182</v>
      </c>
      <c r="N27" s="6">
        <v>61</v>
      </c>
      <c r="O27" s="6">
        <v>25</v>
      </c>
      <c r="P27" s="6">
        <v>4</v>
      </c>
      <c r="Q27" s="6">
        <v>2</v>
      </c>
      <c r="R27" s="6">
        <v>16</v>
      </c>
      <c r="S27" s="6">
        <v>5</v>
      </c>
      <c r="T27" s="6">
        <v>2240538</v>
      </c>
      <c r="U27" s="6">
        <v>7939518</v>
      </c>
      <c r="V27" s="6">
        <v>12451720</v>
      </c>
      <c r="W27" s="6">
        <v>10249022</v>
      </c>
      <c r="X27" s="6">
        <v>1619410</v>
      </c>
      <c r="Y27" s="6">
        <v>25904</v>
      </c>
      <c r="Z27" s="6">
        <v>557384</v>
      </c>
      <c r="AA27" s="6">
        <v>4257935</v>
      </c>
      <c r="AB27" s="15"/>
      <c r="AC27" s="15"/>
      <c r="AD27" s="15"/>
      <c r="AE27" s="115"/>
    </row>
    <row r="28" spans="1:31" ht="15" customHeight="1" x14ac:dyDescent="0.45">
      <c r="A28" s="115"/>
      <c r="B28" s="3">
        <v>25</v>
      </c>
      <c r="C28" s="4" t="s">
        <v>61</v>
      </c>
      <c r="D28" s="5">
        <v>38</v>
      </c>
      <c r="E28" s="6">
        <v>3642</v>
      </c>
      <c r="F28" s="6">
        <v>2506</v>
      </c>
      <c r="G28" s="6">
        <v>1136</v>
      </c>
      <c r="H28" s="6">
        <v>35</v>
      </c>
      <c r="I28" s="6">
        <v>10</v>
      </c>
      <c r="J28" s="6">
        <v>2090</v>
      </c>
      <c r="K28" s="6">
        <v>781</v>
      </c>
      <c r="L28" s="6">
        <v>226</v>
      </c>
      <c r="M28" s="6">
        <v>272</v>
      </c>
      <c r="N28" s="6">
        <v>161</v>
      </c>
      <c r="O28" s="6">
        <v>74</v>
      </c>
      <c r="P28" s="6">
        <v>3</v>
      </c>
      <c r="Q28" s="6">
        <v>1</v>
      </c>
      <c r="R28" s="6">
        <v>6</v>
      </c>
      <c r="S28" s="6">
        <v>1</v>
      </c>
      <c r="T28" s="6">
        <v>1515093</v>
      </c>
      <c r="U28" s="6">
        <v>7044420</v>
      </c>
      <c r="V28" s="6">
        <v>15671019</v>
      </c>
      <c r="W28" s="6">
        <v>15508978</v>
      </c>
      <c r="X28" s="6">
        <v>100532</v>
      </c>
      <c r="Y28" s="6" t="s">
        <v>46</v>
      </c>
      <c r="Z28" s="6">
        <v>61509</v>
      </c>
      <c r="AA28" s="6">
        <v>8552687</v>
      </c>
      <c r="AB28" s="15"/>
      <c r="AC28" s="15"/>
      <c r="AD28" s="15"/>
      <c r="AE28" s="115"/>
    </row>
    <row r="29" spans="1:31" ht="15" customHeight="1" x14ac:dyDescent="0.45">
      <c r="A29" s="115"/>
      <c r="B29" s="3">
        <v>26</v>
      </c>
      <c r="C29" s="4" t="s">
        <v>62</v>
      </c>
      <c r="D29" s="5">
        <v>192</v>
      </c>
      <c r="E29" s="6">
        <v>8610</v>
      </c>
      <c r="F29" s="6">
        <v>6192</v>
      </c>
      <c r="G29" s="6">
        <v>2418</v>
      </c>
      <c r="H29" s="6">
        <v>243</v>
      </c>
      <c r="I29" s="6">
        <v>75</v>
      </c>
      <c r="J29" s="6">
        <v>5115</v>
      </c>
      <c r="K29" s="6">
        <v>1674</v>
      </c>
      <c r="L29" s="6">
        <v>360</v>
      </c>
      <c r="M29" s="6">
        <v>308</v>
      </c>
      <c r="N29" s="6">
        <v>496</v>
      </c>
      <c r="O29" s="6">
        <v>369</v>
      </c>
      <c r="P29" s="6">
        <v>6</v>
      </c>
      <c r="Q29" s="6">
        <v>2</v>
      </c>
      <c r="R29" s="6">
        <v>22</v>
      </c>
      <c r="S29" s="6">
        <v>8</v>
      </c>
      <c r="T29" s="6">
        <v>3922229</v>
      </c>
      <c r="U29" s="6">
        <v>18692794</v>
      </c>
      <c r="V29" s="6">
        <v>30878856</v>
      </c>
      <c r="W29" s="6">
        <v>28057789</v>
      </c>
      <c r="X29" s="6">
        <v>1424665</v>
      </c>
      <c r="Y29" s="6">
        <v>4089</v>
      </c>
      <c r="Z29" s="6">
        <v>1392313</v>
      </c>
      <c r="AA29" s="6">
        <v>11289008</v>
      </c>
      <c r="AB29" s="15"/>
      <c r="AC29" s="15"/>
      <c r="AD29" s="15"/>
      <c r="AE29" s="115"/>
    </row>
    <row r="30" spans="1:31" ht="15" customHeight="1" x14ac:dyDescent="0.45">
      <c r="A30" s="115"/>
      <c r="B30" s="3">
        <v>27</v>
      </c>
      <c r="C30" s="4" t="s">
        <v>63</v>
      </c>
      <c r="D30" s="5">
        <v>43</v>
      </c>
      <c r="E30" s="6">
        <v>3307</v>
      </c>
      <c r="F30" s="6">
        <v>1978</v>
      </c>
      <c r="G30" s="6">
        <v>1329</v>
      </c>
      <c r="H30" s="6">
        <v>62</v>
      </c>
      <c r="I30" s="6">
        <v>15</v>
      </c>
      <c r="J30" s="6">
        <v>1488</v>
      </c>
      <c r="K30" s="6">
        <v>636</v>
      </c>
      <c r="L30" s="6">
        <v>296</v>
      </c>
      <c r="M30" s="6">
        <v>503</v>
      </c>
      <c r="N30" s="6">
        <v>135</v>
      </c>
      <c r="O30" s="6">
        <v>177</v>
      </c>
      <c r="P30" s="6">
        <v>2</v>
      </c>
      <c r="Q30" s="6">
        <v>1</v>
      </c>
      <c r="R30" s="6">
        <v>3</v>
      </c>
      <c r="S30" s="6">
        <v>2</v>
      </c>
      <c r="T30" s="6">
        <v>1428489</v>
      </c>
      <c r="U30" s="6">
        <v>9454161</v>
      </c>
      <c r="V30" s="6">
        <v>12372976</v>
      </c>
      <c r="W30" s="6">
        <v>12199133</v>
      </c>
      <c r="X30" s="6">
        <v>139779</v>
      </c>
      <c r="Y30" s="6" t="s">
        <v>46</v>
      </c>
      <c r="Z30" s="6">
        <v>34064</v>
      </c>
      <c r="AA30" s="6">
        <v>2773208</v>
      </c>
      <c r="AB30" s="15"/>
      <c r="AC30" s="15"/>
      <c r="AD30" s="15"/>
      <c r="AE30" s="115"/>
    </row>
    <row r="31" spans="1:31" ht="15" customHeight="1" x14ac:dyDescent="0.45">
      <c r="A31" s="115"/>
      <c r="B31" s="130">
        <v>28</v>
      </c>
      <c r="C31" s="7" t="s">
        <v>64</v>
      </c>
      <c r="D31" s="8">
        <v>73</v>
      </c>
      <c r="E31" s="9">
        <v>10508</v>
      </c>
      <c r="F31" s="9">
        <v>7707</v>
      </c>
      <c r="G31" s="9">
        <v>2801</v>
      </c>
      <c r="H31" s="9">
        <v>80</v>
      </c>
      <c r="I31" s="9">
        <v>22</v>
      </c>
      <c r="J31" s="9">
        <v>5875</v>
      </c>
      <c r="K31" s="9">
        <v>2126</v>
      </c>
      <c r="L31" s="9">
        <v>381</v>
      </c>
      <c r="M31" s="9">
        <v>367</v>
      </c>
      <c r="N31" s="9">
        <v>1622</v>
      </c>
      <c r="O31" s="9">
        <v>354</v>
      </c>
      <c r="P31" s="9" t="s">
        <v>46</v>
      </c>
      <c r="Q31" s="9" t="s">
        <v>46</v>
      </c>
      <c r="R31" s="9">
        <v>251</v>
      </c>
      <c r="S31" s="9">
        <v>68</v>
      </c>
      <c r="T31" s="9">
        <v>5081523</v>
      </c>
      <c r="U31" s="9">
        <v>41165259</v>
      </c>
      <c r="V31" s="9">
        <v>50398547</v>
      </c>
      <c r="W31" s="9">
        <v>48022612</v>
      </c>
      <c r="X31" s="9">
        <v>2302430</v>
      </c>
      <c r="Y31" s="9">
        <v>166</v>
      </c>
      <c r="Z31" s="9">
        <v>73339</v>
      </c>
      <c r="AA31" s="9">
        <v>7140503</v>
      </c>
      <c r="AB31" s="115"/>
      <c r="AC31" s="115"/>
      <c r="AD31" s="15"/>
      <c r="AE31" s="115"/>
    </row>
    <row r="32" spans="1:31" ht="15" customHeight="1" x14ac:dyDescent="0.45">
      <c r="A32" s="115"/>
      <c r="B32" s="3">
        <v>29</v>
      </c>
      <c r="C32" s="4" t="s">
        <v>65</v>
      </c>
      <c r="D32" s="5">
        <v>64</v>
      </c>
      <c r="E32" s="220">
        <v>2905</v>
      </c>
      <c r="F32" s="220">
        <v>1631</v>
      </c>
      <c r="G32" s="220">
        <v>1274</v>
      </c>
      <c r="H32" s="6">
        <v>67</v>
      </c>
      <c r="I32" s="6">
        <v>18</v>
      </c>
      <c r="J32" s="6">
        <v>1496</v>
      </c>
      <c r="K32" s="6">
        <v>1009</v>
      </c>
      <c r="L32" s="6">
        <v>60</v>
      </c>
      <c r="M32" s="6">
        <v>233</v>
      </c>
      <c r="N32" s="6">
        <v>50</v>
      </c>
      <c r="O32" s="6">
        <v>37</v>
      </c>
      <c r="P32" s="6" t="s">
        <v>46</v>
      </c>
      <c r="Q32" s="6" t="s">
        <v>46</v>
      </c>
      <c r="R32" s="6">
        <v>42</v>
      </c>
      <c r="S32" s="6">
        <v>23</v>
      </c>
      <c r="T32" s="6">
        <v>1107181</v>
      </c>
      <c r="U32" s="6">
        <v>3495532</v>
      </c>
      <c r="V32" s="6">
        <v>6286497</v>
      </c>
      <c r="W32" s="6">
        <v>5788934</v>
      </c>
      <c r="X32" s="6">
        <v>234853</v>
      </c>
      <c r="Y32" s="6">
        <v>23</v>
      </c>
      <c r="Z32" s="6">
        <v>262687</v>
      </c>
      <c r="AA32" s="6">
        <v>2505258</v>
      </c>
      <c r="AB32" s="115"/>
      <c r="AD32" s="15"/>
      <c r="AE32" s="115"/>
    </row>
    <row r="33" spans="1:31" ht="15" customHeight="1" x14ac:dyDescent="0.45">
      <c r="A33" s="115"/>
      <c r="B33" s="3">
        <v>30</v>
      </c>
      <c r="C33" s="4" t="s">
        <v>66</v>
      </c>
      <c r="D33" s="5">
        <v>20</v>
      </c>
      <c r="E33" s="6">
        <v>1293</v>
      </c>
      <c r="F33" s="6">
        <v>859</v>
      </c>
      <c r="G33" s="6">
        <v>434</v>
      </c>
      <c r="H33" s="6">
        <v>29</v>
      </c>
      <c r="I33" s="6">
        <v>6</v>
      </c>
      <c r="J33" s="6">
        <v>739</v>
      </c>
      <c r="K33" s="6">
        <v>239</v>
      </c>
      <c r="L33" s="6">
        <v>64</v>
      </c>
      <c r="M33" s="6">
        <v>120</v>
      </c>
      <c r="N33" s="6">
        <v>29</v>
      </c>
      <c r="O33" s="6">
        <v>69</v>
      </c>
      <c r="P33" s="6" t="s">
        <v>46</v>
      </c>
      <c r="Q33" s="6" t="s">
        <v>46</v>
      </c>
      <c r="R33" s="6">
        <v>2</v>
      </c>
      <c r="S33" s="6" t="s">
        <v>46</v>
      </c>
      <c r="T33" s="6">
        <v>470627</v>
      </c>
      <c r="U33" s="6">
        <v>1210328</v>
      </c>
      <c r="V33" s="6">
        <v>2293713</v>
      </c>
      <c r="W33" s="6">
        <v>2004377</v>
      </c>
      <c r="X33" s="6">
        <v>283097</v>
      </c>
      <c r="Y33" s="6">
        <v>95</v>
      </c>
      <c r="Z33" s="6">
        <v>6144</v>
      </c>
      <c r="AA33" s="6">
        <v>1042660</v>
      </c>
      <c r="AB33" s="115"/>
      <c r="AD33" s="15"/>
      <c r="AE33" s="115"/>
    </row>
    <row r="34" spans="1:31" ht="15" customHeight="1" x14ac:dyDescent="0.45">
      <c r="A34" s="115"/>
      <c r="B34" s="3">
        <v>31</v>
      </c>
      <c r="C34" s="4" t="s">
        <v>67</v>
      </c>
      <c r="D34" s="5">
        <v>57</v>
      </c>
      <c r="E34" s="6">
        <v>7570</v>
      </c>
      <c r="F34" s="6">
        <v>6727</v>
      </c>
      <c r="G34" s="6">
        <v>843</v>
      </c>
      <c r="H34" s="6">
        <v>53</v>
      </c>
      <c r="I34" s="6">
        <v>15</v>
      </c>
      <c r="J34" s="6">
        <v>4898</v>
      </c>
      <c r="K34" s="6">
        <v>564</v>
      </c>
      <c r="L34" s="6">
        <v>807</v>
      </c>
      <c r="M34" s="6">
        <v>168</v>
      </c>
      <c r="N34" s="6">
        <v>978</v>
      </c>
      <c r="O34" s="6">
        <v>96</v>
      </c>
      <c r="P34" s="6">
        <v>196</v>
      </c>
      <c r="Q34" s="6">
        <v>51</v>
      </c>
      <c r="R34" s="6">
        <v>9</v>
      </c>
      <c r="S34" s="6" t="s">
        <v>46</v>
      </c>
      <c r="T34" s="6">
        <v>4280750</v>
      </c>
      <c r="U34" s="6">
        <v>55710550</v>
      </c>
      <c r="V34" s="6">
        <v>66966769</v>
      </c>
      <c r="W34" s="6">
        <v>66423285</v>
      </c>
      <c r="X34" s="6">
        <v>214954</v>
      </c>
      <c r="Y34" s="6">
        <v>37342</v>
      </c>
      <c r="Z34" s="6">
        <v>291188</v>
      </c>
      <c r="AA34" s="6">
        <v>9239043</v>
      </c>
      <c r="AB34" s="115"/>
      <c r="AD34" s="15"/>
      <c r="AE34" s="115"/>
    </row>
    <row r="35" spans="1:31" ht="15" customHeight="1" thickBot="1" x14ac:dyDescent="0.5">
      <c r="A35" s="115"/>
      <c r="B35" s="131">
        <v>32</v>
      </c>
      <c r="C35" s="10" t="s">
        <v>68</v>
      </c>
      <c r="D35" s="11">
        <v>95</v>
      </c>
      <c r="E35" s="12">
        <v>2606</v>
      </c>
      <c r="F35" s="12">
        <v>1654</v>
      </c>
      <c r="G35" s="12">
        <v>952</v>
      </c>
      <c r="H35" s="12">
        <v>101</v>
      </c>
      <c r="I35" s="12">
        <v>43</v>
      </c>
      <c r="J35" s="12">
        <v>1312</v>
      </c>
      <c r="K35" s="12">
        <v>633</v>
      </c>
      <c r="L35" s="12">
        <v>220</v>
      </c>
      <c r="M35" s="12">
        <v>239</v>
      </c>
      <c r="N35" s="12">
        <v>38</v>
      </c>
      <c r="O35" s="12">
        <v>39</v>
      </c>
      <c r="P35" s="12">
        <v>3</v>
      </c>
      <c r="Q35" s="12">
        <v>3</v>
      </c>
      <c r="R35" s="12">
        <v>17</v>
      </c>
      <c r="S35" s="12">
        <v>2</v>
      </c>
      <c r="T35" s="12">
        <v>1080560</v>
      </c>
      <c r="U35" s="12">
        <v>3762326</v>
      </c>
      <c r="V35" s="12">
        <v>6258037</v>
      </c>
      <c r="W35" s="12">
        <v>5823463</v>
      </c>
      <c r="X35" s="12">
        <v>261137</v>
      </c>
      <c r="Y35" s="12" t="s">
        <v>46</v>
      </c>
      <c r="Z35" s="12">
        <v>173437</v>
      </c>
      <c r="AA35" s="12">
        <v>2524560</v>
      </c>
      <c r="AD35" s="15"/>
      <c r="AE35" s="115"/>
    </row>
  </sheetData>
  <mergeCells count="20">
    <mergeCell ref="B6:C10"/>
    <mergeCell ref="D6:D10"/>
    <mergeCell ref="E6:G8"/>
    <mergeCell ref="H6:O6"/>
    <mergeCell ref="P6:Q8"/>
    <mergeCell ref="AA6:AA9"/>
    <mergeCell ref="H7:I8"/>
    <mergeCell ref="J7:M7"/>
    <mergeCell ref="N7:O8"/>
    <mergeCell ref="V7:V9"/>
    <mergeCell ref="W7:W9"/>
    <mergeCell ref="X7:X9"/>
    <mergeCell ref="R6:S8"/>
    <mergeCell ref="Y7:Y9"/>
    <mergeCell ref="Z7:Z9"/>
    <mergeCell ref="J8:K8"/>
    <mergeCell ref="L8:M8"/>
    <mergeCell ref="T6:T9"/>
    <mergeCell ref="U6:U9"/>
    <mergeCell ref="V6:Z6"/>
  </mergeCells>
  <phoneticPr fontId="2"/>
  <pageMargins left="0.78740157480314965" right="0.78740157480314965" top="0.78740157480314965" bottom="0.78740157480314965" header="0.39370078740157483" footer="0.59055118110236227"/>
  <pageSetup paperSize="9" scale="55" firstPageNumber="5" orientation="landscape" r:id="rId1"/>
  <ignoredErrors>
    <ignoredError sqref="B12"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206</v>
      </c>
      <c r="D5" s="16" t="s">
        <v>497</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496</v>
      </c>
      <c r="C8" s="491"/>
      <c r="D8" s="492"/>
      <c r="E8" s="42">
        <v>240</v>
      </c>
      <c r="F8" s="42">
        <v>15896</v>
      </c>
      <c r="G8" s="42">
        <v>7346319</v>
      </c>
      <c r="H8" s="42">
        <v>49209571</v>
      </c>
      <c r="I8" s="42">
        <v>64247285</v>
      </c>
      <c r="J8" s="42">
        <v>12762900</v>
      </c>
      <c r="K8" s="42">
        <v>13957116</v>
      </c>
      <c r="L8" s="43"/>
    </row>
    <row r="9" spans="1:12" s="16" customFormat="1" ht="15" customHeight="1" x14ac:dyDescent="0.45">
      <c r="A9" s="18"/>
      <c r="B9" s="38" t="s">
        <v>43</v>
      </c>
      <c r="C9" s="487" t="s">
        <v>44</v>
      </c>
      <c r="D9" s="487"/>
      <c r="E9" s="6">
        <v>20</v>
      </c>
      <c r="F9" s="6">
        <v>1732</v>
      </c>
      <c r="G9" s="6">
        <v>569368</v>
      </c>
      <c r="H9" s="6">
        <v>1508236</v>
      </c>
      <c r="I9" s="6">
        <v>2864899</v>
      </c>
      <c r="J9" s="6">
        <v>1195988</v>
      </c>
      <c r="K9" s="6">
        <v>1262529</v>
      </c>
      <c r="L9" s="18"/>
    </row>
    <row r="10" spans="1:12" s="16" customFormat="1" ht="15" customHeight="1" x14ac:dyDescent="0.45">
      <c r="A10" s="18"/>
      <c r="B10" s="38">
        <v>10</v>
      </c>
      <c r="C10" s="487" t="s">
        <v>45</v>
      </c>
      <c r="D10" s="487"/>
      <c r="E10" s="6">
        <v>1</v>
      </c>
      <c r="F10" s="6">
        <v>28</v>
      </c>
      <c r="G10" s="6" t="s">
        <v>2300</v>
      </c>
      <c r="H10" s="6" t="s">
        <v>2300</v>
      </c>
      <c r="I10" s="6" t="s">
        <v>2300</v>
      </c>
      <c r="J10" s="6" t="s">
        <v>2300</v>
      </c>
      <c r="K10" s="6" t="s">
        <v>2300</v>
      </c>
      <c r="L10" s="18"/>
    </row>
    <row r="11" spans="1:12" s="16" customFormat="1" ht="15" customHeight="1" x14ac:dyDescent="0.45">
      <c r="A11" s="18"/>
      <c r="B11" s="38">
        <v>11</v>
      </c>
      <c r="C11" s="487" t="s">
        <v>47</v>
      </c>
      <c r="D11" s="487"/>
      <c r="E11" s="6">
        <v>7</v>
      </c>
      <c r="F11" s="6">
        <v>74</v>
      </c>
      <c r="G11" s="6">
        <v>14749</v>
      </c>
      <c r="H11" s="6">
        <v>12386</v>
      </c>
      <c r="I11" s="6">
        <v>36503</v>
      </c>
      <c r="J11" s="6">
        <v>21938</v>
      </c>
      <c r="K11" s="6">
        <v>21938</v>
      </c>
      <c r="L11" s="18"/>
    </row>
    <row r="12" spans="1:12" s="16" customFormat="1" ht="15" customHeight="1" x14ac:dyDescent="0.45">
      <c r="A12" s="18"/>
      <c r="B12" s="38">
        <v>12</v>
      </c>
      <c r="C12" s="487" t="s">
        <v>48</v>
      </c>
      <c r="D12" s="487"/>
      <c r="E12" s="6">
        <v>11</v>
      </c>
      <c r="F12" s="6">
        <v>230</v>
      </c>
      <c r="G12" s="6">
        <v>92188</v>
      </c>
      <c r="H12" s="6">
        <v>693845</v>
      </c>
      <c r="I12" s="6">
        <v>1245921</v>
      </c>
      <c r="J12" s="6">
        <v>511493</v>
      </c>
      <c r="K12" s="6">
        <v>501817</v>
      </c>
      <c r="L12" s="18"/>
    </row>
    <row r="13" spans="1:12" s="16" customFormat="1" ht="15" customHeight="1" x14ac:dyDescent="0.45">
      <c r="A13" s="18"/>
      <c r="B13" s="39">
        <v>13</v>
      </c>
      <c r="C13" s="488" t="s">
        <v>49</v>
      </c>
      <c r="D13" s="488"/>
      <c r="E13" s="9">
        <v>4</v>
      </c>
      <c r="F13" s="9">
        <v>18</v>
      </c>
      <c r="G13" s="9">
        <v>5117</v>
      </c>
      <c r="H13" s="9">
        <v>11198</v>
      </c>
      <c r="I13" s="9">
        <v>20484</v>
      </c>
      <c r="J13" s="9">
        <v>8441</v>
      </c>
      <c r="K13" s="9">
        <v>8441</v>
      </c>
      <c r="L13" s="18"/>
    </row>
    <row r="14" spans="1:12" s="16" customFormat="1" ht="15" customHeight="1" x14ac:dyDescent="0.45">
      <c r="A14" s="18"/>
      <c r="B14" s="38">
        <v>14</v>
      </c>
      <c r="C14" s="487" t="s">
        <v>50</v>
      </c>
      <c r="D14" s="487"/>
      <c r="E14" s="6">
        <v>7</v>
      </c>
      <c r="F14" s="6">
        <v>316</v>
      </c>
      <c r="G14" s="6">
        <v>107970</v>
      </c>
      <c r="H14" s="6">
        <v>1470208</v>
      </c>
      <c r="I14" s="6">
        <v>1856712</v>
      </c>
      <c r="J14" s="6">
        <v>285705</v>
      </c>
      <c r="K14" s="6">
        <v>356637</v>
      </c>
      <c r="L14" s="18"/>
    </row>
    <row r="15" spans="1:12" s="16" customFormat="1" ht="15" customHeight="1" x14ac:dyDescent="0.45">
      <c r="A15" s="18"/>
      <c r="B15" s="38">
        <v>15</v>
      </c>
      <c r="C15" s="487" t="s">
        <v>51</v>
      </c>
      <c r="D15" s="487"/>
      <c r="E15" s="6">
        <v>9</v>
      </c>
      <c r="F15" s="6">
        <v>350</v>
      </c>
      <c r="G15" s="6">
        <v>128556</v>
      </c>
      <c r="H15" s="6">
        <v>431648</v>
      </c>
      <c r="I15" s="6">
        <v>1119452</v>
      </c>
      <c r="J15" s="6">
        <v>549772</v>
      </c>
      <c r="K15" s="6">
        <v>642059</v>
      </c>
      <c r="L15" s="18"/>
    </row>
    <row r="16" spans="1:12" s="16" customFormat="1" ht="15" customHeight="1" x14ac:dyDescent="0.45">
      <c r="A16" s="18"/>
      <c r="B16" s="38">
        <v>16</v>
      </c>
      <c r="C16" s="487" t="s">
        <v>52</v>
      </c>
      <c r="D16" s="487"/>
      <c r="E16" s="6">
        <v>5</v>
      </c>
      <c r="F16" s="6">
        <v>83</v>
      </c>
      <c r="G16" s="6">
        <v>32894</v>
      </c>
      <c r="H16" s="6">
        <v>243575</v>
      </c>
      <c r="I16" s="6">
        <v>473176</v>
      </c>
      <c r="J16" s="6">
        <v>200774</v>
      </c>
      <c r="K16" s="6">
        <v>209157</v>
      </c>
      <c r="L16" s="18"/>
    </row>
    <row r="17" spans="1:12" s="16" customFormat="1" ht="15" customHeight="1" x14ac:dyDescent="0.45">
      <c r="A17" s="18"/>
      <c r="B17" s="38">
        <v>17</v>
      </c>
      <c r="C17" s="487" t="s">
        <v>53</v>
      </c>
      <c r="D17" s="487"/>
      <c r="E17" s="6">
        <v>2</v>
      </c>
      <c r="F17" s="6">
        <v>43</v>
      </c>
      <c r="G17" s="6" t="s">
        <v>2300</v>
      </c>
      <c r="H17" s="6" t="s">
        <v>2300</v>
      </c>
      <c r="I17" s="6" t="s">
        <v>2300</v>
      </c>
      <c r="J17" s="6" t="s">
        <v>2300</v>
      </c>
      <c r="K17" s="6" t="s">
        <v>2300</v>
      </c>
      <c r="L17" s="18"/>
    </row>
    <row r="18" spans="1:12" s="16" customFormat="1" ht="15" customHeight="1" x14ac:dyDescent="0.45">
      <c r="A18" s="18"/>
      <c r="B18" s="39">
        <v>18</v>
      </c>
      <c r="C18" s="490" t="s">
        <v>54</v>
      </c>
      <c r="D18" s="488"/>
      <c r="E18" s="9">
        <v>19</v>
      </c>
      <c r="F18" s="9">
        <v>896</v>
      </c>
      <c r="G18" s="9">
        <v>327712</v>
      </c>
      <c r="H18" s="9">
        <v>3411906</v>
      </c>
      <c r="I18" s="9">
        <v>4768195</v>
      </c>
      <c r="J18" s="9">
        <v>1181287</v>
      </c>
      <c r="K18" s="9">
        <v>1251712</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11</v>
      </c>
      <c r="F21" s="6">
        <v>324</v>
      </c>
      <c r="G21" s="6">
        <v>150723</v>
      </c>
      <c r="H21" s="6">
        <v>505105</v>
      </c>
      <c r="I21" s="6">
        <v>952986</v>
      </c>
      <c r="J21" s="6">
        <v>357714</v>
      </c>
      <c r="K21" s="6">
        <v>408630</v>
      </c>
      <c r="L21" s="18"/>
    </row>
    <row r="22" spans="1:12" s="16" customFormat="1" ht="15" customHeight="1" x14ac:dyDescent="0.45">
      <c r="A22" s="18"/>
      <c r="B22" s="38">
        <v>22</v>
      </c>
      <c r="C22" s="487" t="s">
        <v>58</v>
      </c>
      <c r="D22" s="487"/>
      <c r="E22" s="6">
        <v>8</v>
      </c>
      <c r="F22" s="6">
        <v>941</v>
      </c>
      <c r="G22" s="6">
        <v>482157</v>
      </c>
      <c r="H22" s="6">
        <v>2052383</v>
      </c>
      <c r="I22" s="6">
        <v>3312370</v>
      </c>
      <c r="J22" s="6">
        <v>1074856</v>
      </c>
      <c r="K22" s="6">
        <v>1164494</v>
      </c>
      <c r="L22" s="18"/>
    </row>
    <row r="23" spans="1:12" s="16" customFormat="1" ht="15" customHeight="1" x14ac:dyDescent="0.45">
      <c r="A23" s="18"/>
      <c r="B23" s="39">
        <v>23</v>
      </c>
      <c r="C23" s="488" t="s">
        <v>59</v>
      </c>
      <c r="D23" s="488"/>
      <c r="E23" s="9">
        <v>2</v>
      </c>
      <c r="F23" s="9">
        <v>70</v>
      </c>
      <c r="G23" s="9" t="s">
        <v>2300</v>
      </c>
      <c r="H23" s="9" t="s">
        <v>2300</v>
      </c>
      <c r="I23" s="9" t="s">
        <v>2300</v>
      </c>
      <c r="J23" s="9" t="s">
        <v>2300</v>
      </c>
      <c r="K23" s="9" t="s">
        <v>2300</v>
      </c>
      <c r="L23" s="18"/>
    </row>
    <row r="24" spans="1:12" s="16" customFormat="1" ht="15" customHeight="1" x14ac:dyDescent="0.45">
      <c r="A24" s="18"/>
      <c r="B24" s="38">
        <v>24</v>
      </c>
      <c r="C24" s="487" t="s">
        <v>60</v>
      </c>
      <c r="D24" s="487"/>
      <c r="E24" s="6">
        <v>39</v>
      </c>
      <c r="F24" s="6">
        <v>1069</v>
      </c>
      <c r="G24" s="6">
        <v>476149</v>
      </c>
      <c r="H24" s="6">
        <v>2531634</v>
      </c>
      <c r="I24" s="6">
        <v>3432050</v>
      </c>
      <c r="J24" s="6">
        <v>784205</v>
      </c>
      <c r="K24" s="6">
        <v>837792</v>
      </c>
      <c r="L24" s="18"/>
    </row>
    <row r="25" spans="1:12" s="16" customFormat="1" ht="15" customHeight="1" x14ac:dyDescent="0.45">
      <c r="A25" s="18"/>
      <c r="B25" s="38">
        <v>25</v>
      </c>
      <c r="C25" s="487" t="s">
        <v>61</v>
      </c>
      <c r="D25" s="487"/>
      <c r="E25" s="6">
        <v>2</v>
      </c>
      <c r="F25" s="6">
        <v>8</v>
      </c>
      <c r="G25" s="6" t="s">
        <v>2300</v>
      </c>
      <c r="H25" s="6" t="s">
        <v>2300</v>
      </c>
      <c r="I25" s="6" t="s">
        <v>2300</v>
      </c>
      <c r="J25" s="6" t="s">
        <v>2300</v>
      </c>
      <c r="K25" s="6" t="s">
        <v>2300</v>
      </c>
      <c r="L25" s="18"/>
    </row>
    <row r="26" spans="1:12" s="16" customFormat="1" ht="15" customHeight="1" x14ac:dyDescent="0.45">
      <c r="A26" s="18"/>
      <c r="B26" s="38">
        <v>26</v>
      </c>
      <c r="C26" s="487" t="s">
        <v>62</v>
      </c>
      <c r="D26" s="487"/>
      <c r="E26" s="6">
        <v>49</v>
      </c>
      <c r="F26" s="6">
        <v>2183</v>
      </c>
      <c r="G26" s="6">
        <v>957101</v>
      </c>
      <c r="H26" s="6">
        <v>3036603</v>
      </c>
      <c r="I26" s="6">
        <v>5467699</v>
      </c>
      <c r="J26" s="6">
        <v>2317512</v>
      </c>
      <c r="K26" s="6">
        <v>2301343</v>
      </c>
      <c r="L26" s="18"/>
    </row>
    <row r="27" spans="1:12" s="16" customFormat="1" ht="15" customHeight="1" x14ac:dyDescent="0.45">
      <c r="A27" s="18"/>
      <c r="B27" s="38">
        <v>27</v>
      </c>
      <c r="C27" s="487" t="s">
        <v>63</v>
      </c>
      <c r="D27" s="487"/>
      <c r="E27" s="6">
        <v>3</v>
      </c>
      <c r="F27" s="6">
        <v>399</v>
      </c>
      <c r="G27" s="6">
        <v>148386</v>
      </c>
      <c r="H27" s="6">
        <v>569618</v>
      </c>
      <c r="I27" s="6">
        <v>822704</v>
      </c>
      <c r="J27" s="6">
        <v>235158</v>
      </c>
      <c r="K27" s="6">
        <v>230479</v>
      </c>
      <c r="L27" s="18"/>
    </row>
    <row r="28" spans="1:12" s="16" customFormat="1" ht="15" customHeight="1" x14ac:dyDescent="0.45">
      <c r="A28" s="18"/>
      <c r="B28" s="39">
        <v>28</v>
      </c>
      <c r="C28" s="488" t="s">
        <v>64</v>
      </c>
      <c r="D28" s="488"/>
      <c r="E28" s="9">
        <v>14</v>
      </c>
      <c r="F28" s="9">
        <v>4666</v>
      </c>
      <c r="G28" s="9">
        <v>2571938</v>
      </c>
      <c r="H28" s="9">
        <v>26661240</v>
      </c>
      <c r="I28" s="9">
        <v>29136569</v>
      </c>
      <c r="J28" s="9">
        <v>1776787</v>
      </c>
      <c r="K28" s="9">
        <v>2272861</v>
      </c>
      <c r="L28" s="18"/>
    </row>
    <row r="29" spans="1:12" s="16" customFormat="1" ht="15" customHeight="1" x14ac:dyDescent="0.45">
      <c r="A29" s="18"/>
      <c r="B29" s="38">
        <v>29</v>
      </c>
      <c r="C29" s="487" t="s">
        <v>65</v>
      </c>
      <c r="D29" s="487"/>
      <c r="E29" s="6">
        <v>4</v>
      </c>
      <c r="F29" s="6">
        <v>259</v>
      </c>
      <c r="G29" s="6">
        <v>125539</v>
      </c>
      <c r="H29" s="6">
        <v>609931</v>
      </c>
      <c r="I29" s="6">
        <v>719840</v>
      </c>
      <c r="J29" s="6">
        <v>119404</v>
      </c>
      <c r="K29" s="6">
        <v>137472</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11</v>
      </c>
      <c r="F31" s="6">
        <v>1635</v>
      </c>
      <c r="G31" s="6">
        <v>827938</v>
      </c>
      <c r="H31" s="6">
        <v>4032594</v>
      </c>
      <c r="I31" s="6">
        <v>5690371</v>
      </c>
      <c r="J31" s="6">
        <v>1300210</v>
      </c>
      <c r="K31" s="6">
        <v>1519940</v>
      </c>
      <c r="L31" s="18"/>
    </row>
    <row r="32" spans="1:12" s="16" customFormat="1" ht="15" customHeight="1" x14ac:dyDescent="0.45">
      <c r="A32" s="18"/>
      <c r="B32" s="132">
        <v>32</v>
      </c>
      <c r="C32" s="489" t="s">
        <v>68</v>
      </c>
      <c r="D32" s="489"/>
      <c r="E32" s="99">
        <v>12</v>
      </c>
      <c r="F32" s="99">
        <v>572</v>
      </c>
      <c r="G32" s="99">
        <v>269682</v>
      </c>
      <c r="H32" s="99">
        <v>603046</v>
      </c>
      <c r="I32" s="99">
        <v>1088571</v>
      </c>
      <c r="J32" s="99">
        <v>469198</v>
      </c>
      <c r="K32" s="99">
        <v>450160</v>
      </c>
      <c r="L32" s="18"/>
    </row>
    <row r="33" spans="1:12" s="16" customFormat="1" ht="15" customHeight="1" x14ac:dyDescent="0.45">
      <c r="A33" s="18"/>
      <c r="B33" s="483" t="s">
        <v>2046</v>
      </c>
      <c r="C33" s="483"/>
      <c r="D33" s="484"/>
      <c r="E33" s="6">
        <v>64</v>
      </c>
      <c r="F33" s="6">
        <v>289</v>
      </c>
      <c r="G33" s="6">
        <v>94669</v>
      </c>
      <c r="H33" s="6">
        <v>884957</v>
      </c>
      <c r="I33" s="6">
        <v>1125757</v>
      </c>
      <c r="J33" s="6">
        <v>219266</v>
      </c>
      <c r="K33" s="6">
        <v>219266</v>
      </c>
      <c r="L33" s="18"/>
    </row>
    <row r="34" spans="1:12" s="16" customFormat="1" ht="15" customHeight="1" x14ac:dyDescent="0.45">
      <c r="A34" s="18"/>
      <c r="B34" s="483" t="s">
        <v>384</v>
      </c>
      <c r="C34" s="483"/>
      <c r="D34" s="484"/>
      <c r="E34" s="6">
        <v>61</v>
      </c>
      <c r="F34" s="6">
        <v>852</v>
      </c>
      <c r="G34" s="6">
        <v>291253</v>
      </c>
      <c r="H34" s="6">
        <v>1727491</v>
      </c>
      <c r="I34" s="6">
        <v>2669041</v>
      </c>
      <c r="J34" s="6">
        <v>866973</v>
      </c>
      <c r="K34" s="6">
        <v>866973</v>
      </c>
      <c r="L34" s="18"/>
    </row>
    <row r="35" spans="1:12" s="16" customFormat="1" ht="15" customHeight="1" x14ac:dyDescent="0.45">
      <c r="A35" s="18"/>
      <c r="B35" s="483" t="s">
        <v>385</v>
      </c>
      <c r="C35" s="483"/>
      <c r="D35" s="484"/>
      <c r="E35" s="6">
        <v>29</v>
      </c>
      <c r="F35" s="6">
        <v>715</v>
      </c>
      <c r="G35" s="6" t="s">
        <v>2300</v>
      </c>
      <c r="H35" s="6" t="s">
        <v>2300</v>
      </c>
      <c r="I35" s="6" t="s">
        <v>2300</v>
      </c>
      <c r="J35" s="6" t="s">
        <v>2300</v>
      </c>
      <c r="K35" s="6" t="s">
        <v>2300</v>
      </c>
      <c r="L35" s="18"/>
    </row>
    <row r="36" spans="1:12" s="16" customFormat="1" ht="15" customHeight="1" x14ac:dyDescent="0.45">
      <c r="A36" s="18"/>
      <c r="B36" s="483" t="s">
        <v>386</v>
      </c>
      <c r="C36" s="483"/>
      <c r="D36" s="484"/>
      <c r="E36" s="6">
        <v>30</v>
      </c>
      <c r="F36" s="6">
        <v>1175</v>
      </c>
      <c r="G36" s="6">
        <v>484780</v>
      </c>
      <c r="H36" s="6">
        <v>1738122</v>
      </c>
      <c r="I36" s="6">
        <v>3127169</v>
      </c>
      <c r="J36" s="6">
        <v>1168073</v>
      </c>
      <c r="K36" s="6">
        <v>1272959</v>
      </c>
      <c r="L36" s="18"/>
    </row>
    <row r="37" spans="1:12" s="16" customFormat="1" ht="15" customHeight="1" x14ac:dyDescent="0.45">
      <c r="A37" s="18"/>
      <c r="B37" s="485" t="s">
        <v>387</v>
      </c>
      <c r="C37" s="485"/>
      <c r="D37" s="486"/>
      <c r="E37" s="9">
        <v>24</v>
      </c>
      <c r="F37" s="9">
        <v>1682</v>
      </c>
      <c r="G37" s="9">
        <v>618973</v>
      </c>
      <c r="H37" s="9">
        <v>2760192</v>
      </c>
      <c r="I37" s="9">
        <v>4369855</v>
      </c>
      <c r="J37" s="9">
        <v>1372945</v>
      </c>
      <c r="K37" s="9">
        <v>1491622</v>
      </c>
      <c r="L37" s="18"/>
    </row>
    <row r="38" spans="1:12" s="16" customFormat="1" ht="15" customHeight="1" x14ac:dyDescent="0.45">
      <c r="A38" s="18"/>
      <c r="B38" s="483" t="s">
        <v>388</v>
      </c>
      <c r="C38" s="483"/>
      <c r="D38" s="484"/>
      <c r="E38" s="6">
        <v>12</v>
      </c>
      <c r="F38" s="6">
        <v>1650</v>
      </c>
      <c r="G38" s="6">
        <v>786418</v>
      </c>
      <c r="H38" s="6">
        <v>3693204</v>
      </c>
      <c r="I38" s="6">
        <v>6383633</v>
      </c>
      <c r="J38" s="6">
        <v>2411418</v>
      </c>
      <c r="K38" s="6">
        <v>2590953</v>
      </c>
      <c r="L38" s="18"/>
    </row>
    <row r="39" spans="1:12" s="16" customFormat="1" ht="15" customHeight="1" x14ac:dyDescent="0.45">
      <c r="A39" s="18"/>
      <c r="B39" s="483" t="s">
        <v>389</v>
      </c>
      <c r="C39" s="483"/>
      <c r="D39" s="484"/>
      <c r="E39" s="6">
        <v>7</v>
      </c>
      <c r="F39" s="6">
        <v>1733</v>
      </c>
      <c r="G39" s="6">
        <v>842828</v>
      </c>
      <c r="H39" s="6">
        <v>5892480</v>
      </c>
      <c r="I39" s="6">
        <v>8329298</v>
      </c>
      <c r="J39" s="6">
        <v>2118061</v>
      </c>
      <c r="K39" s="6">
        <v>2235121</v>
      </c>
      <c r="L39" s="18"/>
    </row>
    <row r="40" spans="1:12" s="16" customFormat="1" ht="15" customHeight="1" x14ac:dyDescent="0.45">
      <c r="A40" s="18"/>
      <c r="B40" s="483" t="s">
        <v>390</v>
      </c>
      <c r="C40" s="483"/>
      <c r="D40" s="484"/>
      <c r="E40" s="6">
        <v>8</v>
      </c>
      <c r="F40" s="6">
        <v>2963</v>
      </c>
      <c r="G40" s="6">
        <v>1428412</v>
      </c>
      <c r="H40" s="6">
        <v>4201777</v>
      </c>
      <c r="I40" s="6">
        <v>6363757</v>
      </c>
      <c r="J40" s="6">
        <v>1886636</v>
      </c>
      <c r="K40" s="6">
        <v>1985733</v>
      </c>
      <c r="L40" s="18"/>
    </row>
    <row r="41" spans="1:12" s="16" customFormat="1" ht="15" customHeight="1" x14ac:dyDescent="0.45">
      <c r="A41" s="18"/>
      <c r="B41" s="483" t="s">
        <v>391</v>
      </c>
      <c r="C41" s="483"/>
      <c r="D41" s="484"/>
      <c r="E41" s="6">
        <v>4</v>
      </c>
      <c r="F41" s="6">
        <v>2796</v>
      </c>
      <c r="G41" s="6">
        <v>1362272</v>
      </c>
      <c r="H41" s="6">
        <v>3916506</v>
      </c>
      <c r="I41" s="6">
        <v>6340153</v>
      </c>
      <c r="J41" s="6">
        <v>2063905</v>
      </c>
      <c r="K41" s="6">
        <v>2244085</v>
      </c>
      <c r="L41" s="18"/>
    </row>
    <row r="42" spans="1:12" s="16" customFormat="1" ht="15" customHeight="1" thickBot="1" x14ac:dyDescent="0.5">
      <c r="A42" s="18"/>
      <c r="B42" s="481" t="s">
        <v>392</v>
      </c>
      <c r="C42" s="481"/>
      <c r="D42" s="482"/>
      <c r="E42" s="12">
        <v>1</v>
      </c>
      <c r="F42" s="12">
        <v>2041</v>
      </c>
      <c r="G42" s="12" t="s">
        <v>2300</v>
      </c>
      <c r="H42" s="12" t="s">
        <v>2300</v>
      </c>
      <c r="I42" s="12" t="s">
        <v>2300</v>
      </c>
      <c r="J42" s="12" t="s">
        <v>2300</v>
      </c>
      <c r="K42" s="12" t="s">
        <v>2300</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207</v>
      </c>
      <c r="D5" s="16" t="s">
        <v>498</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10</v>
      </c>
      <c r="C8" s="491"/>
      <c r="D8" s="492"/>
      <c r="E8" s="42">
        <v>72</v>
      </c>
      <c r="F8" s="42">
        <v>2339</v>
      </c>
      <c r="G8" s="42">
        <v>616926</v>
      </c>
      <c r="H8" s="42">
        <v>3824443</v>
      </c>
      <c r="I8" s="42">
        <v>5656171</v>
      </c>
      <c r="J8" s="42">
        <v>1585405</v>
      </c>
      <c r="K8" s="42">
        <v>1701985</v>
      </c>
      <c r="L8" s="43"/>
    </row>
    <row r="9" spans="1:12" s="16" customFormat="1" ht="15" customHeight="1" x14ac:dyDescent="0.45">
      <c r="A9" s="18"/>
      <c r="B9" s="38" t="s">
        <v>43</v>
      </c>
      <c r="C9" s="487" t="s">
        <v>44</v>
      </c>
      <c r="D9" s="487"/>
      <c r="E9" s="6">
        <v>19</v>
      </c>
      <c r="F9" s="6">
        <v>1128</v>
      </c>
      <c r="G9" s="6">
        <v>275777</v>
      </c>
      <c r="H9" s="6">
        <v>2450465</v>
      </c>
      <c r="I9" s="6">
        <v>3555679</v>
      </c>
      <c r="J9" s="6">
        <v>986651</v>
      </c>
      <c r="K9" s="6">
        <v>1032619</v>
      </c>
      <c r="L9" s="18"/>
    </row>
    <row r="10" spans="1:12" s="16" customFormat="1" ht="15" customHeight="1" x14ac:dyDescent="0.45">
      <c r="A10" s="18"/>
      <c r="B10" s="38">
        <v>10</v>
      </c>
      <c r="C10" s="487" t="s">
        <v>45</v>
      </c>
      <c r="D10" s="487"/>
      <c r="E10" s="6">
        <v>5</v>
      </c>
      <c r="F10" s="6">
        <v>50</v>
      </c>
      <c r="G10" s="6">
        <v>11743</v>
      </c>
      <c r="H10" s="6">
        <v>40936</v>
      </c>
      <c r="I10" s="6">
        <v>63208</v>
      </c>
      <c r="J10" s="6">
        <v>20037</v>
      </c>
      <c r="K10" s="6">
        <v>20037</v>
      </c>
      <c r="L10" s="18"/>
    </row>
    <row r="11" spans="1:12" s="16" customFormat="1" ht="15" customHeight="1" x14ac:dyDescent="0.45">
      <c r="A11" s="18"/>
      <c r="B11" s="38">
        <v>11</v>
      </c>
      <c r="C11" s="487" t="s">
        <v>47</v>
      </c>
      <c r="D11" s="487"/>
      <c r="E11" s="6">
        <v>11</v>
      </c>
      <c r="F11" s="6">
        <v>392</v>
      </c>
      <c r="G11" s="6">
        <v>68564</v>
      </c>
      <c r="H11" s="6">
        <v>56726</v>
      </c>
      <c r="I11" s="6">
        <v>154754</v>
      </c>
      <c r="J11" s="6">
        <v>87667</v>
      </c>
      <c r="K11" s="6">
        <v>89638</v>
      </c>
      <c r="L11" s="18"/>
    </row>
    <row r="12" spans="1:12" s="16" customFormat="1" ht="15" customHeight="1" x14ac:dyDescent="0.45">
      <c r="A12" s="18"/>
      <c r="B12" s="38">
        <v>12</v>
      </c>
      <c r="C12" s="487" t="s">
        <v>48</v>
      </c>
      <c r="D12" s="487"/>
      <c r="E12" s="6">
        <v>12</v>
      </c>
      <c r="F12" s="6">
        <v>145</v>
      </c>
      <c r="G12" s="6">
        <v>41536</v>
      </c>
      <c r="H12" s="6">
        <v>223176</v>
      </c>
      <c r="I12" s="6">
        <v>328373</v>
      </c>
      <c r="J12" s="6">
        <v>96038</v>
      </c>
      <c r="K12" s="6">
        <v>96038</v>
      </c>
      <c r="L12" s="18"/>
    </row>
    <row r="13" spans="1:12" s="16" customFormat="1" ht="15" customHeight="1" x14ac:dyDescent="0.45">
      <c r="A13" s="18"/>
      <c r="B13" s="39">
        <v>13</v>
      </c>
      <c r="C13" s="488" t="s">
        <v>49</v>
      </c>
      <c r="D13" s="488"/>
      <c r="E13" s="9">
        <v>1</v>
      </c>
      <c r="F13" s="9">
        <v>5</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3</v>
      </c>
      <c r="F15" s="6">
        <v>29</v>
      </c>
      <c r="G15" s="6">
        <v>7331</v>
      </c>
      <c r="H15" s="6">
        <v>8303</v>
      </c>
      <c r="I15" s="6">
        <v>23747</v>
      </c>
      <c r="J15" s="6">
        <v>14039</v>
      </c>
      <c r="K15" s="6">
        <v>14039</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v>1</v>
      </c>
      <c r="F17" s="6">
        <v>2</v>
      </c>
      <c r="G17" s="6" t="s">
        <v>2300</v>
      </c>
      <c r="H17" s="6" t="s">
        <v>2300</v>
      </c>
      <c r="I17" s="6" t="s">
        <v>2300</v>
      </c>
      <c r="J17" s="6" t="s">
        <v>2300</v>
      </c>
      <c r="K17" s="6" t="s">
        <v>2300</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6</v>
      </c>
      <c r="F21" s="6">
        <v>91</v>
      </c>
      <c r="G21" s="6">
        <v>33361</v>
      </c>
      <c r="H21" s="6">
        <v>85391</v>
      </c>
      <c r="I21" s="6">
        <v>176046</v>
      </c>
      <c r="J21" s="6">
        <v>62664</v>
      </c>
      <c r="K21" s="6">
        <v>87594</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5</v>
      </c>
      <c r="F24" s="6">
        <v>31</v>
      </c>
      <c r="G24" s="6">
        <v>11745</v>
      </c>
      <c r="H24" s="6">
        <v>6421</v>
      </c>
      <c r="I24" s="6">
        <v>27844</v>
      </c>
      <c r="J24" s="6">
        <v>19474</v>
      </c>
      <c r="K24" s="6">
        <v>19474</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1</v>
      </c>
      <c r="F28" s="9">
        <v>159</v>
      </c>
      <c r="G28" s="9" t="s">
        <v>2300</v>
      </c>
      <c r="H28" s="9" t="s">
        <v>2300</v>
      </c>
      <c r="I28" s="9" t="s">
        <v>2300</v>
      </c>
      <c r="J28" s="9" t="s">
        <v>2300</v>
      </c>
      <c r="K28" s="9" t="s">
        <v>2300</v>
      </c>
      <c r="L28" s="18"/>
    </row>
    <row r="29" spans="1:12" s="16" customFormat="1" ht="15" customHeight="1" x14ac:dyDescent="0.45">
      <c r="A29" s="18"/>
      <c r="B29" s="38">
        <v>29</v>
      </c>
      <c r="C29" s="487" t="s">
        <v>65</v>
      </c>
      <c r="D29" s="487"/>
      <c r="E29" s="6">
        <v>1</v>
      </c>
      <c r="F29" s="6">
        <v>39</v>
      </c>
      <c r="G29" s="6" t="s">
        <v>2300</v>
      </c>
      <c r="H29" s="6" t="s">
        <v>2300</v>
      </c>
      <c r="I29" s="6" t="s">
        <v>2300</v>
      </c>
      <c r="J29" s="6" t="s">
        <v>2300</v>
      </c>
      <c r="K29" s="6" t="s">
        <v>2300</v>
      </c>
      <c r="L29" s="18"/>
    </row>
    <row r="30" spans="1:12" s="16" customFormat="1" ht="15" customHeight="1" x14ac:dyDescent="0.45">
      <c r="A30" s="18"/>
      <c r="B30" s="38">
        <v>30</v>
      </c>
      <c r="C30" s="487" t="s">
        <v>66</v>
      </c>
      <c r="D30" s="487"/>
      <c r="E30" s="6">
        <v>1</v>
      </c>
      <c r="F30" s="6">
        <v>66</v>
      </c>
      <c r="G30" s="6" t="s">
        <v>2300</v>
      </c>
      <c r="H30" s="6" t="s">
        <v>2300</v>
      </c>
      <c r="I30" s="6" t="s">
        <v>2300</v>
      </c>
      <c r="J30" s="6" t="s">
        <v>2300</v>
      </c>
      <c r="K30" s="6" t="s">
        <v>2300</v>
      </c>
      <c r="L30" s="18"/>
    </row>
    <row r="31" spans="1:12" s="16" customFormat="1" ht="15" customHeight="1" x14ac:dyDescent="0.45">
      <c r="A31" s="18"/>
      <c r="B31" s="38">
        <v>31</v>
      </c>
      <c r="C31" s="487" t="s">
        <v>67</v>
      </c>
      <c r="D31" s="487"/>
      <c r="E31" s="6">
        <v>2</v>
      </c>
      <c r="F31" s="6">
        <v>109</v>
      </c>
      <c r="G31" s="6" t="s">
        <v>2300</v>
      </c>
      <c r="H31" s="6" t="s">
        <v>2300</v>
      </c>
      <c r="I31" s="6" t="s">
        <v>2300</v>
      </c>
      <c r="J31" s="6" t="s">
        <v>2300</v>
      </c>
      <c r="K31" s="6" t="s">
        <v>2300</v>
      </c>
      <c r="L31" s="18"/>
    </row>
    <row r="32" spans="1:12" s="16" customFormat="1" ht="15" customHeight="1" x14ac:dyDescent="0.45">
      <c r="A32" s="18"/>
      <c r="B32" s="132">
        <v>32</v>
      </c>
      <c r="C32" s="489" t="s">
        <v>68</v>
      </c>
      <c r="D32" s="489"/>
      <c r="E32" s="99">
        <v>4</v>
      </c>
      <c r="F32" s="99">
        <v>93</v>
      </c>
      <c r="G32" s="99">
        <v>22906</v>
      </c>
      <c r="H32" s="99">
        <v>28409</v>
      </c>
      <c r="I32" s="99">
        <v>149275</v>
      </c>
      <c r="J32" s="99">
        <v>106920</v>
      </c>
      <c r="K32" s="99">
        <v>109888</v>
      </c>
      <c r="L32" s="18"/>
    </row>
    <row r="33" spans="1:12" s="16" customFormat="1" ht="15" customHeight="1" x14ac:dyDescent="0.45">
      <c r="A33" s="18"/>
      <c r="B33" s="483" t="s">
        <v>2046</v>
      </c>
      <c r="C33" s="483"/>
      <c r="D33" s="484"/>
      <c r="E33" s="6">
        <v>27</v>
      </c>
      <c r="F33" s="6">
        <v>153</v>
      </c>
      <c r="G33" s="6">
        <v>43308</v>
      </c>
      <c r="H33" s="6">
        <v>253280</v>
      </c>
      <c r="I33" s="6">
        <v>352703</v>
      </c>
      <c r="J33" s="6">
        <v>90287</v>
      </c>
      <c r="K33" s="6">
        <v>90287</v>
      </c>
      <c r="L33" s="18"/>
    </row>
    <row r="34" spans="1:12" s="16" customFormat="1" ht="15" customHeight="1" x14ac:dyDescent="0.45">
      <c r="A34" s="18"/>
      <c r="B34" s="483" t="s">
        <v>384</v>
      </c>
      <c r="C34" s="483"/>
      <c r="D34" s="484"/>
      <c r="E34" s="6">
        <v>15</v>
      </c>
      <c r="F34" s="6">
        <v>200</v>
      </c>
      <c r="G34" s="6">
        <v>56020</v>
      </c>
      <c r="H34" s="6">
        <v>163569</v>
      </c>
      <c r="I34" s="6">
        <v>295620</v>
      </c>
      <c r="J34" s="6">
        <v>120665</v>
      </c>
      <c r="K34" s="6">
        <v>120665</v>
      </c>
      <c r="L34" s="18"/>
    </row>
    <row r="35" spans="1:12" s="16" customFormat="1" ht="15" customHeight="1" x14ac:dyDescent="0.45">
      <c r="A35" s="18"/>
      <c r="B35" s="483" t="s">
        <v>385</v>
      </c>
      <c r="C35" s="483"/>
      <c r="D35" s="484"/>
      <c r="E35" s="6">
        <v>11</v>
      </c>
      <c r="F35" s="6">
        <v>285</v>
      </c>
      <c r="G35" s="6">
        <v>59128</v>
      </c>
      <c r="H35" s="6">
        <v>158590</v>
      </c>
      <c r="I35" s="6">
        <v>333861</v>
      </c>
      <c r="J35" s="6">
        <v>159852</v>
      </c>
      <c r="K35" s="6">
        <v>159852</v>
      </c>
      <c r="L35" s="18"/>
    </row>
    <row r="36" spans="1:12" s="16" customFormat="1" ht="15" customHeight="1" x14ac:dyDescent="0.45">
      <c r="A36" s="18"/>
      <c r="B36" s="483" t="s">
        <v>386</v>
      </c>
      <c r="C36" s="483"/>
      <c r="D36" s="484"/>
      <c r="E36" s="6">
        <v>8</v>
      </c>
      <c r="F36" s="6">
        <v>296</v>
      </c>
      <c r="G36" s="6">
        <v>56715</v>
      </c>
      <c r="H36" s="6">
        <v>105126</v>
      </c>
      <c r="I36" s="6">
        <v>214082</v>
      </c>
      <c r="J36" s="6">
        <v>64854</v>
      </c>
      <c r="K36" s="6">
        <v>104652</v>
      </c>
      <c r="L36" s="18"/>
    </row>
    <row r="37" spans="1:12" s="16" customFormat="1" ht="15" customHeight="1" x14ac:dyDescent="0.45">
      <c r="A37" s="18"/>
      <c r="B37" s="485" t="s">
        <v>387</v>
      </c>
      <c r="C37" s="485"/>
      <c r="D37" s="486"/>
      <c r="E37" s="9">
        <v>8</v>
      </c>
      <c r="F37" s="9">
        <v>531</v>
      </c>
      <c r="G37" s="9">
        <v>142070</v>
      </c>
      <c r="H37" s="9">
        <v>977197</v>
      </c>
      <c r="I37" s="9">
        <v>1229572</v>
      </c>
      <c r="J37" s="9">
        <v>198952</v>
      </c>
      <c r="K37" s="9">
        <v>232686</v>
      </c>
      <c r="L37" s="18"/>
    </row>
    <row r="38" spans="1:12" s="16" customFormat="1" ht="15" customHeight="1" x14ac:dyDescent="0.45">
      <c r="A38" s="18"/>
      <c r="B38" s="483" t="s">
        <v>388</v>
      </c>
      <c r="C38" s="483"/>
      <c r="D38" s="484"/>
      <c r="E38" s="6">
        <v>2</v>
      </c>
      <c r="F38" s="6">
        <v>264</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v>1</v>
      </c>
      <c r="F41" s="6">
        <v>610</v>
      </c>
      <c r="G41" s="6" t="s">
        <v>2300</v>
      </c>
      <c r="H41" s="6" t="s">
        <v>2300</v>
      </c>
      <c r="I41" s="6" t="s">
        <v>2300</v>
      </c>
      <c r="J41" s="6" t="s">
        <v>2300</v>
      </c>
      <c r="K41" s="6" t="s">
        <v>2300</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208</v>
      </c>
      <c r="D5" s="16" t="s">
        <v>499</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3</v>
      </c>
      <c r="C8" s="491"/>
      <c r="D8" s="492"/>
      <c r="E8" s="42">
        <v>55</v>
      </c>
      <c r="F8" s="42">
        <v>2489</v>
      </c>
      <c r="G8" s="42">
        <v>839809</v>
      </c>
      <c r="H8" s="42">
        <v>4298209</v>
      </c>
      <c r="I8" s="42">
        <v>9098365</v>
      </c>
      <c r="J8" s="42">
        <v>4752219</v>
      </c>
      <c r="K8" s="42">
        <v>4786009</v>
      </c>
      <c r="L8" s="43"/>
    </row>
    <row r="9" spans="1:12" s="16" customFormat="1" ht="15" customHeight="1" x14ac:dyDescent="0.45">
      <c r="A9" s="18"/>
      <c r="B9" s="38" t="s">
        <v>43</v>
      </c>
      <c r="C9" s="487" t="s">
        <v>44</v>
      </c>
      <c r="D9" s="487"/>
      <c r="E9" s="6">
        <v>6</v>
      </c>
      <c r="F9" s="6">
        <v>46</v>
      </c>
      <c r="G9" s="6">
        <v>10850</v>
      </c>
      <c r="H9" s="6">
        <v>22112</v>
      </c>
      <c r="I9" s="6">
        <v>48952</v>
      </c>
      <c r="J9" s="6">
        <v>24862</v>
      </c>
      <c r="K9" s="6">
        <v>24862</v>
      </c>
      <c r="L9" s="18"/>
    </row>
    <row r="10" spans="1:12" s="16" customFormat="1" ht="15" customHeight="1" x14ac:dyDescent="0.45">
      <c r="A10" s="18"/>
      <c r="B10" s="38">
        <v>10</v>
      </c>
      <c r="C10" s="487" t="s">
        <v>45</v>
      </c>
      <c r="D10" s="487"/>
      <c r="E10" s="6">
        <v>2</v>
      </c>
      <c r="F10" s="6">
        <v>17</v>
      </c>
      <c r="G10" s="6" t="s">
        <v>2300</v>
      </c>
      <c r="H10" s="6" t="s">
        <v>2300</v>
      </c>
      <c r="I10" s="6" t="s">
        <v>2300</v>
      </c>
      <c r="J10" s="6" t="s">
        <v>2300</v>
      </c>
      <c r="K10" s="6" t="s">
        <v>2300</v>
      </c>
      <c r="L10" s="18"/>
    </row>
    <row r="11" spans="1:12" s="16" customFormat="1" ht="15" customHeight="1" x14ac:dyDescent="0.45">
      <c r="A11" s="18"/>
      <c r="B11" s="38">
        <v>11</v>
      </c>
      <c r="C11" s="487" t="s">
        <v>47</v>
      </c>
      <c r="D11" s="487"/>
      <c r="E11" s="6">
        <v>2</v>
      </c>
      <c r="F11" s="6">
        <v>131</v>
      </c>
      <c r="G11" s="6" t="s">
        <v>2300</v>
      </c>
      <c r="H11" s="6" t="s">
        <v>2300</v>
      </c>
      <c r="I11" s="6" t="s">
        <v>2300</v>
      </c>
      <c r="J11" s="6" t="s">
        <v>2300</v>
      </c>
      <c r="K11" s="6" t="s">
        <v>2300</v>
      </c>
      <c r="L11" s="18"/>
    </row>
    <row r="12" spans="1:12" s="16" customFormat="1" ht="15" customHeight="1" x14ac:dyDescent="0.45">
      <c r="A12" s="18"/>
      <c r="B12" s="38">
        <v>12</v>
      </c>
      <c r="C12" s="487" t="s">
        <v>48</v>
      </c>
      <c r="D12" s="487"/>
      <c r="E12" s="6">
        <v>8</v>
      </c>
      <c r="F12" s="6">
        <v>86</v>
      </c>
      <c r="G12" s="6">
        <v>28193</v>
      </c>
      <c r="H12" s="6">
        <v>80151</v>
      </c>
      <c r="I12" s="6">
        <v>137129</v>
      </c>
      <c r="J12" s="6">
        <v>51799</v>
      </c>
      <c r="K12" s="6">
        <v>51799</v>
      </c>
      <c r="L12" s="18"/>
    </row>
    <row r="13" spans="1:12" s="16" customFormat="1" ht="15" customHeight="1" x14ac:dyDescent="0.45">
      <c r="A13" s="18"/>
      <c r="B13" s="39">
        <v>13</v>
      </c>
      <c r="C13" s="488" t="s">
        <v>49</v>
      </c>
      <c r="D13" s="488"/>
      <c r="E13" s="9">
        <v>1</v>
      </c>
      <c r="F13" s="9">
        <v>10</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v>1</v>
      </c>
      <c r="F16" s="6">
        <v>20</v>
      </c>
      <c r="G16" s="6" t="s">
        <v>2300</v>
      </c>
      <c r="H16" s="6" t="s">
        <v>2300</v>
      </c>
      <c r="I16" s="6" t="s">
        <v>2300</v>
      </c>
      <c r="J16" s="6" t="s">
        <v>2300</v>
      </c>
      <c r="K16" s="6" t="s">
        <v>2300</v>
      </c>
      <c r="L16" s="18"/>
    </row>
    <row r="17" spans="1:12" s="16" customFormat="1" ht="15" customHeight="1" x14ac:dyDescent="0.45">
      <c r="A17" s="18"/>
      <c r="B17" s="38">
        <v>17</v>
      </c>
      <c r="C17" s="487" t="s">
        <v>53</v>
      </c>
      <c r="D17" s="487"/>
      <c r="E17" s="6">
        <v>2</v>
      </c>
      <c r="F17" s="6">
        <v>6</v>
      </c>
      <c r="G17" s="6" t="s">
        <v>2300</v>
      </c>
      <c r="H17" s="6" t="s">
        <v>2300</v>
      </c>
      <c r="I17" s="6" t="s">
        <v>2300</v>
      </c>
      <c r="J17" s="6" t="s">
        <v>2300</v>
      </c>
      <c r="K17" s="6" t="s">
        <v>2300</v>
      </c>
      <c r="L17" s="18"/>
    </row>
    <row r="18" spans="1:12" s="16" customFormat="1" ht="15" customHeight="1" x14ac:dyDescent="0.45">
      <c r="A18" s="18"/>
      <c r="B18" s="39">
        <v>18</v>
      </c>
      <c r="C18" s="490" t="s">
        <v>54</v>
      </c>
      <c r="D18" s="488"/>
      <c r="E18" s="9">
        <v>3</v>
      </c>
      <c r="F18" s="9">
        <v>121</v>
      </c>
      <c r="G18" s="9">
        <v>35152</v>
      </c>
      <c r="H18" s="9">
        <v>66918</v>
      </c>
      <c r="I18" s="9">
        <v>129856</v>
      </c>
      <c r="J18" s="9">
        <v>47167</v>
      </c>
      <c r="K18" s="9">
        <v>57591</v>
      </c>
      <c r="L18" s="18"/>
    </row>
    <row r="19" spans="1:12" s="16" customFormat="1" ht="15" customHeight="1" x14ac:dyDescent="0.45">
      <c r="A19" s="18"/>
      <c r="B19" s="38">
        <v>19</v>
      </c>
      <c r="C19" s="487" t="s">
        <v>55</v>
      </c>
      <c r="D19" s="487"/>
      <c r="E19" s="6">
        <v>1</v>
      </c>
      <c r="F19" s="6">
        <v>86</v>
      </c>
      <c r="G19" s="6" t="s">
        <v>2300</v>
      </c>
      <c r="H19" s="6" t="s">
        <v>2300</v>
      </c>
      <c r="I19" s="6" t="s">
        <v>2300</v>
      </c>
      <c r="J19" s="6" t="s">
        <v>2300</v>
      </c>
      <c r="K19" s="6" t="s">
        <v>2300</v>
      </c>
      <c r="L19" s="18"/>
    </row>
    <row r="20" spans="1:12" s="16" customFormat="1" ht="15" customHeight="1" x14ac:dyDescent="0.45">
      <c r="A20" s="18"/>
      <c r="B20" s="38">
        <v>20</v>
      </c>
      <c r="C20" s="487" t="s">
        <v>56</v>
      </c>
      <c r="D20" s="487"/>
      <c r="E20" s="6">
        <v>1</v>
      </c>
      <c r="F20" s="6">
        <v>22</v>
      </c>
      <c r="G20" s="6" t="s">
        <v>2300</v>
      </c>
      <c r="H20" s="6" t="s">
        <v>2300</v>
      </c>
      <c r="I20" s="6" t="s">
        <v>2300</v>
      </c>
      <c r="J20" s="6" t="s">
        <v>2300</v>
      </c>
      <c r="K20" s="6" t="s">
        <v>2300</v>
      </c>
      <c r="L20" s="18"/>
    </row>
    <row r="21" spans="1:12" s="16" customFormat="1" ht="15" customHeight="1" x14ac:dyDescent="0.45">
      <c r="A21" s="18"/>
      <c r="B21" s="38">
        <v>21</v>
      </c>
      <c r="C21" s="487" t="s">
        <v>57</v>
      </c>
      <c r="D21" s="487"/>
      <c r="E21" s="6">
        <v>3</v>
      </c>
      <c r="F21" s="6">
        <v>38</v>
      </c>
      <c r="G21" s="6">
        <v>11588</v>
      </c>
      <c r="H21" s="6">
        <v>43952</v>
      </c>
      <c r="I21" s="6">
        <v>73644</v>
      </c>
      <c r="J21" s="6">
        <v>26994</v>
      </c>
      <c r="K21" s="6">
        <v>26994</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v>3</v>
      </c>
      <c r="F23" s="9">
        <v>167</v>
      </c>
      <c r="G23" s="9">
        <v>57646</v>
      </c>
      <c r="H23" s="9">
        <v>197740</v>
      </c>
      <c r="I23" s="9">
        <v>375105</v>
      </c>
      <c r="J23" s="9">
        <v>152974</v>
      </c>
      <c r="K23" s="9">
        <v>161652</v>
      </c>
      <c r="L23" s="18"/>
    </row>
    <row r="24" spans="1:12" s="16" customFormat="1" ht="15" customHeight="1" x14ac:dyDescent="0.45">
      <c r="A24" s="18"/>
      <c r="B24" s="38">
        <v>24</v>
      </c>
      <c r="C24" s="487" t="s">
        <v>60</v>
      </c>
      <c r="D24" s="487"/>
      <c r="E24" s="6">
        <v>5</v>
      </c>
      <c r="F24" s="6">
        <v>74</v>
      </c>
      <c r="G24" s="6">
        <v>20267</v>
      </c>
      <c r="H24" s="6">
        <v>13041</v>
      </c>
      <c r="I24" s="6">
        <v>36531</v>
      </c>
      <c r="J24" s="6">
        <v>19848</v>
      </c>
      <c r="K24" s="6">
        <v>21354</v>
      </c>
      <c r="L24" s="18"/>
    </row>
    <row r="25" spans="1:12" s="16" customFormat="1" ht="15" customHeight="1" x14ac:dyDescent="0.45">
      <c r="A25" s="18"/>
      <c r="B25" s="38">
        <v>25</v>
      </c>
      <c r="C25" s="487" t="s">
        <v>61</v>
      </c>
      <c r="D25" s="487"/>
      <c r="E25" s="6">
        <v>1</v>
      </c>
      <c r="F25" s="6">
        <v>728</v>
      </c>
      <c r="G25" s="6" t="s">
        <v>2300</v>
      </c>
      <c r="H25" s="6" t="s">
        <v>2300</v>
      </c>
      <c r="I25" s="6" t="s">
        <v>2300</v>
      </c>
      <c r="J25" s="6" t="s">
        <v>2300</v>
      </c>
      <c r="K25" s="6" t="s">
        <v>2300</v>
      </c>
      <c r="L25" s="18"/>
    </row>
    <row r="26" spans="1:12" s="16" customFormat="1" ht="15" customHeight="1" x14ac:dyDescent="0.45">
      <c r="A26" s="18"/>
      <c r="B26" s="38">
        <v>26</v>
      </c>
      <c r="C26" s="487" t="s">
        <v>62</v>
      </c>
      <c r="D26" s="487"/>
      <c r="E26" s="6">
        <v>5</v>
      </c>
      <c r="F26" s="6">
        <v>540</v>
      </c>
      <c r="G26" s="6">
        <v>215849</v>
      </c>
      <c r="H26" s="6">
        <v>637270</v>
      </c>
      <c r="I26" s="6">
        <v>1108062</v>
      </c>
      <c r="J26" s="6">
        <v>429313</v>
      </c>
      <c r="K26" s="6">
        <v>442157</v>
      </c>
      <c r="L26" s="18"/>
    </row>
    <row r="27" spans="1:12" s="16" customFormat="1" ht="15" customHeight="1" x14ac:dyDescent="0.45">
      <c r="A27" s="18"/>
      <c r="B27" s="38">
        <v>27</v>
      </c>
      <c r="C27" s="487" t="s">
        <v>63</v>
      </c>
      <c r="D27" s="487"/>
      <c r="E27" s="6">
        <v>4</v>
      </c>
      <c r="F27" s="6">
        <v>112</v>
      </c>
      <c r="G27" s="6">
        <v>29649</v>
      </c>
      <c r="H27" s="6">
        <v>64426</v>
      </c>
      <c r="I27" s="6">
        <v>199009</v>
      </c>
      <c r="J27" s="6">
        <v>130785</v>
      </c>
      <c r="K27" s="6">
        <v>127870</v>
      </c>
      <c r="L27" s="18"/>
    </row>
    <row r="28" spans="1:12" s="16" customFormat="1" ht="15" customHeight="1" x14ac:dyDescent="0.45">
      <c r="A28" s="18"/>
      <c r="B28" s="39">
        <v>28</v>
      </c>
      <c r="C28" s="488" t="s">
        <v>64</v>
      </c>
      <c r="D28" s="488"/>
      <c r="E28" s="9">
        <v>1</v>
      </c>
      <c r="F28" s="9">
        <v>103</v>
      </c>
      <c r="G28" s="9" t="s">
        <v>2300</v>
      </c>
      <c r="H28" s="9" t="s">
        <v>2300</v>
      </c>
      <c r="I28" s="9" t="s">
        <v>2300</v>
      </c>
      <c r="J28" s="9" t="s">
        <v>2300</v>
      </c>
      <c r="K28" s="9" t="s">
        <v>2300</v>
      </c>
      <c r="L28" s="18"/>
    </row>
    <row r="29" spans="1:12" s="16" customFormat="1" ht="15" customHeight="1" x14ac:dyDescent="0.45">
      <c r="A29" s="18"/>
      <c r="B29" s="38">
        <v>29</v>
      </c>
      <c r="C29" s="487" t="s">
        <v>65</v>
      </c>
      <c r="D29" s="487"/>
      <c r="E29" s="6">
        <v>2</v>
      </c>
      <c r="F29" s="6">
        <v>89</v>
      </c>
      <c r="G29" s="6" t="s">
        <v>2300</v>
      </c>
      <c r="H29" s="6" t="s">
        <v>2300</v>
      </c>
      <c r="I29" s="6" t="s">
        <v>2300</v>
      </c>
      <c r="J29" s="6" t="s">
        <v>2300</v>
      </c>
      <c r="K29" s="6" t="s">
        <v>2300</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1</v>
      </c>
      <c r="F31" s="6">
        <v>2</v>
      </c>
      <c r="G31" s="6" t="s">
        <v>2300</v>
      </c>
      <c r="H31" s="6" t="s">
        <v>2300</v>
      </c>
      <c r="I31" s="6" t="s">
        <v>2300</v>
      </c>
      <c r="J31" s="6" t="s">
        <v>2300</v>
      </c>
      <c r="K31" s="6" t="s">
        <v>2300</v>
      </c>
      <c r="L31" s="18"/>
    </row>
    <row r="32" spans="1:12" s="16" customFormat="1" ht="15" customHeight="1" x14ac:dyDescent="0.45">
      <c r="A32" s="18"/>
      <c r="B32" s="132">
        <v>32</v>
      </c>
      <c r="C32" s="489" t="s">
        <v>68</v>
      </c>
      <c r="D32" s="489"/>
      <c r="E32" s="99">
        <v>3</v>
      </c>
      <c r="F32" s="99">
        <v>91</v>
      </c>
      <c r="G32" s="99">
        <v>32210</v>
      </c>
      <c r="H32" s="99">
        <v>16573</v>
      </c>
      <c r="I32" s="99">
        <v>70254</v>
      </c>
      <c r="J32" s="99">
        <v>50003</v>
      </c>
      <c r="K32" s="99">
        <v>48898</v>
      </c>
      <c r="L32" s="18"/>
    </row>
    <row r="33" spans="1:12" s="16" customFormat="1" ht="15" customHeight="1" x14ac:dyDescent="0.45">
      <c r="A33" s="18"/>
      <c r="B33" s="483" t="s">
        <v>2046</v>
      </c>
      <c r="C33" s="483"/>
      <c r="D33" s="484"/>
      <c r="E33" s="6">
        <v>19</v>
      </c>
      <c r="F33" s="6">
        <v>100</v>
      </c>
      <c r="G33" s="6">
        <v>26544</v>
      </c>
      <c r="H33" s="6">
        <v>59994</v>
      </c>
      <c r="I33" s="6">
        <v>143794</v>
      </c>
      <c r="J33" s="6">
        <v>76586</v>
      </c>
      <c r="K33" s="6">
        <v>76586</v>
      </c>
      <c r="L33" s="18"/>
    </row>
    <row r="34" spans="1:12" s="16" customFormat="1" ht="15" customHeight="1" x14ac:dyDescent="0.45">
      <c r="A34" s="18"/>
      <c r="B34" s="483" t="s">
        <v>384</v>
      </c>
      <c r="C34" s="483"/>
      <c r="D34" s="484"/>
      <c r="E34" s="6">
        <v>14</v>
      </c>
      <c r="F34" s="6">
        <v>181</v>
      </c>
      <c r="G34" s="6">
        <v>48064</v>
      </c>
      <c r="H34" s="6">
        <v>111965</v>
      </c>
      <c r="I34" s="6">
        <v>241532</v>
      </c>
      <c r="J34" s="6">
        <v>116858</v>
      </c>
      <c r="K34" s="6">
        <v>116858</v>
      </c>
      <c r="L34" s="18"/>
    </row>
    <row r="35" spans="1:12" s="16" customFormat="1" ht="15" customHeight="1" x14ac:dyDescent="0.45">
      <c r="A35" s="18"/>
      <c r="B35" s="483" t="s">
        <v>385</v>
      </c>
      <c r="C35" s="483"/>
      <c r="D35" s="484"/>
      <c r="E35" s="6">
        <v>6</v>
      </c>
      <c r="F35" s="6">
        <v>136</v>
      </c>
      <c r="G35" s="6">
        <v>36378</v>
      </c>
      <c r="H35" s="6">
        <v>48772</v>
      </c>
      <c r="I35" s="6">
        <v>159952</v>
      </c>
      <c r="J35" s="6">
        <v>101073</v>
      </c>
      <c r="K35" s="6">
        <v>101073</v>
      </c>
      <c r="L35" s="18"/>
    </row>
    <row r="36" spans="1:12" s="16" customFormat="1" ht="15" customHeight="1" x14ac:dyDescent="0.45">
      <c r="A36" s="18"/>
      <c r="B36" s="483" t="s">
        <v>386</v>
      </c>
      <c r="C36" s="483"/>
      <c r="D36" s="484"/>
      <c r="E36" s="6">
        <v>5</v>
      </c>
      <c r="F36" s="6">
        <v>212</v>
      </c>
      <c r="G36" s="6">
        <v>61745</v>
      </c>
      <c r="H36" s="6">
        <v>72749</v>
      </c>
      <c r="I36" s="6">
        <v>207668</v>
      </c>
      <c r="J36" s="6">
        <v>120610</v>
      </c>
      <c r="K36" s="6">
        <v>127848</v>
      </c>
      <c r="L36" s="18"/>
    </row>
    <row r="37" spans="1:12" s="16" customFormat="1" ht="15" customHeight="1" x14ac:dyDescent="0.45">
      <c r="A37" s="18"/>
      <c r="B37" s="485" t="s">
        <v>387</v>
      </c>
      <c r="C37" s="485"/>
      <c r="D37" s="486"/>
      <c r="E37" s="9">
        <v>7</v>
      </c>
      <c r="F37" s="9">
        <v>529</v>
      </c>
      <c r="G37" s="9">
        <v>196259</v>
      </c>
      <c r="H37" s="9">
        <v>382725</v>
      </c>
      <c r="I37" s="9">
        <v>883774</v>
      </c>
      <c r="J37" s="9">
        <v>443280</v>
      </c>
      <c r="K37" s="9">
        <v>463161</v>
      </c>
      <c r="L37" s="18"/>
    </row>
    <row r="38" spans="1:12" s="16" customFormat="1" ht="15" customHeight="1" x14ac:dyDescent="0.45">
      <c r="A38" s="18"/>
      <c r="B38" s="483" t="s">
        <v>388</v>
      </c>
      <c r="C38" s="483"/>
      <c r="D38" s="484"/>
      <c r="E38" s="6">
        <v>2</v>
      </c>
      <c r="F38" s="6">
        <v>218</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v>1</v>
      </c>
      <c r="F40" s="6">
        <v>385</v>
      </c>
      <c r="G40" s="6" t="s">
        <v>2300</v>
      </c>
      <c r="H40" s="6" t="s">
        <v>2300</v>
      </c>
      <c r="I40" s="6" t="s">
        <v>2300</v>
      </c>
      <c r="J40" s="6" t="s">
        <v>2300</v>
      </c>
      <c r="K40" s="6" t="s">
        <v>2300</v>
      </c>
      <c r="L40" s="18"/>
    </row>
    <row r="41" spans="1:12" s="16" customFormat="1" ht="15" customHeight="1" x14ac:dyDescent="0.45">
      <c r="A41" s="18"/>
      <c r="B41" s="483" t="s">
        <v>391</v>
      </c>
      <c r="C41" s="483"/>
      <c r="D41" s="484"/>
      <c r="E41" s="6">
        <v>1</v>
      </c>
      <c r="F41" s="6">
        <v>728</v>
      </c>
      <c r="G41" s="6" t="s">
        <v>2300</v>
      </c>
      <c r="H41" s="6" t="s">
        <v>2300</v>
      </c>
      <c r="I41" s="6" t="s">
        <v>2300</v>
      </c>
      <c r="J41" s="6" t="s">
        <v>2300</v>
      </c>
      <c r="K41" s="6" t="s">
        <v>2300</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209</v>
      </c>
      <c r="D5" s="16" t="s">
        <v>500</v>
      </c>
      <c r="L5" s="18"/>
    </row>
    <row r="6" spans="1:12" ht="60" x14ac:dyDescent="0.45">
      <c r="A6" s="15"/>
      <c r="B6" s="473" t="s">
        <v>18</v>
      </c>
      <c r="C6" s="473"/>
      <c r="D6" s="474"/>
      <c r="E6" s="477" t="s">
        <v>20</v>
      </c>
      <c r="F6" s="284" t="s">
        <v>482</v>
      </c>
      <c r="G6" s="139" t="s">
        <v>71</v>
      </c>
      <c r="H6" s="284" t="s">
        <v>1893</v>
      </c>
      <c r="I6" s="284" t="s">
        <v>483</v>
      </c>
      <c r="J6" s="127" t="s">
        <v>484</v>
      </c>
      <c r="K6" s="127" t="s">
        <v>1849</v>
      </c>
      <c r="L6" s="15"/>
    </row>
    <row r="7" spans="1:12" s="128" customFormat="1" ht="15" customHeight="1" thickBot="1" x14ac:dyDescent="0.5">
      <c r="A7" s="283"/>
      <c r="B7" s="475"/>
      <c r="C7" s="475"/>
      <c r="D7" s="476"/>
      <c r="E7" s="478"/>
      <c r="F7" s="19" t="s">
        <v>485</v>
      </c>
      <c r="G7" s="19" t="s">
        <v>79</v>
      </c>
      <c r="H7" s="19" t="s">
        <v>79</v>
      </c>
      <c r="I7" s="19" t="s">
        <v>79</v>
      </c>
      <c r="J7" s="20" t="s">
        <v>79</v>
      </c>
      <c r="K7" s="20" t="s">
        <v>79</v>
      </c>
      <c r="L7" s="283"/>
    </row>
    <row r="8" spans="1:12" s="44" customFormat="1" ht="15" customHeight="1" x14ac:dyDescent="0.45">
      <c r="A8" s="43"/>
      <c r="B8" s="491" t="s">
        <v>4</v>
      </c>
      <c r="C8" s="491"/>
      <c r="D8" s="492"/>
      <c r="E8" s="42">
        <v>252</v>
      </c>
      <c r="F8" s="42">
        <v>10743</v>
      </c>
      <c r="G8" s="42">
        <v>3728444</v>
      </c>
      <c r="H8" s="42">
        <v>11426358</v>
      </c>
      <c r="I8" s="42">
        <v>21586387</v>
      </c>
      <c r="J8" s="42">
        <v>9085290</v>
      </c>
      <c r="K8" s="42">
        <v>9560041</v>
      </c>
      <c r="L8" s="43"/>
    </row>
    <row r="9" spans="1:12" s="16" customFormat="1" ht="15" customHeight="1" x14ac:dyDescent="0.45">
      <c r="A9" s="18"/>
      <c r="B9" s="38" t="s">
        <v>43</v>
      </c>
      <c r="C9" s="487" t="s">
        <v>44</v>
      </c>
      <c r="D9" s="487"/>
      <c r="E9" s="6">
        <v>35</v>
      </c>
      <c r="F9" s="6">
        <v>1626</v>
      </c>
      <c r="G9" s="6">
        <v>402271</v>
      </c>
      <c r="H9" s="6">
        <v>1545759</v>
      </c>
      <c r="I9" s="6">
        <v>2873292</v>
      </c>
      <c r="J9" s="6">
        <v>1199773</v>
      </c>
      <c r="K9" s="6">
        <v>1240980</v>
      </c>
      <c r="L9" s="18"/>
    </row>
    <row r="10" spans="1:12" s="16" customFormat="1" ht="15" customHeight="1" x14ac:dyDescent="0.45">
      <c r="A10" s="18"/>
      <c r="B10" s="38">
        <v>10</v>
      </c>
      <c r="C10" s="487" t="s">
        <v>45</v>
      </c>
      <c r="D10" s="487"/>
      <c r="E10" s="6">
        <v>5</v>
      </c>
      <c r="F10" s="6">
        <v>52</v>
      </c>
      <c r="G10" s="6">
        <v>14319</v>
      </c>
      <c r="H10" s="6">
        <v>20159</v>
      </c>
      <c r="I10" s="6">
        <v>61950</v>
      </c>
      <c r="J10" s="6">
        <v>32637</v>
      </c>
      <c r="K10" s="6">
        <v>32637</v>
      </c>
      <c r="L10" s="18"/>
    </row>
    <row r="11" spans="1:12" s="16" customFormat="1" ht="15" customHeight="1" x14ac:dyDescent="0.45">
      <c r="A11" s="18"/>
      <c r="B11" s="38">
        <v>11</v>
      </c>
      <c r="C11" s="487" t="s">
        <v>47</v>
      </c>
      <c r="D11" s="487"/>
      <c r="E11" s="6">
        <v>22</v>
      </c>
      <c r="F11" s="6">
        <v>538</v>
      </c>
      <c r="G11" s="6">
        <v>131369</v>
      </c>
      <c r="H11" s="6">
        <v>143397</v>
      </c>
      <c r="I11" s="6">
        <v>339027</v>
      </c>
      <c r="J11" s="6">
        <v>174794</v>
      </c>
      <c r="K11" s="6">
        <v>177771</v>
      </c>
      <c r="L11" s="18"/>
    </row>
    <row r="12" spans="1:12" s="16" customFormat="1" ht="15" customHeight="1" x14ac:dyDescent="0.45">
      <c r="A12" s="18"/>
      <c r="B12" s="38">
        <v>12</v>
      </c>
      <c r="C12" s="487" t="s">
        <v>48</v>
      </c>
      <c r="D12" s="487"/>
      <c r="E12" s="6">
        <v>12</v>
      </c>
      <c r="F12" s="6">
        <v>139</v>
      </c>
      <c r="G12" s="6">
        <v>45081</v>
      </c>
      <c r="H12" s="6">
        <v>115936</v>
      </c>
      <c r="I12" s="6">
        <v>218026</v>
      </c>
      <c r="J12" s="6">
        <v>89690</v>
      </c>
      <c r="K12" s="6">
        <v>94414</v>
      </c>
      <c r="L12" s="18"/>
    </row>
    <row r="13" spans="1:12" s="16" customFormat="1" ht="15" customHeight="1" x14ac:dyDescent="0.45">
      <c r="A13" s="18"/>
      <c r="B13" s="39">
        <v>13</v>
      </c>
      <c r="C13" s="488" t="s">
        <v>49</v>
      </c>
      <c r="D13" s="488"/>
      <c r="E13" s="9">
        <v>2</v>
      </c>
      <c r="F13" s="9">
        <v>4</v>
      </c>
      <c r="G13" s="9" t="s">
        <v>2300</v>
      </c>
      <c r="H13" s="9" t="s">
        <v>2300</v>
      </c>
      <c r="I13" s="9" t="s">
        <v>2300</v>
      </c>
      <c r="J13" s="9" t="s">
        <v>2300</v>
      </c>
      <c r="K13" s="9" t="s">
        <v>2300</v>
      </c>
      <c r="L13" s="18"/>
    </row>
    <row r="14" spans="1:12" s="16" customFormat="1" ht="15" customHeight="1" x14ac:dyDescent="0.45">
      <c r="A14" s="18"/>
      <c r="B14" s="38">
        <v>14</v>
      </c>
      <c r="C14" s="487" t="s">
        <v>50</v>
      </c>
      <c r="D14" s="487"/>
      <c r="E14" s="6">
        <v>3</v>
      </c>
      <c r="F14" s="6">
        <v>157</v>
      </c>
      <c r="G14" s="6">
        <v>51246</v>
      </c>
      <c r="H14" s="6">
        <v>189408</v>
      </c>
      <c r="I14" s="6">
        <v>343507</v>
      </c>
      <c r="J14" s="6">
        <v>119290</v>
      </c>
      <c r="K14" s="6">
        <v>141671</v>
      </c>
      <c r="L14" s="18"/>
    </row>
    <row r="15" spans="1:12" s="16" customFormat="1" ht="15" customHeight="1" x14ac:dyDescent="0.45">
      <c r="A15" s="18"/>
      <c r="B15" s="38">
        <v>15</v>
      </c>
      <c r="C15" s="487" t="s">
        <v>51</v>
      </c>
      <c r="D15" s="487"/>
      <c r="E15" s="6">
        <v>4</v>
      </c>
      <c r="F15" s="6">
        <v>63</v>
      </c>
      <c r="G15" s="6">
        <v>16970</v>
      </c>
      <c r="H15" s="6">
        <v>18440</v>
      </c>
      <c r="I15" s="6">
        <v>41675</v>
      </c>
      <c r="J15" s="6">
        <v>21134</v>
      </c>
      <c r="K15" s="6">
        <v>21134</v>
      </c>
      <c r="L15" s="18"/>
    </row>
    <row r="16" spans="1:12" s="16" customFormat="1" ht="15" customHeight="1" x14ac:dyDescent="0.45">
      <c r="A16" s="18"/>
      <c r="B16" s="38">
        <v>16</v>
      </c>
      <c r="C16" s="487" t="s">
        <v>52</v>
      </c>
      <c r="D16" s="487"/>
      <c r="E16" s="6">
        <v>2</v>
      </c>
      <c r="F16" s="6">
        <v>26</v>
      </c>
      <c r="G16" s="6" t="s">
        <v>2300</v>
      </c>
      <c r="H16" s="6" t="s">
        <v>2300</v>
      </c>
      <c r="I16" s="6" t="s">
        <v>2300</v>
      </c>
      <c r="J16" s="6" t="s">
        <v>2300</v>
      </c>
      <c r="K16" s="6" t="s">
        <v>2300</v>
      </c>
      <c r="L16" s="18"/>
    </row>
    <row r="17" spans="1:12" s="16" customFormat="1" ht="15" customHeight="1" x14ac:dyDescent="0.45">
      <c r="A17" s="18"/>
      <c r="B17" s="38">
        <v>17</v>
      </c>
      <c r="C17" s="487" t="s">
        <v>53</v>
      </c>
      <c r="D17" s="487"/>
      <c r="E17" s="6">
        <v>5</v>
      </c>
      <c r="F17" s="6">
        <v>36</v>
      </c>
      <c r="G17" s="6">
        <v>14842</v>
      </c>
      <c r="H17" s="6">
        <v>96394</v>
      </c>
      <c r="I17" s="6">
        <v>133277</v>
      </c>
      <c r="J17" s="6">
        <v>33529</v>
      </c>
      <c r="K17" s="6">
        <v>33529</v>
      </c>
      <c r="L17" s="18"/>
    </row>
    <row r="18" spans="1:12" s="16" customFormat="1" ht="15" customHeight="1" x14ac:dyDescent="0.45">
      <c r="A18" s="18"/>
      <c r="B18" s="39">
        <v>18</v>
      </c>
      <c r="C18" s="490" t="s">
        <v>54</v>
      </c>
      <c r="D18" s="488"/>
      <c r="E18" s="9">
        <v>22</v>
      </c>
      <c r="F18" s="9">
        <v>1637</v>
      </c>
      <c r="G18" s="9">
        <v>429721</v>
      </c>
      <c r="H18" s="9">
        <v>816066</v>
      </c>
      <c r="I18" s="9">
        <v>1564107</v>
      </c>
      <c r="J18" s="9">
        <v>664999</v>
      </c>
      <c r="K18" s="9">
        <v>684282</v>
      </c>
      <c r="L18" s="18"/>
    </row>
    <row r="19" spans="1:12" s="16" customFormat="1" ht="15" customHeight="1" x14ac:dyDescent="0.45">
      <c r="A19" s="18"/>
      <c r="B19" s="38">
        <v>19</v>
      </c>
      <c r="C19" s="487" t="s">
        <v>55</v>
      </c>
      <c r="D19" s="487"/>
      <c r="E19" s="6">
        <v>3</v>
      </c>
      <c r="F19" s="6">
        <v>41</v>
      </c>
      <c r="G19" s="6">
        <v>12096</v>
      </c>
      <c r="H19" s="6">
        <v>14283</v>
      </c>
      <c r="I19" s="6">
        <v>37312</v>
      </c>
      <c r="J19" s="6">
        <v>20935</v>
      </c>
      <c r="K19" s="6">
        <v>20935</v>
      </c>
      <c r="L19" s="18"/>
    </row>
    <row r="20" spans="1:12" s="16" customFormat="1" ht="15" customHeight="1" x14ac:dyDescent="0.45">
      <c r="A20" s="18"/>
      <c r="B20" s="38">
        <v>20</v>
      </c>
      <c r="C20" s="487" t="s">
        <v>56</v>
      </c>
      <c r="D20" s="487"/>
      <c r="E20" s="6">
        <v>2</v>
      </c>
      <c r="F20" s="6">
        <v>83</v>
      </c>
      <c r="G20" s="6" t="s">
        <v>2300</v>
      </c>
      <c r="H20" s="6" t="s">
        <v>2300</v>
      </c>
      <c r="I20" s="6" t="s">
        <v>2300</v>
      </c>
      <c r="J20" s="6" t="s">
        <v>2300</v>
      </c>
      <c r="K20" s="6" t="s">
        <v>2300</v>
      </c>
      <c r="L20" s="18"/>
    </row>
    <row r="21" spans="1:12" s="16" customFormat="1" ht="15" customHeight="1" x14ac:dyDescent="0.45">
      <c r="A21" s="18"/>
      <c r="B21" s="38">
        <v>21</v>
      </c>
      <c r="C21" s="487" t="s">
        <v>57</v>
      </c>
      <c r="D21" s="487"/>
      <c r="E21" s="6">
        <v>25</v>
      </c>
      <c r="F21" s="6">
        <v>455</v>
      </c>
      <c r="G21" s="6">
        <v>194237</v>
      </c>
      <c r="H21" s="6">
        <v>894448</v>
      </c>
      <c r="I21" s="6">
        <v>1551641</v>
      </c>
      <c r="J21" s="6">
        <v>483022</v>
      </c>
      <c r="K21" s="6">
        <v>616525</v>
      </c>
      <c r="L21" s="18"/>
    </row>
    <row r="22" spans="1:12" s="16" customFormat="1" ht="15" customHeight="1" x14ac:dyDescent="0.45">
      <c r="A22" s="18"/>
      <c r="B22" s="38">
        <v>22</v>
      </c>
      <c r="C22" s="487" t="s">
        <v>58</v>
      </c>
      <c r="D22" s="487"/>
      <c r="E22" s="6">
        <v>1</v>
      </c>
      <c r="F22" s="6">
        <v>45</v>
      </c>
      <c r="G22" s="6" t="s">
        <v>2300</v>
      </c>
      <c r="H22" s="6" t="s">
        <v>2300</v>
      </c>
      <c r="I22" s="6" t="s">
        <v>2300</v>
      </c>
      <c r="J22" s="6" t="s">
        <v>2300</v>
      </c>
      <c r="K22" s="6" t="s">
        <v>2300</v>
      </c>
      <c r="L22" s="18"/>
    </row>
    <row r="23" spans="1:12" s="16" customFormat="1" ht="15" customHeight="1" x14ac:dyDescent="0.45">
      <c r="A23" s="18"/>
      <c r="B23" s="39">
        <v>23</v>
      </c>
      <c r="C23" s="488" t="s">
        <v>59</v>
      </c>
      <c r="D23" s="488"/>
      <c r="E23" s="9">
        <v>4</v>
      </c>
      <c r="F23" s="9">
        <v>300</v>
      </c>
      <c r="G23" s="9">
        <v>117650</v>
      </c>
      <c r="H23" s="9">
        <v>284920</v>
      </c>
      <c r="I23" s="9">
        <v>542021</v>
      </c>
      <c r="J23" s="9">
        <v>202129</v>
      </c>
      <c r="K23" s="9">
        <v>237275</v>
      </c>
      <c r="L23" s="18"/>
    </row>
    <row r="24" spans="1:12" s="16" customFormat="1" ht="15" customHeight="1" x14ac:dyDescent="0.45">
      <c r="A24" s="18"/>
      <c r="B24" s="38">
        <v>24</v>
      </c>
      <c r="C24" s="487" t="s">
        <v>60</v>
      </c>
      <c r="D24" s="487"/>
      <c r="E24" s="6">
        <v>25</v>
      </c>
      <c r="F24" s="6">
        <v>738</v>
      </c>
      <c r="G24" s="6">
        <v>253137</v>
      </c>
      <c r="H24" s="6">
        <v>625972</v>
      </c>
      <c r="I24" s="6">
        <v>1228499</v>
      </c>
      <c r="J24" s="6">
        <v>534637</v>
      </c>
      <c r="K24" s="6">
        <v>550127</v>
      </c>
      <c r="L24" s="18"/>
    </row>
    <row r="25" spans="1:12" s="16" customFormat="1" ht="15" customHeight="1" x14ac:dyDescent="0.45">
      <c r="A25" s="18"/>
      <c r="B25" s="38">
        <v>25</v>
      </c>
      <c r="C25" s="487" t="s">
        <v>61</v>
      </c>
      <c r="D25" s="487"/>
      <c r="E25" s="6">
        <v>6</v>
      </c>
      <c r="F25" s="6">
        <v>827</v>
      </c>
      <c r="G25" s="6">
        <v>397283</v>
      </c>
      <c r="H25" s="6">
        <v>867863</v>
      </c>
      <c r="I25" s="6">
        <v>1736603</v>
      </c>
      <c r="J25" s="6">
        <v>812623</v>
      </c>
      <c r="K25" s="6">
        <v>805212</v>
      </c>
      <c r="L25" s="18"/>
    </row>
    <row r="26" spans="1:12" s="16" customFormat="1" ht="15" customHeight="1" x14ac:dyDescent="0.45">
      <c r="A26" s="18"/>
      <c r="B26" s="38">
        <v>26</v>
      </c>
      <c r="C26" s="487" t="s">
        <v>62</v>
      </c>
      <c r="D26" s="487"/>
      <c r="E26" s="6">
        <v>18</v>
      </c>
      <c r="F26" s="6">
        <v>502</v>
      </c>
      <c r="G26" s="6">
        <v>196851</v>
      </c>
      <c r="H26" s="6">
        <v>264225</v>
      </c>
      <c r="I26" s="6">
        <v>787509</v>
      </c>
      <c r="J26" s="6">
        <v>476658</v>
      </c>
      <c r="K26" s="6">
        <v>514513</v>
      </c>
      <c r="L26" s="18"/>
    </row>
    <row r="27" spans="1:12" s="16" customFormat="1" ht="15" customHeight="1" x14ac:dyDescent="0.45">
      <c r="A27" s="18"/>
      <c r="B27" s="38">
        <v>27</v>
      </c>
      <c r="C27" s="487" t="s">
        <v>63</v>
      </c>
      <c r="D27" s="487"/>
      <c r="E27" s="6">
        <v>6</v>
      </c>
      <c r="F27" s="6">
        <v>188</v>
      </c>
      <c r="G27" s="6">
        <v>70867</v>
      </c>
      <c r="H27" s="6">
        <v>108789</v>
      </c>
      <c r="I27" s="6">
        <v>260693</v>
      </c>
      <c r="J27" s="6">
        <v>138455</v>
      </c>
      <c r="K27" s="6">
        <v>141834</v>
      </c>
      <c r="L27" s="18"/>
    </row>
    <row r="28" spans="1:12" s="16" customFormat="1" ht="15" customHeight="1" x14ac:dyDescent="0.45">
      <c r="A28" s="18"/>
      <c r="B28" s="39">
        <v>28</v>
      </c>
      <c r="C28" s="488" t="s">
        <v>64</v>
      </c>
      <c r="D28" s="488"/>
      <c r="E28" s="9">
        <v>19</v>
      </c>
      <c r="F28" s="9">
        <v>1542</v>
      </c>
      <c r="G28" s="9">
        <v>649375</v>
      </c>
      <c r="H28" s="9">
        <v>3076532</v>
      </c>
      <c r="I28" s="9">
        <v>5050433</v>
      </c>
      <c r="J28" s="9">
        <v>1824346</v>
      </c>
      <c r="K28" s="9">
        <v>1862854</v>
      </c>
      <c r="L28" s="18"/>
    </row>
    <row r="29" spans="1:12" s="16" customFormat="1" ht="15" customHeight="1" x14ac:dyDescent="0.45">
      <c r="A29" s="18"/>
      <c r="B29" s="38">
        <v>29</v>
      </c>
      <c r="C29" s="487" t="s">
        <v>65</v>
      </c>
      <c r="D29" s="487"/>
      <c r="E29" s="6">
        <v>13</v>
      </c>
      <c r="F29" s="6">
        <v>855</v>
      </c>
      <c r="G29" s="6">
        <v>354413</v>
      </c>
      <c r="H29" s="6">
        <v>922725</v>
      </c>
      <c r="I29" s="6">
        <v>2102140</v>
      </c>
      <c r="J29" s="6">
        <v>1023192</v>
      </c>
      <c r="K29" s="6">
        <v>1093161</v>
      </c>
      <c r="L29" s="18"/>
    </row>
    <row r="30" spans="1:12" s="16" customFormat="1" ht="15" customHeight="1" x14ac:dyDescent="0.45">
      <c r="A30" s="18"/>
      <c r="B30" s="38">
        <v>30</v>
      </c>
      <c r="C30" s="487" t="s">
        <v>66</v>
      </c>
      <c r="D30" s="487"/>
      <c r="E30" s="6">
        <v>3</v>
      </c>
      <c r="F30" s="6">
        <v>189</v>
      </c>
      <c r="G30" s="6">
        <v>49404</v>
      </c>
      <c r="H30" s="6">
        <v>21401</v>
      </c>
      <c r="I30" s="6">
        <v>105277</v>
      </c>
      <c r="J30" s="6">
        <v>74575</v>
      </c>
      <c r="K30" s="6">
        <v>76263</v>
      </c>
      <c r="L30" s="18"/>
    </row>
    <row r="31" spans="1:12" s="16" customFormat="1" ht="15" customHeight="1" x14ac:dyDescent="0.45">
      <c r="A31" s="18"/>
      <c r="B31" s="38">
        <v>31</v>
      </c>
      <c r="C31" s="487" t="s">
        <v>67</v>
      </c>
      <c r="D31" s="487"/>
      <c r="E31" s="6">
        <v>8</v>
      </c>
      <c r="F31" s="6">
        <v>275</v>
      </c>
      <c r="G31" s="6">
        <v>85851</v>
      </c>
      <c r="H31" s="6">
        <v>371898</v>
      </c>
      <c r="I31" s="6">
        <v>528476</v>
      </c>
      <c r="J31" s="6">
        <v>142520</v>
      </c>
      <c r="K31" s="6">
        <v>145473</v>
      </c>
      <c r="L31" s="18"/>
    </row>
    <row r="32" spans="1:12" s="16" customFormat="1" ht="15" customHeight="1" x14ac:dyDescent="0.45">
      <c r="A32" s="18"/>
      <c r="B32" s="132">
        <v>32</v>
      </c>
      <c r="C32" s="489" t="s">
        <v>68</v>
      </c>
      <c r="D32" s="489"/>
      <c r="E32" s="99">
        <v>7</v>
      </c>
      <c r="F32" s="99">
        <v>425</v>
      </c>
      <c r="G32" s="99">
        <v>175049</v>
      </c>
      <c r="H32" s="99">
        <v>732010</v>
      </c>
      <c r="I32" s="99">
        <v>1538032</v>
      </c>
      <c r="J32" s="99">
        <v>799524</v>
      </c>
      <c r="K32" s="99">
        <v>844002</v>
      </c>
      <c r="L32" s="18"/>
    </row>
    <row r="33" spans="1:12" s="16" customFormat="1" ht="15" customHeight="1" x14ac:dyDescent="0.45">
      <c r="A33" s="18"/>
      <c r="B33" s="483" t="s">
        <v>2046</v>
      </c>
      <c r="C33" s="483"/>
      <c r="D33" s="484"/>
      <c r="E33" s="6">
        <v>84</v>
      </c>
      <c r="F33" s="6">
        <v>393</v>
      </c>
      <c r="G33" s="6">
        <v>109102</v>
      </c>
      <c r="H33" s="6">
        <v>405848</v>
      </c>
      <c r="I33" s="6">
        <v>726913</v>
      </c>
      <c r="J33" s="6">
        <v>291797</v>
      </c>
      <c r="K33" s="6">
        <v>291797</v>
      </c>
      <c r="L33" s="18"/>
    </row>
    <row r="34" spans="1:12" s="16" customFormat="1" ht="15" customHeight="1" x14ac:dyDescent="0.45">
      <c r="A34" s="18"/>
      <c r="B34" s="483" t="s">
        <v>384</v>
      </c>
      <c r="C34" s="483"/>
      <c r="D34" s="484"/>
      <c r="E34" s="6">
        <v>51</v>
      </c>
      <c r="F34" s="6">
        <v>700</v>
      </c>
      <c r="G34" s="6">
        <v>213876</v>
      </c>
      <c r="H34" s="6">
        <v>711896</v>
      </c>
      <c r="I34" s="6">
        <v>1304958</v>
      </c>
      <c r="J34" s="6">
        <v>543074</v>
      </c>
      <c r="K34" s="6">
        <v>543074</v>
      </c>
      <c r="L34" s="18"/>
    </row>
    <row r="35" spans="1:12" s="16" customFormat="1" ht="15" customHeight="1" x14ac:dyDescent="0.45">
      <c r="A35" s="18"/>
      <c r="B35" s="483" t="s">
        <v>385</v>
      </c>
      <c r="C35" s="483"/>
      <c r="D35" s="484"/>
      <c r="E35" s="6">
        <v>40</v>
      </c>
      <c r="F35" s="6">
        <v>976</v>
      </c>
      <c r="G35" s="6">
        <v>271989</v>
      </c>
      <c r="H35" s="6">
        <v>672790</v>
      </c>
      <c r="I35" s="6">
        <v>1233890</v>
      </c>
      <c r="J35" s="6">
        <v>508317</v>
      </c>
      <c r="K35" s="6">
        <v>508317</v>
      </c>
      <c r="L35" s="18"/>
    </row>
    <row r="36" spans="1:12" s="16" customFormat="1" ht="15" customHeight="1" x14ac:dyDescent="0.45">
      <c r="A36" s="18"/>
      <c r="B36" s="483" t="s">
        <v>386</v>
      </c>
      <c r="C36" s="483"/>
      <c r="D36" s="484"/>
      <c r="E36" s="6">
        <v>29</v>
      </c>
      <c r="F36" s="6">
        <v>1168</v>
      </c>
      <c r="G36" s="6" t="s">
        <v>2300</v>
      </c>
      <c r="H36" s="6" t="s">
        <v>2300</v>
      </c>
      <c r="I36" s="6" t="s">
        <v>2300</v>
      </c>
      <c r="J36" s="6" t="s">
        <v>2300</v>
      </c>
      <c r="K36" s="6" t="s">
        <v>2300</v>
      </c>
      <c r="L36" s="18"/>
    </row>
    <row r="37" spans="1:12" s="16" customFormat="1" ht="15" customHeight="1" x14ac:dyDescent="0.45">
      <c r="A37" s="18"/>
      <c r="B37" s="485" t="s">
        <v>387</v>
      </c>
      <c r="C37" s="485"/>
      <c r="D37" s="486"/>
      <c r="E37" s="9">
        <v>26</v>
      </c>
      <c r="F37" s="9">
        <v>1850</v>
      </c>
      <c r="G37" s="9">
        <v>618740</v>
      </c>
      <c r="H37" s="9">
        <v>1726995</v>
      </c>
      <c r="I37" s="9">
        <v>3305011</v>
      </c>
      <c r="J37" s="9">
        <v>1429276</v>
      </c>
      <c r="K37" s="9">
        <v>1468710</v>
      </c>
      <c r="L37" s="18"/>
    </row>
    <row r="38" spans="1:12" s="16" customFormat="1" ht="15" customHeight="1" x14ac:dyDescent="0.45">
      <c r="A38" s="18"/>
      <c r="B38" s="483" t="s">
        <v>388</v>
      </c>
      <c r="C38" s="483"/>
      <c r="D38" s="484"/>
      <c r="E38" s="6">
        <v>14</v>
      </c>
      <c r="F38" s="6">
        <v>1871</v>
      </c>
      <c r="G38" s="6">
        <v>663084</v>
      </c>
      <c r="H38" s="6">
        <v>2095732</v>
      </c>
      <c r="I38" s="6">
        <v>3936637</v>
      </c>
      <c r="J38" s="6">
        <v>1597869</v>
      </c>
      <c r="K38" s="6">
        <v>1749783</v>
      </c>
      <c r="L38" s="18"/>
    </row>
    <row r="39" spans="1:12" s="16" customFormat="1" ht="15" customHeight="1" x14ac:dyDescent="0.45">
      <c r="A39" s="18"/>
      <c r="B39" s="483" t="s">
        <v>389</v>
      </c>
      <c r="C39" s="483"/>
      <c r="D39" s="484"/>
      <c r="E39" s="6">
        <v>1</v>
      </c>
      <c r="F39" s="6">
        <v>223</v>
      </c>
      <c r="G39" s="6" t="s">
        <v>2300</v>
      </c>
      <c r="H39" s="6" t="s">
        <v>2300</v>
      </c>
      <c r="I39" s="6" t="s">
        <v>2300</v>
      </c>
      <c r="J39" s="6" t="s">
        <v>2300</v>
      </c>
      <c r="K39" s="6" t="s">
        <v>2300</v>
      </c>
      <c r="L39" s="18"/>
    </row>
    <row r="40" spans="1:12" s="16" customFormat="1" ht="15" customHeight="1" x14ac:dyDescent="0.45">
      <c r="A40" s="18"/>
      <c r="B40" s="483" t="s">
        <v>390</v>
      </c>
      <c r="C40" s="483"/>
      <c r="D40" s="484"/>
      <c r="E40" s="6">
        <v>4</v>
      </c>
      <c r="F40" s="6">
        <v>1568</v>
      </c>
      <c r="G40" s="6">
        <v>724895</v>
      </c>
      <c r="H40" s="6">
        <v>2779007</v>
      </c>
      <c r="I40" s="6">
        <v>5138389</v>
      </c>
      <c r="J40" s="6">
        <v>2262329</v>
      </c>
      <c r="K40" s="6">
        <v>2311680</v>
      </c>
      <c r="L40" s="18"/>
    </row>
    <row r="41" spans="1:12" s="16" customFormat="1" ht="15" customHeight="1" x14ac:dyDescent="0.45">
      <c r="A41" s="18"/>
      <c r="B41" s="483" t="s">
        <v>391</v>
      </c>
      <c r="C41" s="483"/>
      <c r="D41" s="484"/>
      <c r="E41" s="6">
        <v>3</v>
      </c>
      <c r="F41" s="6">
        <v>1994</v>
      </c>
      <c r="G41" s="6">
        <v>628722</v>
      </c>
      <c r="H41" s="6">
        <v>1070637</v>
      </c>
      <c r="I41" s="6">
        <v>2487925</v>
      </c>
      <c r="J41" s="6">
        <v>1280784</v>
      </c>
      <c r="K41" s="6">
        <v>1302866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210</v>
      </c>
      <c r="D5" s="16" t="s">
        <v>501</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8</v>
      </c>
      <c r="C8" s="491"/>
      <c r="D8" s="492"/>
      <c r="E8" s="42">
        <v>32</v>
      </c>
      <c r="F8" s="42">
        <v>785</v>
      </c>
      <c r="G8" s="42">
        <v>218744</v>
      </c>
      <c r="H8" s="42">
        <v>1313970</v>
      </c>
      <c r="I8" s="42">
        <v>2089776</v>
      </c>
      <c r="J8" s="42">
        <v>732181</v>
      </c>
      <c r="K8" s="42">
        <v>722283</v>
      </c>
      <c r="L8" s="43"/>
    </row>
    <row r="9" spans="1:12" s="16" customFormat="1" ht="15" customHeight="1" x14ac:dyDescent="0.45">
      <c r="A9" s="18"/>
      <c r="B9" s="38" t="s">
        <v>43</v>
      </c>
      <c r="C9" s="487" t="s">
        <v>44</v>
      </c>
      <c r="D9" s="487"/>
      <c r="E9" s="6">
        <v>14</v>
      </c>
      <c r="F9" s="6">
        <v>326</v>
      </c>
      <c r="G9" s="6">
        <v>76579</v>
      </c>
      <c r="H9" s="6">
        <v>562538</v>
      </c>
      <c r="I9" s="6">
        <v>974899</v>
      </c>
      <c r="J9" s="6">
        <v>405682</v>
      </c>
      <c r="K9" s="6">
        <v>389412</v>
      </c>
      <c r="L9" s="18"/>
    </row>
    <row r="10" spans="1:12" s="16" customFormat="1" ht="15" customHeight="1" x14ac:dyDescent="0.45">
      <c r="A10" s="18"/>
      <c r="B10" s="38">
        <v>10</v>
      </c>
      <c r="C10" s="487" t="s">
        <v>45</v>
      </c>
      <c r="D10" s="487"/>
      <c r="E10" s="6">
        <v>1</v>
      </c>
      <c r="F10" s="6">
        <v>11</v>
      </c>
      <c r="G10" s="6" t="s">
        <v>2300</v>
      </c>
      <c r="H10" s="6" t="s">
        <v>2300</v>
      </c>
      <c r="I10" s="6" t="s">
        <v>2300</v>
      </c>
      <c r="J10" s="6" t="s">
        <v>2300</v>
      </c>
      <c r="K10" s="6" t="s">
        <v>2300</v>
      </c>
      <c r="L10" s="18"/>
    </row>
    <row r="11" spans="1:12" s="16" customFormat="1" ht="15" customHeight="1" x14ac:dyDescent="0.45">
      <c r="A11" s="18"/>
      <c r="B11" s="38">
        <v>11</v>
      </c>
      <c r="C11" s="487" t="s">
        <v>47</v>
      </c>
      <c r="D11" s="487"/>
      <c r="E11" s="6">
        <v>2</v>
      </c>
      <c r="F11" s="6">
        <v>168</v>
      </c>
      <c r="G11" s="6" t="s">
        <v>2300</v>
      </c>
      <c r="H11" s="6" t="s">
        <v>2300</v>
      </c>
      <c r="I11" s="6" t="s">
        <v>2300</v>
      </c>
      <c r="J11" s="6" t="s">
        <v>2300</v>
      </c>
      <c r="K11" s="6" t="s">
        <v>2300</v>
      </c>
      <c r="L11" s="18"/>
    </row>
    <row r="12" spans="1:12" s="16" customFormat="1" ht="15" customHeight="1" x14ac:dyDescent="0.45">
      <c r="A12" s="18"/>
      <c r="B12" s="38">
        <v>12</v>
      </c>
      <c r="C12" s="487" t="s">
        <v>48</v>
      </c>
      <c r="D12" s="487"/>
      <c r="E12" s="6">
        <v>3</v>
      </c>
      <c r="F12" s="6">
        <v>135</v>
      </c>
      <c r="G12" s="6">
        <v>59522</v>
      </c>
      <c r="H12" s="6">
        <v>523344</v>
      </c>
      <c r="I12" s="6">
        <v>717940</v>
      </c>
      <c r="J12" s="6">
        <v>173911</v>
      </c>
      <c r="K12" s="6">
        <v>178562</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2</v>
      </c>
      <c r="F15" s="6">
        <v>9</v>
      </c>
      <c r="G15" s="6" t="s">
        <v>2300</v>
      </c>
      <c r="H15" s="6" t="s">
        <v>2300</v>
      </c>
      <c r="I15" s="6" t="s">
        <v>2300</v>
      </c>
      <c r="J15" s="6" t="s">
        <v>2300</v>
      </c>
      <c r="K15" s="6" t="s">
        <v>2300</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v>1</v>
      </c>
      <c r="F17" s="6">
        <v>8</v>
      </c>
      <c r="G17" s="6" t="s">
        <v>2300</v>
      </c>
      <c r="H17" s="6" t="s">
        <v>2300</v>
      </c>
      <c r="I17" s="6" t="s">
        <v>2300</v>
      </c>
      <c r="J17" s="6" t="s">
        <v>2300</v>
      </c>
      <c r="K17" s="6" t="s">
        <v>2300</v>
      </c>
      <c r="L17" s="18"/>
    </row>
    <row r="18" spans="1:12" s="16" customFormat="1" ht="15" customHeight="1" x14ac:dyDescent="0.45">
      <c r="A18" s="18"/>
      <c r="B18" s="39">
        <v>18</v>
      </c>
      <c r="C18" s="490" t="s">
        <v>54</v>
      </c>
      <c r="D18" s="488"/>
      <c r="E18" s="9">
        <v>1</v>
      </c>
      <c r="F18" s="9">
        <v>35</v>
      </c>
      <c r="G18" s="9" t="s">
        <v>2300</v>
      </c>
      <c r="H18" s="9" t="s">
        <v>2300</v>
      </c>
      <c r="I18" s="9" t="s">
        <v>2300</v>
      </c>
      <c r="J18" s="9" t="s">
        <v>2300</v>
      </c>
      <c r="K18" s="9" t="s">
        <v>2300</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4</v>
      </c>
      <c r="F21" s="6">
        <v>39</v>
      </c>
      <c r="G21" s="6">
        <v>13522</v>
      </c>
      <c r="H21" s="6">
        <v>23496</v>
      </c>
      <c r="I21" s="6">
        <v>42640</v>
      </c>
      <c r="J21" s="6">
        <v>17404</v>
      </c>
      <c r="K21" s="6">
        <v>17404</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2</v>
      </c>
      <c r="F24" s="6">
        <v>16</v>
      </c>
      <c r="G24" s="6" t="s">
        <v>2300</v>
      </c>
      <c r="H24" s="6" t="s">
        <v>2300</v>
      </c>
      <c r="I24" s="6" t="s">
        <v>2300</v>
      </c>
      <c r="J24" s="6" t="s">
        <v>2300</v>
      </c>
      <c r="K24" s="6" t="s">
        <v>2300</v>
      </c>
      <c r="L24" s="18"/>
    </row>
    <row r="25" spans="1:12" s="16" customFormat="1" ht="15" customHeight="1" x14ac:dyDescent="0.45">
      <c r="A25" s="18"/>
      <c r="B25" s="38">
        <v>25</v>
      </c>
      <c r="C25" s="487" t="s">
        <v>61</v>
      </c>
      <c r="D25" s="487"/>
      <c r="E25" s="6">
        <v>1</v>
      </c>
      <c r="F25" s="6">
        <v>35</v>
      </c>
      <c r="G25" s="6" t="s">
        <v>2300</v>
      </c>
      <c r="H25" s="6" t="s">
        <v>2300</v>
      </c>
      <c r="I25" s="6" t="s">
        <v>2300</v>
      </c>
      <c r="J25" s="6" t="s">
        <v>2300</v>
      </c>
      <c r="K25" s="6" t="s">
        <v>2300</v>
      </c>
      <c r="L25" s="18"/>
    </row>
    <row r="26" spans="1:12" s="16" customFormat="1" ht="15" customHeight="1" x14ac:dyDescent="0.45">
      <c r="A26" s="18"/>
      <c r="B26" s="38">
        <v>26</v>
      </c>
      <c r="C26" s="487" t="s">
        <v>62</v>
      </c>
      <c r="D26" s="487"/>
      <c r="E26" s="6">
        <v>1</v>
      </c>
      <c r="F26" s="6">
        <v>3</v>
      </c>
      <c r="G26" s="6" t="s">
        <v>2300</v>
      </c>
      <c r="H26" s="6" t="s">
        <v>2300</v>
      </c>
      <c r="I26" s="6" t="s">
        <v>2300</v>
      </c>
      <c r="J26" s="6" t="s">
        <v>2300</v>
      </c>
      <c r="K26" s="6" t="s">
        <v>2300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12</v>
      </c>
      <c r="F33" s="6">
        <v>61</v>
      </c>
      <c r="G33" s="6">
        <v>15387</v>
      </c>
      <c r="H33" s="6">
        <v>50425</v>
      </c>
      <c r="I33" s="6">
        <v>76564</v>
      </c>
      <c r="J33" s="6">
        <v>23923</v>
      </c>
      <c r="K33" s="6">
        <v>23923</v>
      </c>
      <c r="L33" s="18"/>
    </row>
    <row r="34" spans="1:12" s="16" customFormat="1" ht="15" customHeight="1" x14ac:dyDescent="0.45">
      <c r="A34" s="18"/>
      <c r="B34" s="483" t="s">
        <v>384</v>
      </c>
      <c r="C34" s="483"/>
      <c r="D34" s="484"/>
      <c r="E34" s="6">
        <v>8</v>
      </c>
      <c r="F34" s="6">
        <v>108</v>
      </c>
      <c r="G34" s="6">
        <v>29444</v>
      </c>
      <c r="H34" s="6">
        <v>177360</v>
      </c>
      <c r="I34" s="6">
        <v>262086</v>
      </c>
      <c r="J34" s="6">
        <v>77903</v>
      </c>
      <c r="K34" s="6">
        <v>77903</v>
      </c>
      <c r="L34" s="18"/>
    </row>
    <row r="35" spans="1:12" s="16" customFormat="1" ht="15" customHeight="1" x14ac:dyDescent="0.45">
      <c r="A35" s="18"/>
      <c r="B35" s="483" t="s">
        <v>385</v>
      </c>
      <c r="C35" s="483"/>
      <c r="D35" s="484"/>
      <c r="E35" s="6">
        <v>2</v>
      </c>
      <c r="F35" s="6">
        <v>46</v>
      </c>
      <c r="G35" s="6" t="s">
        <v>2300</v>
      </c>
      <c r="H35" s="6" t="s">
        <v>2300</v>
      </c>
      <c r="I35" s="6" t="s">
        <v>2300</v>
      </c>
      <c r="J35" s="6" t="s">
        <v>2300</v>
      </c>
      <c r="K35" s="6" t="s">
        <v>2300</v>
      </c>
      <c r="L35" s="18"/>
    </row>
    <row r="36" spans="1:12" s="16" customFormat="1" ht="15" customHeight="1" x14ac:dyDescent="0.45">
      <c r="A36" s="18"/>
      <c r="B36" s="483" t="s">
        <v>386</v>
      </c>
      <c r="C36" s="483"/>
      <c r="D36" s="484"/>
      <c r="E36" s="6">
        <v>3</v>
      </c>
      <c r="F36" s="6">
        <v>105</v>
      </c>
      <c r="G36" s="6">
        <v>24886</v>
      </c>
      <c r="H36" s="6">
        <v>165418</v>
      </c>
      <c r="I36" s="6">
        <v>315855</v>
      </c>
      <c r="J36" s="6">
        <v>137255</v>
      </c>
      <c r="K36" s="6">
        <v>139325</v>
      </c>
      <c r="L36" s="18"/>
    </row>
    <row r="37" spans="1:12" s="16" customFormat="1" ht="15" customHeight="1" x14ac:dyDescent="0.45">
      <c r="A37" s="18"/>
      <c r="B37" s="485" t="s">
        <v>387</v>
      </c>
      <c r="C37" s="485"/>
      <c r="D37" s="486"/>
      <c r="E37" s="9">
        <v>6</v>
      </c>
      <c r="F37" s="9">
        <v>356</v>
      </c>
      <c r="G37" s="9">
        <v>119580</v>
      </c>
      <c r="H37" s="9">
        <v>872514</v>
      </c>
      <c r="I37" s="9">
        <v>1313013</v>
      </c>
      <c r="J37" s="9">
        <v>426437</v>
      </c>
      <c r="K37" s="9">
        <v>413496</v>
      </c>
      <c r="L37" s="18"/>
    </row>
    <row r="38" spans="1:12" s="16" customFormat="1" ht="15" customHeight="1" x14ac:dyDescent="0.45">
      <c r="A38" s="18"/>
      <c r="B38" s="483" t="s">
        <v>388</v>
      </c>
      <c r="C38" s="483"/>
      <c r="D38" s="484"/>
      <c r="E38" s="6">
        <v>1</v>
      </c>
      <c r="F38" s="6">
        <v>109</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211</v>
      </c>
      <c r="D5" s="16" t="s">
        <v>502</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9</v>
      </c>
      <c r="C8" s="491"/>
      <c r="D8" s="492"/>
      <c r="E8" s="42">
        <v>68</v>
      </c>
      <c r="F8" s="42">
        <v>2902</v>
      </c>
      <c r="G8" s="42">
        <v>1120342</v>
      </c>
      <c r="H8" s="42">
        <v>10277111</v>
      </c>
      <c r="I8" s="42">
        <v>15806989</v>
      </c>
      <c r="J8" s="42">
        <v>5328072</v>
      </c>
      <c r="K8" s="42">
        <v>5422249</v>
      </c>
      <c r="L8" s="43"/>
    </row>
    <row r="9" spans="1:12" s="16" customFormat="1" ht="15" customHeight="1" x14ac:dyDescent="0.45">
      <c r="A9" s="18"/>
      <c r="B9" s="38" t="s">
        <v>43</v>
      </c>
      <c r="C9" s="487" t="s">
        <v>44</v>
      </c>
      <c r="D9" s="487"/>
      <c r="E9" s="6">
        <v>24</v>
      </c>
      <c r="F9" s="6">
        <v>980</v>
      </c>
      <c r="G9" s="6">
        <v>255909</v>
      </c>
      <c r="H9" s="6">
        <v>1044443</v>
      </c>
      <c r="I9" s="6">
        <v>1867001</v>
      </c>
      <c r="J9" s="6">
        <v>747569</v>
      </c>
      <c r="K9" s="6">
        <v>765212</v>
      </c>
      <c r="L9" s="18"/>
    </row>
    <row r="10" spans="1:12" s="16" customFormat="1" ht="15" customHeight="1" x14ac:dyDescent="0.45">
      <c r="A10" s="18"/>
      <c r="B10" s="38">
        <v>10</v>
      </c>
      <c r="C10" s="487" t="s">
        <v>45</v>
      </c>
      <c r="D10" s="487"/>
      <c r="E10" s="6">
        <v>3</v>
      </c>
      <c r="F10" s="6">
        <v>73</v>
      </c>
      <c r="G10" s="6">
        <v>36723</v>
      </c>
      <c r="H10" s="6">
        <v>45883</v>
      </c>
      <c r="I10" s="6">
        <v>161737</v>
      </c>
      <c r="J10" s="6">
        <v>97116</v>
      </c>
      <c r="K10" s="6">
        <v>103219</v>
      </c>
      <c r="L10" s="18"/>
    </row>
    <row r="11" spans="1:12" s="16" customFormat="1" ht="15" customHeight="1" x14ac:dyDescent="0.45">
      <c r="A11" s="18"/>
      <c r="B11" s="38">
        <v>11</v>
      </c>
      <c r="C11" s="487" t="s">
        <v>47</v>
      </c>
      <c r="D11" s="487"/>
      <c r="E11" s="6">
        <v>1</v>
      </c>
      <c r="F11" s="6">
        <v>3</v>
      </c>
      <c r="G11" s="6" t="s">
        <v>2300</v>
      </c>
      <c r="H11" s="6" t="s">
        <v>2300</v>
      </c>
      <c r="I11" s="6" t="s">
        <v>2300</v>
      </c>
      <c r="J11" s="6" t="s">
        <v>2300</v>
      </c>
      <c r="K11" s="6" t="s">
        <v>2300</v>
      </c>
      <c r="L11" s="18"/>
    </row>
    <row r="12" spans="1:12" s="16" customFormat="1" ht="15" customHeight="1" x14ac:dyDescent="0.45">
      <c r="A12" s="18"/>
      <c r="B12" s="38">
        <v>12</v>
      </c>
      <c r="C12" s="487" t="s">
        <v>48</v>
      </c>
      <c r="D12" s="487"/>
      <c r="E12" s="6">
        <v>1</v>
      </c>
      <c r="F12" s="6">
        <v>2</v>
      </c>
      <c r="G12" s="6" t="s">
        <v>2300</v>
      </c>
      <c r="H12" s="6" t="s">
        <v>2300</v>
      </c>
      <c r="I12" s="6" t="s">
        <v>2300</v>
      </c>
      <c r="J12" s="6" t="s">
        <v>2300</v>
      </c>
      <c r="K12" s="6" t="s">
        <v>2300</v>
      </c>
      <c r="L12" s="18"/>
    </row>
    <row r="13" spans="1:12" s="16" customFormat="1" ht="15" customHeight="1" x14ac:dyDescent="0.45">
      <c r="A13" s="18"/>
      <c r="B13" s="39">
        <v>13</v>
      </c>
      <c r="C13" s="488" t="s">
        <v>49</v>
      </c>
      <c r="D13" s="488"/>
      <c r="E13" s="9">
        <v>1</v>
      </c>
      <c r="F13" s="9">
        <v>139</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4</v>
      </c>
      <c r="F15" s="6">
        <v>22</v>
      </c>
      <c r="G15" s="6">
        <v>6916</v>
      </c>
      <c r="H15" s="6">
        <v>8089</v>
      </c>
      <c r="I15" s="6">
        <v>20914</v>
      </c>
      <c r="J15" s="6">
        <v>11678</v>
      </c>
      <c r="K15" s="6">
        <v>11678</v>
      </c>
      <c r="L15" s="18"/>
    </row>
    <row r="16" spans="1:12" s="16" customFormat="1" ht="15" customHeight="1" x14ac:dyDescent="0.45">
      <c r="A16" s="18"/>
      <c r="B16" s="38">
        <v>16</v>
      </c>
      <c r="C16" s="487" t="s">
        <v>52</v>
      </c>
      <c r="D16" s="487"/>
      <c r="E16" s="6">
        <v>2</v>
      </c>
      <c r="F16" s="6">
        <v>45</v>
      </c>
      <c r="G16" s="6" t="s">
        <v>2300</v>
      </c>
      <c r="H16" s="6" t="s">
        <v>2300</v>
      </c>
      <c r="I16" s="6" t="s">
        <v>2300</v>
      </c>
      <c r="J16" s="6" t="s">
        <v>2300</v>
      </c>
      <c r="K16" s="6" t="s">
        <v>2300</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v>7</v>
      </c>
      <c r="F18" s="9">
        <v>142</v>
      </c>
      <c r="G18" s="9">
        <v>40266</v>
      </c>
      <c r="H18" s="9">
        <v>81846</v>
      </c>
      <c r="I18" s="9">
        <v>170435</v>
      </c>
      <c r="J18" s="9">
        <v>78957</v>
      </c>
      <c r="K18" s="9">
        <v>81325</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3</v>
      </c>
      <c r="F21" s="6">
        <v>41</v>
      </c>
      <c r="G21" s="6">
        <v>13956</v>
      </c>
      <c r="H21" s="6">
        <v>64776</v>
      </c>
      <c r="I21" s="6">
        <v>91611</v>
      </c>
      <c r="J21" s="6">
        <v>24395</v>
      </c>
      <c r="K21" s="6">
        <v>24395</v>
      </c>
      <c r="L21" s="18"/>
    </row>
    <row r="22" spans="1:12" s="16" customFormat="1" ht="15" customHeight="1" x14ac:dyDescent="0.45">
      <c r="A22" s="18"/>
      <c r="B22" s="38">
        <v>22</v>
      </c>
      <c r="C22" s="487" t="s">
        <v>58</v>
      </c>
      <c r="D22" s="487"/>
      <c r="E22" s="6">
        <v>5</v>
      </c>
      <c r="F22" s="6">
        <v>333</v>
      </c>
      <c r="G22" s="6">
        <v>238244</v>
      </c>
      <c r="H22" s="6">
        <v>5881287</v>
      </c>
      <c r="I22" s="6">
        <v>6942819</v>
      </c>
      <c r="J22" s="6">
        <v>963619</v>
      </c>
      <c r="K22" s="6">
        <v>978974</v>
      </c>
      <c r="L22" s="18"/>
    </row>
    <row r="23" spans="1:12" s="16" customFormat="1" ht="15" customHeight="1" x14ac:dyDescent="0.45">
      <c r="A23" s="18"/>
      <c r="B23" s="39">
        <v>23</v>
      </c>
      <c r="C23" s="488" t="s">
        <v>59</v>
      </c>
      <c r="D23" s="488"/>
      <c r="E23" s="9">
        <v>1</v>
      </c>
      <c r="F23" s="9">
        <v>9</v>
      </c>
      <c r="G23" s="9" t="s">
        <v>2300</v>
      </c>
      <c r="H23" s="9" t="s">
        <v>2300</v>
      </c>
      <c r="I23" s="9" t="s">
        <v>2300</v>
      </c>
      <c r="J23" s="9" t="s">
        <v>2300</v>
      </c>
      <c r="K23" s="9" t="s">
        <v>2300</v>
      </c>
      <c r="L23" s="18"/>
    </row>
    <row r="24" spans="1:12" s="16" customFormat="1" ht="15" customHeight="1" x14ac:dyDescent="0.45">
      <c r="A24" s="18"/>
      <c r="B24" s="38">
        <v>24</v>
      </c>
      <c r="C24" s="487" t="s">
        <v>60</v>
      </c>
      <c r="D24" s="487"/>
      <c r="E24" s="6">
        <v>3</v>
      </c>
      <c r="F24" s="6">
        <v>231</v>
      </c>
      <c r="G24" s="6">
        <v>116832</v>
      </c>
      <c r="H24" s="6">
        <v>7654</v>
      </c>
      <c r="I24" s="6">
        <v>150761</v>
      </c>
      <c r="J24" s="6">
        <v>127566</v>
      </c>
      <c r="K24" s="6">
        <v>130187</v>
      </c>
      <c r="L24" s="18"/>
    </row>
    <row r="25" spans="1:12" s="16" customFormat="1" ht="15" customHeight="1" x14ac:dyDescent="0.45">
      <c r="A25" s="18"/>
      <c r="B25" s="38">
        <v>25</v>
      </c>
      <c r="C25" s="487" t="s">
        <v>61</v>
      </c>
      <c r="D25" s="487"/>
      <c r="E25" s="6">
        <v>2</v>
      </c>
      <c r="F25" s="6">
        <v>721</v>
      </c>
      <c r="G25" s="6" t="s">
        <v>2300</v>
      </c>
      <c r="H25" s="6" t="s">
        <v>2300</v>
      </c>
      <c r="I25" s="6" t="s">
        <v>2300</v>
      </c>
      <c r="J25" s="6" t="s">
        <v>2300</v>
      </c>
      <c r="K25" s="6" t="s">
        <v>2300</v>
      </c>
      <c r="L25" s="18"/>
    </row>
    <row r="26" spans="1:12" s="16" customFormat="1" ht="15" customHeight="1" x14ac:dyDescent="0.45">
      <c r="A26" s="18"/>
      <c r="B26" s="38">
        <v>26</v>
      </c>
      <c r="C26" s="487" t="s">
        <v>62</v>
      </c>
      <c r="D26" s="487"/>
      <c r="E26" s="6">
        <v>6</v>
      </c>
      <c r="F26" s="6">
        <v>79</v>
      </c>
      <c r="G26" s="6">
        <v>27049</v>
      </c>
      <c r="H26" s="6">
        <v>20080</v>
      </c>
      <c r="I26" s="6">
        <v>82548</v>
      </c>
      <c r="J26" s="6">
        <v>54249</v>
      </c>
      <c r="K26" s="6">
        <v>56813</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1</v>
      </c>
      <c r="F28" s="9">
        <v>41</v>
      </c>
      <c r="G28" s="9" t="s">
        <v>2300</v>
      </c>
      <c r="H28" s="9" t="s">
        <v>2300</v>
      </c>
      <c r="I28" s="9" t="s">
        <v>2300</v>
      </c>
      <c r="J28" s="9" t="s">
        <v>2300</v>
      </c>
      <c r="K28" s="9" t="s">
        <v>2300</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3</v>
      </c>
      <c r="F31" s="6">
        <v>39</v>
      </c>
      <c r="G31" s="6">
        <v>12110</v>
      </c>
      <c r="H31" s="6">
        <v>24580</v>
      </c>
      <c r="I31" s="6">
        <v>106951</v>
      </c>
      <c r="J31" s="6">
        <v>74883</v>
      </c>
      <c r="K31" s="6">
        <v>74883</v>
      </c>
      <c r="L31" s="18"/>
    </row>
    <row r="32" spans="1:12" s="16" customFormat="1" ht="15" customHeight="1" x14ac:dyDescent="0.45">
      <c r="A32" s="18"/>
      <c r="B32" s="132">
        <v>32</v>
      </c>
      <c r="C32" s="489" t="s">
        <v>68</v>
      </c>
      <c r="D32" s="489"/>
      <c r="E32" s="99">
        <v>1</v>
      </c>
      <c r="F32" s="99">
        <v>2</v>
      </c>
      <c r="G32" s="99" t="s">
        <v>2300</v>
      </c>
      <c r="H32" s="99" t="s">
        <v>2300</v>
      </c>
      <c r="I32" s="99" t="s">
        <v>2300</v>
      </c>
      <c r="J32" s="99" t="s">
        <v>2300</v>
      </c>
      <c r="K32" s="99" t="s">
        <v>2300</v>
      </c>
      <c r="L32" s="18"/>
    </row>
    <row r="33" spans="1:12" s="16" customFormat="1" ht="15" customHeight="1" x14ac:dyDescent="0.45">
      <c r="A33" s="18"/>
      <c r="B33" s="483" t="s">
        <v>2046</v>
      </c>
      <c r="C33" s="483"/>
      <c r="D33" s="484"/>
      <c r="E33" s="6">
        <v>26</v>
      </c>
      <c r="F33" s="6">
        <v>117</v>
      </c>
      <c r="G33" s="6">
        <v>35959</v>
      </c>
      <c r="H33" s="6">
        <v>95840</v>
      </c>
      <c r="I33" s="6">
        <v>179912</v>
      </c>
      <c r="J33" s="6">
        <v>76688</v>
      </c>
      <c r="K33" s="6">
        <v>76688</v>
      </c>
      <c r="L33" s="18"/>
    </row>
    <row r="34" spans="1:12" s="16" customFormat="1" ht="15" customHeight="1" x14ac:dyDescent="0.45">
      <c r="A34" s="18"/>
      <c r="B34" s="483" t="s">
        <v>384</v>
      </c>
      <c r="C34" s="483"/>
      <c r="D34" s="484"/>
      <c r="E34" s="6">
        <v>9</v>
      </c>
      <c r="F34" s="6">
        <v>126</v>
      </c>
      <c r="G34" s="6">
        <v>38215</v>
      </c>
      <c r="H34" s="6">
        <v>119688</v>
      </c>
      <c r="I34" s="6">
        <v>222401</v>
      </c>
      <c r="J34" s="6">
        <v>91035</v>
      </c>
      <c r="K34" s="6">
        <v>91035</v>
      </c>
      <c r="L34" s="18"/>
    </row>
    <row r="35" spans="1:12" s="16" customFormat="1" ht="15" customHeight="1" x14ac:dyDescent="0.45">
      <c r="A35" s="18"/>
      <c r="B35" s="483" t="s">
        <v>385</v>
      </c>
      <c r="C35" s="483"/>
      <c r="D35" s="484"/>
      <c r="E35" s="6">
        <v>13</v>
      </c>
      <c r="F35" s="6">
        <v>306</v>
      </c>
      <c r="G35" s="6">
        <v>82890</v>
      </c>
      <c r="H35" s="6">
        <v>240934</v>
      </c>
      <c r="I35" s="6">
        <v>602219</v>
      </c>
      <c r="J35" s="6">
        <v>331483</v>
      </c>
      <c r="K35" s="6">
        <v>331483</v>
      </c>
      <c r="L35" s="18"/>
    </row>
    <row r="36" spans="1:12" s="16" customFormat="1" ht="15" customHeight="1" x14ac:dyDescent="0.45">
      <c r="A36" s="18"/>
      <c r="B36" s="483" t="s">
        <v>386</v>
      </c>
      <c r="C36" s="483"/>
      <c r="D36" s="484"/>
      <c r="E36" s="6">
        <v>8</v>
      </c>
      <c r="F36" s="6">
        <v>311</v>
      </c>
      <c r="G36" s="6">
        <v>95634</v>
      </c>
      <c r="H36" s="6">
        <v>542669</v>
      </c>
      <c r="I36" s="6">
        <v>775249</v>
      </c>
      <c r="J36" s="6">
        <v>227919</v>
      </c>
      <c r="K36" s="6">
        <v>213754</v>
      </c>
      <c r="L36" s="18"/>
    </row>
    <row r="37" spans="1:12" s="16" customFormat="1" ht="15" customHeight="1" x14ac:dyDescent="0.45">
      <c r="A37" s="18"/>
      <c r="B37" s="485" t="s">
        <v>387</v>
      </c>
      <c r="C37" s="485"/>
      <c r="D37" s="486"/>
      <c r="E37" s="9">
        <v>6</v>
      </c>
      <c r="F37" s="9">
        <v>441</v>
      </c>
      <c r="G37" s="9">
        <v>120742</v>
      </c>
      <c r="H37" s="9">
        <v>352542</v>
      </c>
      <c r="I37" s="9">
        <v>748863</v>
      </c>
      <c r="J37" s="9">
        <v>366433</v>
      </c>
      <c r="K37" s="9">
        <v>368911</v>
      </c>
      <c r="L37" s="18"/>
    </row>
    <row r="38" spans="1:12" s="16" customFormat="1" ht="15" customHeight="1" x14ac:dyDescent="0.45">
      <c r="A38" s="18"/>
      <c r="B38" s="483" t="s">
        <v>388</v>
      </c>
      <c r="C38" s="483"/>
      <c r="D38" s="484"/>
      <c r="E38" s="6">
        <v>4</v>
      </c>
      <c r="F38" s="6">
        <v>630</v>
      </c>
      <c r="G38" s="6" t="s">
        <v>2300</v>
      </c>
      <c r="H38" s="6" t="s">
        <v>2300</v>
      </c>
      <c r="I38" s="6" t="s">
        <v>2300</v>
      </c>
      <c r="J38" s="6" t="s">
        <v>2300</v>
      </c>
      <c r="K38" s="6" t="s">
        <v>2300</v>
      </c>
      <c r="L38" s="18"/>
    </row>
    <row r="39" spans="1:12" s="16" customFormat="1" ht="15" customHeight="1" x14ac:dyDescent="0.45">
      <c r="A39" s="18"/>
      <c r="B39" s="483" t="s">
        <v>389</v>
      </c>
      <c r="C39" s="483"/>
      <c r="D39" s="484"/>
      <c r="E39" s="6">
        <v>1</v>
      </c>
      <c r="F39" s="6">
        <v>260</v>
      </c>
      <c r="G39" s="6" t="s">
        <v>2300</v>
      </c>
      <c r="H39" s="6" t="s">
        <v>2300</v>
      </c>
      <c r="I39" s="6" t="s">
        <v>2300</v>
      </c>
      <c r="J39" s="6" t="s">
        <v>2300</v>
      </c>
      <c r="K39" s="6" t="s">
        <v>2300</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v>1</v>
      </c>
      <c r="F41" s="6">
        <v>711</v>
      </c>
      <c r="G41" s="6" t="s">
        <v>2300</v>
      </c>
      <c r="H41" s="6" t="s">
        <v>2300</v>
      </c>
      <c r="I41" s="6" t="s">
        <v>2300</v>
      </c>
      <c r="J41" s="6" t="s">
        <v>2300</v>
      </c>
      <c r="K41" s="6" t="s">
        <v>2300</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213</v>
      </c>
      <c r="D5" s="16" t="s">
        <v>503</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11</v>
      </c>
      <c r="C8" s="491"/>
      <c r="D8" s="492"/>
      <c r="E8" s="42">
        <v>40</v>
      </c>
      <c r="F8" s="42">
        <v>2021</v>
      </c>
      <c r="G8" s="42">
        <v>598926</v>
      </c>
      <c r="H8" s="42">
        <v>1137096</v>
      </c>
      <c r="I8" s="42">
        <v>2277875</v>
      </c>
      <c r="J8" s="42">
        <v>991587</v>
      </c>
      <c r="K8" s="42">
        <v>1044324</v>
      </c>
      <c r="L8" s="43"/>
    </row>
    <row r="9" spans="1:12" s="16" customFormat="1" ht="15" customHeight="1" x14ac:dyDescent="0.45">
      <c r="A9" s="18"/>
      <c r="B9" s="38" t="s">
        <v>43</v>
      </c>
      <c r="C9" s="487" t="s">
        <v>44</v>
      </c>
      <c r="D9" s="487"/>
      <c r="E9" s="6">
        <v>14</v>
      </c>
      <c r="F9" s="6">
        <v>1157</v>
      </c>
      <c r="G9" s="6">
        <v>324426</v>
      </c>
      <c r="H9" s="6">
        <v>721837</v>
      </c>
      <c r="I9" s="6">
        <v>1348262</v>
      </c>
      <c r="J9" s="6">
        <v>538401</v>
      </c>
      <c r="K9" s="6">
        <v>580215</v>
      </c>
      <c r="L9" s="18"/>
    </row>
    <row r="10" spans="1:12" s="16" customFormat="1" ht="15" customHeight="1" x14ac:dyDescent="0.45">
      <c r="A10" s="18"/>
      <c r="B10" s="38">
        <v>10</v>
      </c>
      <c r="C10" s="487" t="s">
        <v>45</v>
      </c>
      <c r="D10" s="487"/>
      <c r="E10" s="6">
        <v>2</v>
      </c>
      <c r="F10" s="6">
        <v>45</v>
      </c>
      <c r="G10" s="6" t="s">
        <v>2300</v>
      </c>
      <c r="H10" s="6" t="s">
        <v>2300</v>
      </c>
      <c r="I10" s="6" t="s">
        <v>2300</v>
      </c>
      <c r="J10" s="6" t="s">
        <v>2300</v>
      </c>
      <c r="K10" s="6" t="s">
        <v>2300</v>
      </c>
      <c r="L10" s="18"/>
    </row>
    <row r="11" spans="1:12" s="16" customFormat="1" ht="15" customHeight="1" x14ac:dyDescent="0.45">
      <c r="A11" s="18"/>
      <c r="B11" s="38">
        <v>11</v>
      </c>
      <c r="C11" s="487" t="s">
        <v>47</v>
      </c>
      <c r="D11" s="487"/>
      <c r="E11" s="6">
        <v>4</v>
      </c>
      <c r="F11" s="6">
        <v>170</v>
      </c>
      <c r="G11" s="6">
        <v>37502</v>
      </c>
      <c r="H11" s="6">
        <v>43609</v>
      </c>
      <c r="I11" s="6">
        <v>116426</v>
      </c>
      <c r="J11" s="6">
        <v>65462</v>
      </c>
      <c r="K11" s="6">
        <v>66324</v>
      </c>
      <c r="L11" s="18"/>
    </row>
    <row r="12" spans="1:12" s="16" customFormat="1" ht="15" customHeight="1" x14ac:dyDescent="0.45">
      <c r="A12" s="18"/>
      <c r="B12" s="38">
        <v>12</v>
      </c>
      <c r="C12" s="487" t="s">
        <v>48</v>
      </c>
      <c r="D12" s="487"/>
      <c r="E12" s="6">
        <v>4</v>
      </c>
      <c r="F12" s="6">
        <v>29</v>
      </c>
      <c r="G12" s="6">
        <v>6956</v>
      </c>
      <c r="H12" s="6">
        <v>14942</v>
      </c>
      <c r="I12" s="6">
        <v>31354</v>
      </c>
      <c r="J12" s="6">
        <v>15003</v>
      </c>
      <c r="K12" s="6">
        <v>15003</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3</v>
      </c>
      <c r="F15" s="6">
        <v>66</v>
      </c>
      <c r="G15" s="6">
        <v>18097</v>
      </c>
      <c r="H15" s="6">
        <v>35392</v>
      </c>
      <c r="I15" s="6">
        <v>101777</v>
      </c>
      <c r="J15" s="6">
        <v>61719</v>
      </c>
      <c r="K15" s="6">
        <v>61414</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v>1</v>
      </c>
      <c r="F17" s="6">
        <v>6</v>
      </c>
      <c r="G17" s="6" t="s">
        <v>2300</v>
      </c>
      <c r="H17" s="6" t="s">
        <v>2300</v>
      </c>
      <c r="I17" s="6" t="s">
        <v>2300</v>
      </c>
      <c r="J17" s="6" t="s">
        <v>2300</v>
      </c>
      <c r="K17" s="6" t="s">
        <v>2300</v>
      </c>
      <c r="L17" s="18"/>
    </row>
    <row r="18" spans="1:12" s="16" customFormat="1" ht="15" customHeight="1" x14ac:dyDescent="0.45">
      <c r="A18" s="18"/>
      <c r="B18" s="39">
        <v>18</v>
      </c>
      <c r="C18" s="490" t="s">
        <v>54</v>
      </c>
      <c r="D18" s="488"/>
      <c r="E18" s="9">
        <v>1</v>
      </c>
      <c r="F18" s="9">
        <v>3</v>
      </c>
      <c r="G18" s="9" t="s">
        <v>2300</v>
      </c>
      <c r="H18" s="9" t="s">
        <v>2300</v>
      </c>
      <c r="I18" s="9" t="s">
        <v>2300</v>
      </c>
      <c r="J18" s="9" t="s">
        <v>2300</v>
      </c>
      <c r="K18" s="9" t="s">
        <v>2300</v>
      </c>
      <c r="L18" s="18"/>
    </row>
    <row r="19" spans="1:12" s="16" customFormat="1" ht="15" customHeight="1" x14ac:dyDescent="0.45">
      <c r="A19" s="18"/>
      <c r="B19" s="38">
        <v>19</v>
      </c>
      <c r="C19" s="487" t="s">
        <v>55</v>
      </c>
      <c r="D19" s="487"/>
      <c r="E19" s="6">
        <v>1</v>
      </c>
      <c r="F19" s="6">
        <v>21</v>
      </c>
      <c r="G19" s="6" t="s">
        <v>2300</v>
      </c>
      <c r="H19" s="6" t="s">
        <v>2300</v>
      </c>
      <c r="I19" s="6" t="s">
        <v>2300</v>
      </c>
      <c r="J19" s="6" t="s">
        <v>2300</v>
      </c>
      <c r="K19" s="6" t="s">
        <v>2300</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5</v>
      </c>
      <c r="F21" s="6">
        <v>77</v>
      </c>
      <c r="G21" s="6">
        <v>24924</v>
      </c>
      <c r="H21" s="6">
        <v>52323</v>
      </c>
      <c r="I21" s="6">
        <v>129685</v>
      </c>
      <c r="J21" s="6">
        <v>70328</v>
      </c>
      <c r="K21" s="6">
        <v>70328</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v>1</v>
      </c>
      <c r="F29" s="6">
        <v>191</v>
      </c>
      <c r="G29" s="6" t="s">
        <v>2300</v>
      </c>
      <c r="H29" s="6" t="s">
        <v>2300</v>
      </c>
      <c r="I29" s="6" t="s">
        <v>2300</v>
      </c>
      <c r="J29" s="6" t="s">
        <v>2300</v>
      </c>
      <c r="K29" s="6" t="s">
        <v>2300</v>
      </c>
      <c r="L29" s="18"/>
    </row>
    <row r="30" spans="1:12" s="16" customFormat="1" ht="15" customHeight="1" x14ac:dyDescent="0.45">
      <c r="A30" s="18"/>
      <c r="B30" s="38">
        <v>30</v>
      </c>
      <c r="C30" s="487" t="s">
        <v>66</v>
      </c>
      <c r="D30" s="487"/>
      <c r="E30" s="6">
        <v>1</v>
      </c>
      <c r="F30" s="6">
        <v>112</v>
      </c>
      <c r="G30" s="6" t="s">
        <v>2300</v>
      </c>
      <c r="H30" s="6" t="s">
        <v>2300</v>
      </c>
      <c r="I30" s="6" t="s">
        <v>2300</v>
      </c>
      <c r="J30" s="6" t="s">
        <v>2300</v>
      </c>
      <c r="K30" s="6" t="s">
        <v>2300</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v>3</v>
      </c>
      <c r="F32" s="99">
        <v>144</v>
      </c>
      <c r="G32" s="99">
        <v>44493</v>
      </c>
      <c r="H32" s="99">
        <v>27187</v>
      </c>
      <c r="I32" s="99">
        <v>98691</v>
      </c>
      <c r="J32" s="99">
        <v>64627</v>
      </c>
      <c r="K32" s="99">
        <v>65225</v>
      </c>
      <c r="L32" s="18"/>
    </row>
    <row r="33" spans="1:12" s="16" customFormat="1" ht="15" customHeight="1" x14ac:dyDescent="0.45">
      <c r="A33" s="18"/>
      <c r="B33" s="483" t="s">
        <v>2046</v>
      </c>
      <c r="C33" s="483"/>
      <c r="D33" s="484"/>
      <c r="E33" s="6">
        <v>13</v>
      </c>
      <c r="F33" s="6">
        <v>62</v>
      </c>
      <c r="G33" s="6">
        <v>16742</v>
      </c>
      <c r="H33" s="6">
        <v>40266</v>
      </c>
      <c r="I33" s="6">
        <v>86377</v>
      </c>
      <c r="J33" s="6">
        <v>42023</v>
      </c>
      <c r="K33" s="6">
        <v>42023</v>
      </c>
      <c r="L33" s="18"/>
    </row>
    <row r="34" spans="1:12" s="16" customFormat="1" ht="15" customHeight="1" x14ac:dyDescent="0.45">
      <c r="A34" s="18"/>
      <c r="B34" s="483" t="s">
        <v>384</v>
      </c>
      <c r="C34" s="483"/>
      <c r="D34" s="484"/>
      <c r="E34" s="6">
        <v>8</v>
      </c>
      <c r="F34" s="6">
        <v>113</v>
      </c>
      <c r="G34" s="6">
        <v>27160</v>
      </c>
      <c r="H34" s="6">
        <v>49267</v>
      </c>
      <c r="I34" s="6">
        <v>116883</v>
      </c>
      <c r="J34" s="6">
        <v>61813</v>
      </c>
      <c r="K34" s="6">
        <v>61813</v>
      </c>
      <c r="L34" s="18"/>
    </row>
    <row r="35" spans="1:12" s="16" customFormat="1" ht="15" customHeight="1" x14ac:dyDescent="0.45">
      <c r="A35" s="18"/>
      <c r="B35" s="483" t="s">
        <v>385</v>
      </c>
      <c r="C35" s="483"/>
      <c r="D35" s="484"/>
      <c r="E35" s="6">
        <v>3</v>
      </c>
      <c r="F35" s="6">
        <v>73</v>
      </c>
      <c r="G35" s="6" t="s">
        <v>2300</v>
      </c>
      <c r="H35" s="6" t="s">
        <v>2300</v>
      </c>
      <c r="I35" s="6" t="s">
        <v>2300</v>
      </c>
      <c r="J35" s="6" t="s">
        <v>2300</v>
      </c>
      <c r="K35" s="6" t="s">
        <v>2300</v>
      </c>
      <c r="L35" s="18"/>
    </row>
    <row r="36" spans="1:12" s="16" customFormat="1" ht="15" customHeight="1" x14ac:dyDescent="0.45">
      <c r="A36" s="18"/>
      <c r="B36" s="483" t="s">
        <v>386</v>
      </c>
      <c r="C36" s="483"/>
      <c r="D36" s="484"/>
      <c r="E36" s="6">
        <v>3</v>
      </c>
      <c r="F36" s="6">
        <v>127</v>
      </c>
      <c r="G36" s="6">
        <v>52245</v>
      </c>
      <c r="H36" s="6">
        <v>217739</v>
      </c>
      <c r="I36" s="6">
        <v>372013</v>
      </c>
      <c r="J36" s="6">
        <v>124903</v>
      </c>
      <c r="K36" s="6">
        <v>136024</v>
      </c>
      <c r="L36" s="18"/>
    </row>
    <row r="37" spans="1:12" s="16" customFormat="1" ht="15" customHeight="1" x14ac:dyDescent="0.45">
      <c r="A37" s="18"/>
      <c r="B37" s="485" t="s">
        <v>387</v>
      </c>
      <c r="C37" s="485"/>
      <c r="D37" s="486"/>
      <c r="E37" s="9">
        <v>6</v>
      </c>
      <c r="F37" s="9">
        <v>366</v>
      </c>
      <c r="G37" s="9">
        <v>88020</v>
      </c>
      <c r="H37" s="9">
        <v>274913</v>
      </c>
      <c r="I37" s="9">
        <v>437917</v>
      </c>
      <c r="J37" s="9">
        <v>148578</v>
      </c>
      <c r="K37" s="9">
        <v>150245</v>
      </c>
      <c r="L37" s="18"/>
    </row>
    <row r="38" spans="1:12" s="16" customFormat="1" ht="15" customHeight="1" x14ac:dyDescent="0.45">
      <c r="A38" s="18"/>
      <c r="B38" s="483" t="s">
        <v>388</v>
      </c>
      <c r="C38" s="483"/>
      <c r="D38" s="484"/>
      <c r="E38" s="6">
        <v>5</v>
      </c>
      <c r="F38" s="6">
        <v>705</v>
      </c>
      <c r="G38" s="6">
        <v>228352</v>
      </c>
      <c r="H38" s="6">
        <v>392118</v>
      </c>
      <c r="I38" s="6">
        <v>729410</v>
      </c>
      <c r="J38" s="6">
        <v>288313</v>
      </c>
      <c r="K38" s="6">
        <v>307480</v>
      </c>
      <c r="L38" s="18"/>
    </row>
    <row r="39" spans="1:12" s="16" customFormat="1" ht="15" customHeight="1" x14ac:dyDescent="0.45">
      <c r="A39" s="18"/>
      <c r="B39" s="483" t="s">
        <v>389</v>
      </c>
      <c r="C39" s="483"/>
      <c r="D39" s="484"/>
      <c r="E39" s="6">
        <v>1</v>
      </c>
      <c r="F39" s="6">
        <v>275</v>
      </c>
      <c r="G39" s="6" t="s">
        <v>2300</v>
      </c>
      <c r="H39" s="6" t="s">
        <v>2300</v>
      </c>
      <c r="I39" s="6" t="s">
        <v>2300</v>
      </c>
      <c r="J39" s="6" t="s">
        <v>2300</v>
      </c>
      <c r="K39" s="6" t="s">
        <v>2300</v>
      </c>
      <c r="L39" s="18"/>
    </row>
    <row r="40" spans="1:12" s="16" customFormat="1" ht="15" customHeight="1" x14ac:dyDescent="0.45">
      <c r="A40" s="18"/>
      <c r="B40" s="483" t="s">
        <v>390</v>
      </c>
      <c r="C40" s="483"/>
      <c r="D40" s="484"/>
      <c r="E40" s="6">
        <v>1</v>
      </c>
      <c r="F40" s="6">
        <v>300</v>
      </c>
      <c r="G40" s="6" t="s">
        <v>2300</v>
      </c>
      <c r="H40" s="6" t="s">
        <v>2300</v>
      </c>
      <c r="I40" s="6" t="s">
        <v>2300</v>
      </c>
      <c r="J40" s="6" t="s">
        <v>2300</v>
      </c>
      <c r="K40" s="6" t="s">
        <v>2300</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214</v>
      </c>
      <c r="D5" s="16" t="s">
        <v>505</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504</v>
      </c>
      <c r="C8" s="491"/>
      <c r="D8" s="492"/>
      <c r="E8" s="42">
        <v>58</v>
      </c>
      <c r="F8" s="42">
        <v>2000</v>
      </c>
      <c r="G8" s="42">
        <v>727205</v>
      </c>
      <c r="H8" s="42">
        <v>1657037</v>
      </c>
      <c r="I8" s="42">
        <v>3655781</v>
      </c>
      <c r="J8" s="42">
        <v>1612064</v>
      </c>
      <c r="K8" s="42">
        <v>1920748</v>
      </c>
      <c r="L8" s="43"/>
    </row>
    <row r="9" spans="1:12" s="16" customFormat="1" ht="15" customHeight="1" x14ac:dyDescent="0.45">
      <c r="A9" s="18"/>
      <c r="B9" s="38" t="s">
        <v>43</v>
      </c>
      <c r="C9" s="487" t="s">
        <v>44</v>
      </c>
      <c r="D9" s="487"/>
      <c r="E9" s="6">
        <v>12</v>
      </c>
      <c r="F9" s="6">
        <v>715</v>
      </c>
      <c r="G9" s="6">
        <v>212271</v>
      </c>
      <c r="H9" s="6">
        <v>360353</v>
      </c>
      <c r="I9" s="6">
        <v>793028</v>
      </c>
      <c r="J9" s="6">
        <v>354235</v>
      </c>
      <c r="K9" s="6">
        <v>396951</v>
      </c>
      <c r="L9" s="18"/>
    </row>
    <row r="10" spans="1:12" s="16" customFormat="1" ht="15" customHeight="1" x14ac:dyDescent="0.45">
      <c r="A10" s="18"/>
      <c r="B10" s="38">
        <v>10</v>
      </c>
      <c r="C10" s="487" t="s">
        <v>45</v>
      </c>
      <c r="D10" s="487"/>
      <c r="E10" s="6">
        <v>3</v>
      </c>
      <c r="F10" s="6">
        <v>29</v>
      </c>
      <c r="G10" s="6">
        <v>11286</v>
      </c>
      <c r="H10" s="6">
        <v>36329</v>
      </c>
      <c r="I10" s="6">
        <v>67355</v>
      </c>
      <c r="J10" s="6">
        <v>25441</v>
      </c>
      <c r="K10" s="6">
        <v>25441</v>
      </c>
      <c r="L10" s="18"/>
    </row>
    <row r="11" spans="1:12" s="16" customFormat="1" ht="15" customHeight="1" x14ac:dyDescent="0.45">
      <c r="A11" s="18"/>
      <c r="B11" s="38">
        <v>11</v>
      </c>
      <c r="C11" s="487" t="s">
        <v>47</v>
      </c>
      <c r="D11" s="487"/>
      <c r="E11" s="6">
        <v>5</v>
      </c>
      <c r="F11" s="6">
        <v>128</v>
      </c>
      <c r="G11" s="6">
        <v>23075</v>
      </c>
      <c r="H11" s="6">
        <v>31226</v>
      </c>
      <c r="I11" s="6">
        <v>64835</v>
      </c>
      <c r="J11" s="6">
        <v>28943</v>
      </c>
      <c r="K11" s="6">
        <v>30607</v>
      </c>
      <c r="L11" s="18"/>
    </row>
    <row r="12" spans="1:12" s="16" customFormat="1" ht="15" customHeight="1" x14ac:dyDescent="0.45">
      <c r="A12" s="18"/>
      <c r="B12" s="38">
        <v>12</v>
      </c>
      <c r="C12" s="487" t="s">
        <v>48</v>
      </c>
      <c r="D12" s="487"/>
      <c r="E12" s="6">
        <v>5</v>
      </c>
      <c r="F12" s="6">
        <v>108</v>
      </c>
      <c r="G12" s="6">
        <v>42928</v>
      </c>
      <c r="H12" s="6">
        <v>232821</v>
      </c>
      <c r="I12" s="6">
        <v>335601</v>
      </c>
      <c r="J12" s="6">
        <v>92961</v>
      </c>
      <c r="K12" s="6">
        <v>93593</v>
      </c>
      <c r="L12" s="18"/>
    </row>
    <row r="13" spans="1:12" s="16" customFormat="1" ht="15" customHeight="1" x14ac:dyDescent="0.45">
      <c r="A13" s="18"/>
      <c r="B13" s="39">
        <v>13</v>
      </c>
      <c r="C13" s="488" t="s">
        <v>49</v>
      </c>
      <c r="D13" s="488"/>
      <c r="E13" s="9">
        <v>2</v>
      </c>
      <c r="F13" s="9">
        <v>36</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1</v>
      </c>
      <c r="F15" s="6">
        <v>9</v>
      </c>
      <c r="G15" s="6" t="s">
        <v>2300</v>
      </c>
      <c r="H15" s="6" t="s">
        <v>2300</v>
      </c>
      <c r="I15" s="6" t="s">
        <v>2300</v>
      </c>
      <c r="J15" s="6" t="s">
        <v>2300</v>
      </c>
      <c r="K15" s="6" t="s">
        <v>2300</v>
      </c>
      <c r="L15" s="18"/>
    </row>
    <row r="16" spans="1:12" s="16" customFormat="1" ht="15" customHeight="1" x14ac:dyDescent="0.45">
      <c r="A16" s="18"/>
      <c r="B16" s="38">
        <v>16</v>
      </c>
      <c r="C16" s="487" t="s">
        <v>52</v>
      </c>
      <c r="D16" s="487"/>
      <c r="E16" s="6">
        <v>2</v>
      </c>
      <c r="F16" s="6">
        <v>409</v>
      </c>
      <c r="G16" s="6" t="s">
        <v>2300</v>
      </c>
      <c r="H16" s="6" t="s">
        <v>2300</v>
      </c>
      <c r="I16" s="6" t="s">
        <v>2300</v>
      </c>
      <c r="J16" s="6" t="s">
        <v>2300</v>
      </c>
      <c r="K16" s="6" t="s">
        <v>2300</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v>3</v>
      </c>
      <c r="F18" s="9">
        <v>136</v>
      </c>
      <c r="G18" s="9">
        <v>50650</v>
      </c>
      <c r="H18" s="9">
        <v>68833</v>
      </c>
      <c r="I18" s="9">
        <v>173972</v>
      </c>
      <c r="J18" s="9">
        <v>90345</v>
      </c>
      <c r="K18" s="9">
        <v>96912</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v>1</v>
      </c>
      <c r="F20" s="6">
        <v>23</v>
      </c>
      <c r="G20" s="6" t="s">
        <v>2300</v>
      </c>
      <c r="H20" s="6" t="s">
        <v>2300</v>
      </c>
      <c r="I20" s="6" t="s">
        <v>2300</v>
      </c>
      <c r="J20" s="6" t="s">
        <v>2300</v>
      </c>
      <c r="K20" s="6" t="s">
        <v>2300</v>
      </c>
      <c r="L20" s="18"/>
    </row>
    <row r="21" spans="1:12" s="16" customFormat="1" ht="15" customHeight="1" x14ac:dyDescent="0.45">
      <c r="A21" s="18"/>
      <c r="B21" s="38">
        <v>21</v>
      </c>
      <c r="C21" s="487" t="s">
        <v>57</v>
      </c>
      <c r="D21" s="487"/>
      <c r="E21" s="6">
        <v>3</v>
      </c>
      <c r="F21" s="6">
        <v>71</v>
      </c>
      <c r="G21" s="6">
        <v>34275</v>
      </c>
      <c r="H21" s="6">
        <v>73627</v>
      </c>
      <c r="I21" s="6">
        <v>139705</v>
      </c>
      <c r="J21" s="6">
        <v>59417</v>
      </c>
      <c r="K21" s="6">
        <v>61218</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v>1</v>
      </c>
      <c r="F23" s="9">
        <v>17</v>
      </c>
      <c r="G23" s="9" t="s">
        <v>2300</v>
      </c>
      <c r="H23" s="9" t="s">
        <v>2300</v>
      </c>
      <c r="I23" s="9" t="s">
        <v>2300</v>
      </c>
      <c r="J23" s="9" t="s">
        <v>2300</v>
      </c>
      <c r="K23" s="9" t="s">
        <v>2300</v>
      </c>
      <c r="L23" s="18"/>
    </row>
    <row r="24" spans="1:12" s="16" customFormat="1" ht="15" customHeight="1" x14ac:dyDescent="0.45">
      <c r="A24" s="18"/>
      <c r="B24" s="38">
        <v>24</v>
      </c>
      <c r="C24" s="487" t="s">
        <v>60</v>
      </c>
      <c r="D24" s="487"/>
      <c r="E24" s="6">
        <v>5</v>
      </c>
      <c r="F24" s="6">
        <v>95</v>
      </c>
      <c r="G24" s="6">
        <v>33196</v>
      </c>
      <c r="H24" s="6">
        <v>138584</v>
      </c>
      <c r="I24" s="6">
        <v>241445</v>
      </c>
      <c r="J24" s="6">
        <v>93392</v>
      </c>
      <c r="K24" s="6">
        <v>93935</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8</v>
      </c>
      <c r="F26" s="6">
        <v>100</v>
      </c>
      <c r="G26" s="6">
        <v>37987</v>
      </c>
      <c r="H26" s="6">
        <v>61000</v>
      </c>
      <c r="I26" s="6">
        <v>109064</v>
      </c>
      <c r="J26" s="6">
        <v>44437</v>
      </c>
      <c r="K26" s="6">
        <v>44140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v>3</v>
      </c>
      <c r="F29" s="6">
        <v>78</v>
      </c>
      <c r="G29" s="6">
        <v>26168</v>
      </c>
      <c r="H29" s="6">
        <v>53118</v>
      </c>
      <c r="I29" s="6">
        <v>116506</v>
      </c>
      <c r="J29" s="6">
        <v>56826</v>
      </c>
      <c r="K29" s="6">
        <v>57635</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v>4</v>
      </c>
      <c r="F32" s="99">
        <v>46</v>
      </c>
      <c r="G32" s="99">
        <v>19497</v>
      </c>
      <c r="H32" s="99">
        <v>21361</v>
      </c>
      <c r="I32" s="99">
        <v>56906</v>
      </c>
      <c r="J32" s="99">
        <v>32314</v>
      </c>
      <c r="K32" s="99">
        <v>32314</v>
      </c>
      <c r="L32" s="18"/>
    </row>
    <row r="33" spans="1:12" s="16" customFormat="1" ht="15" customHeight="1" x14ac:dyDescent="0.45">
      <c r="A33" s="18"/>
      <c r="B33" s="483" t="s">
        <v>2046</v>
      </c>
      <c r="C33" s="483"/>
      <c r="D33" s="484"/>
      <c r="E33" s="6">
        <v>19</v>
      </c>
      <c r="F33" s="6">
        <v>85</v>
      </c>
      <c r="G33" s="6">
        <v>26063</v>
      </c>
      <c r="H33" s="6">
        <v>67831</v>
      </c>
      <c r="I33" s="6">
        <v>131963</v>
      </c>
      <c r="J33" s="6">
        <v>58399</v>
      </c>
      <c r="K33" s="6">
        <v>58399</v>
      </c>
      <c r="L33" s="18"/>
    </row>
    <row r="34" spans="1:12" s="16" customFormat="1" ht="15" customHeight="1" x14ac:dyDescent="0.45">
      <c r="A34" s="18"/>
      <c r="B34" s="483" t="s">
        <v>384</v>
      </c>
      <c r="C34" s="483"/>
      <c r="D34" s="484"/>
      <c r="E34" s="6">
        <v>15</v>
      </c>
      <c r="F34" s="6">
        <v>206</v>
      </c>
      <c r="G34" s="6">
        <v>60952</v>
      </c>
      <c r="H34" s="6">
        <v>180538</v>
      </c>
      <c r="I34" s="6">
        <v>360537</v>
      </c>
      <c r="J34" s="6">
        <v>161260</v>
      </c>
      <c r="K34" s="6">
        <v>161260</v>
      </c>
      <c r="L34" s="18"/>
    </row>
    <row r="35" spans="1:12" s="16" customFormat="1" ht="15" customHeight="1" x14ac:dyDescent="0.45">
      <c r="A35" s="18"/>
      <c r="B35" s="483" t="s">
        <v>385</v>
      </c>
      <c r="C35" s="483"/>
      <c r="D35" s="484"/>
      <c r="E35" s="6">
        <v>8</v>
      </c>
      <c r="F35" s="6">
        <v>203</v>
      </c>
      <c r="G35" s="6">
        <v>73307</v>
      </c>
      <c r="H35" s="6">
        <v>274043</v>
      </c>
      <c r="I35" s="6">
        <v>400344</v>
      </c>
      <c r="J35" s="6">
        <v>115302</v>
      </c>
      <c r="K35" s="6">
        <v>115302</v>
      </c>
      <c r="L35" s="18"/>
    </row>
    <row r="36" spans="1:12" s="16" customFormat="1" ht="15" customHeight="1" x14ac:dyDescent="0.45">
      <c r="A36" s="18"/>
      <c r="B36" s="483" t="s">
        <v>386</v>
      </c>
      <c r="C36" s="483"/>
      <c r="D36" s="484"/>
      <c r="E36" s="6">
        <v>9</v>
      </c>
      <c r="F36" s="6">
        <v>366</v>
      </c>
      <c r="G36" s="6">
        <v>121308</v>
      </c>
      <c r="H36" s="6">
        <v>324872</v>
      </c>
      <c r="I36" s="6">
        <v>613312</v>
      </c>
      <c r="J36" s="6">
        <v>253783</v>
      </c>
      <c r="K36" s="6">
        <v>265338</v>
      </c>
      <c r="L36" s="18"/>
    </row>
    <row r="37" spans="1:12" s="16" customFormat="1" ht="15" customHeight="1" x14ac:dyDescent="0.45">
      <c r="A37" s="18"/>
      <c r="B37" s="485" t="s">
        <v>387</v>
      </c>
      <c r="C37" s="485"/>
      <c r="D37" s="486"/>
      <c r="E37" s="9">
        <v>3</v>
      </c>
      <c r="F37" s="9">
        <v>220</v>
      </c>
      <c r="G37" s="9">
        <v>68446</v>
      </c>
      <c r="H37" s="9">
        <v>173079</v>
      </c>
      <c r="I37" s="9">
        <v>263574</v>
      </c>
      <c r="J37" s="9">
        <v>76297</v>
      </c>
      <c r="K37" s="9">
        <v>83568</v>
      </c>
      <c r="L37" s="18"/>
    </row>
    <row r="38" spans="1:12" s="16" customFormat="1" ht="15" customHeight="1" x14ac:dyDescent="0.45">
      <c r="A38" s="18"/>
      <c r="B38" s="483" t="s">
        <v>388</v>
      </c>
      <c r="C38" s="483"/>
      <c r="D38" s="484"/>
      <c r="E38" s="6">
        <v>2</v>
      </c>
      <c r="F38" s="6">
        <v>309</v>
      </c>
      <c r="G38" s="6" t="s">
        <v>2300</v>
      </c>
      <c r="H38" s="6" t="s">
        <v>2300</v>
      </c>
      <c r="I38" s="6" t="s">
        <v>2300</v>
      </c>
      <c r="J38" s="6" t="s">
        <v>2300</v>
      </c>
      <c r="K38" s="6" t="s">
        <v>2300</v>
      </c>
      <c r="L38" s="18"/>
    </row>
    <row r="39" spans="1:12" s="16" customFormat="1" ht="15" customHeight="1" x14ac:dyDescent="0.45">
      <c r="A39" s="18"/>
      <c r="B39" s="483" t="s">
        <v>389</v>
      </c>
      <c r="C39" s="483"/>
      <c r="D39" s="484"/>
      <c r="E39" s="6">
        <v>1</v>
      </c>
      <c r="F39" s="6">
        <v>215</v>
      </c>
      <c r="G39" s="6" t="s">
        <v>2300</v>
      </c>
      <c r="H39" s="6" t="s">
        <v>2300</v>
      </c>
      <c r="I39" s="6" t="s">
        <v>2300</v>
      </c>
      <c r="J39" s="6" t="s">
        <v>2300</v>
      </c>
      <c r="K39" s="6" t="s">
        <v>2300</v>
      </c>
      <c r="L39" s="18"/>
    </row>
    <row r="40" spans="1:12" s="16" customFormat="1" ht="15" customHeight="1" x14ac:dyDescent="0.45">
      <c r="A40" s="18"/>
      <c r="B40" s="483" t="s">
        <v>390</v>
      </c>
      <c r="C40" s="483"/>
      <c r="D40" s="484"/>
      <c r="E40" s="6">
        <v>1</v>
      </c>
      <c r="F40" s="6">
        <v>396</v>
      </c>
      <c r="G40" s="6" t="s">
        <v>2300</v>
      </c>
      <c r="H40" s="6" t="s">
        <v>2300</v>
      </c>
      <c r="I40" s="6" t="s">
        <v>2300</v>
      </c>
      <c r="J40" s="6" t="s">
        <v>2300</v>
      </c>
      <c r="K40" s="6" t="s">
        <v>2300</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215</v>
      </c>
      <c r="D5" s="16" t="s">
        <v>506</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v>
      </c>
      <c r="C8" s="491"/>
      <c r="D8" s="492"/>
      <c r="E8" s="42">
        <v>263</v>
      </c>
      <c r="F8" s="42">
        <v>9770</v>
      </c>
      <c r="G8" s="42">
        <v>3809702</v>
      </c>
      <c r="H8" s="42">
        <v>22109998</v>
      </c>
      <c r="I8" s="42">
        <v>33968163</v>
      </c>
      <c r="J8" s="42">
        <v>10625453</v>
      </c>
      <c r="K8" s="42">
        <v>11038509</v>
      </c>
      <c r="L8" s="43"/>
    </row>
    <row r="9" spans="1:12" s="16" customFormat="1" ht="15" customHeight="1" x14ac:dyDescent="0.45">
      <c r="A9" s="18"/>
      <c r="B9" s="38" t="s">
        <v>43</v>
      </c>
      <c r="C9" s="487" t="s">
        <v>44</v>
      </c>
      <c r="D9" s="487"/>
      <c r="E9" s="6">
        <v>38</v>
      </c>
      <c r="F9" s="6">
        <v>1180</v>
      </c>
      <c r="G9" s="6">
        <v>321999</v>
      </c>
      <c r="H9" s="6">
        <v>1114856</v>
      </c>
      <c r="I9" s="6">
        <v>2026227</v>
      </c>
      <c r="J9" s="6">
        <v>791955</v>
      </c>
      <c r="K9" s="6">
        <v>848724</v>
      </c>
      <c r="L9" s="18"/>
    </row>
    <row r="10" spans="1:12" s="16" customFormat="1" ht="15" customHeight="1" x14ac:dyDescent="0.45">
      <c r="A10" s="18"/>
      <c r="B10" s="38">
        <v>10</v>
      </c>
      <c r="C10" s="487" t="s">
        <v>45</v>
      </c>
      <c r="D10" s="487"/>
      <c r="E10" s="6">
        <v>5</v>
      </c>
      <c r="F10" s="6">
        <v>65</v>
      </c>
      <c r="G10" s="6">
        <v>8291</v>
      </c>
      <c r="H10" s="6">
        <v>24880</v>
      </c>
      <c r="I10" s="6">
        <v>49335</v>
      </c>
      <c r="J10" s="6">
        <v>20039</v>
      </c>
      <c r="K10" s="6">
        <v>20039</v>
      </c>
      <c r="L10" s="18"/>
    </row>
    <row r="11" spans="1:12" s="16" customFormat="1" ht="15" customHeight="1" x14ac:dyDescent="0.45">
      <c r="A11" s="18"/>
      <c r="B11" s="38">
        <v>11</v>
      </c>
      <c r="C11" s="487" t="s">
        <v>47</v>
      </c>
      <c r="D11" s="487"/>
      <c r="E11" s="6">
        <v>23</v>
      </c>
      <c r="F11" s="6">
        <v>694</v>
      </c>
      <c r="G11" s="6">
        <v>185070</v>
      </c>
      <c r="H11" s="6">
        <v>259150</v>
      </c>
      <c r="I11" s="6">
        <v>572803</v>
      </c>
      <c r="J11" s="6">
        <v>284166</v>
      </c>
      <c r="K11" s="6">
        <v>285235</v>
      </c>
      <c r="L11" s="18"/>
    </row>
    <row r="12" spans="1:12" s="16" customFormat="1" ht="15" customHeight="1" x14ac:dyDescent="0.45">
      <c r="A12" s="18"/>
      <c r="B12" s="38">
        <v>12</v>
      </c>
      <c r="C12" s="487" t="s">
        <v>48</v>
      </c>
      <c r="D12" s="487"/>
      <c r="E12" s="6">
        <v>6</v>
      </c>
      <c r="F12" s="6">
        <v>180</v>
      </c>
      <c r="G12" s="6">
        <v>64000</v>
      </c>
      <c r="H12" s="6">
        <v>724493</v>
      </c>
      <c r="I12" s="6">
        <v>996152</v>
      </c>
      <c r="J12" s="6">
        <v>197022</v>
      </c>
      <c r="K12" s="6">
        <v>249917</v>
      </c>
      <c r="L12" s="18"/>
    </row>
    <row r="13" spans="1:12" s="16" customFormat="1" ht="15" customHeight="1" x14ac:dyDescent="0.45">
      <c r="A13" s="18"/>
      <c r="B13" s="39">
        <v>13</v>
      </c>
      <c r="C13" s="488" t="s">
        <v>49</v>
      </c>
      <c r="D13" s="488"/>
      <c r="E13" s="9">
        <v>1</v>
      </c>
      <c r="F13" s="9">
        <v>9</v>
      </c>
      <c r="G13" s="9" t="s">
        <v>2300</v>
      </c>
      <c r="H13" s="9" t="s">
        <v>2300</v>
      </c>
      <c r="I13" s="9" t="s">
        <v>2300</v>
      </c>
      <c r="J13" s="9" t="s">
        <v>2300</v>
      </c>
      <c r="K13" s="9" t="s">
        <v>2300</v>
      </c>
      <c r="L13" s="18"/>
    </row>
    <row r="14" spans="1:12" s="16" customFormat="1" ht="15" customHeight="1" x14ac:dyDescent="0.45">
      <c r="A14" s="18"/>
      <c r="B14" s="38">
        <v>14</v>
      </c>
      <c r="C14" s="487" t="s">
        <v>50</v>
      </c>
      <c r="D14" s="487"/>
      <c r="E14" s="6">
        <v>3</v>
      </c>
      <c r="F14" s="6">
        <v>104</v>
      </c>
      <c r="G14" s="6">
        <v>32978</v>
      </c>
      <c r="H14" s="6">
        <v>146042</v>
      </c>
      <c r="I14" s="6">
        <v>218021</v>
      </c>
      <c r="J14" s="6">
        <v>56914</v>
      </c>
      <c r="K14" s="6">
        <v>65507</v>
      </c>
      <c r="L14" s="18"/>
    </row>
    <row r="15" spans="1:12" s="16" customFormat="1" ht="15" customHeight="1" x14ac:dyDescent="0.45">
      <c r="A15" s="18"/>
      <c r="B15" s="38">
        <v>15</v>
      </c>
      <c r="C15" s="487" t="s">
        <v>51</v>
      </c>
      <c r="D15" s="487"/>
      <c r="E15" s="6">
        <v>12</v>
      </c>
      <c r="F15" s="6">
        <v>176</v>
      </c>
      <c r="G15" s="6">
        <v>58510</v>
      </c>
      <c r="H15" s="6">
        <v>138914</v>
      </c>
      <c r="I15" s="6">
        <v>288525</v>
      </c>
      <c r="J15" s="6">
        <v>122437</v>
      </c>
      <c r="K15" s="6">
        <v>136798</v>
      </c>
      <c r="L15" s="18"/>
    </row>
    <row r="16" spans="1:12" s="16" customFormat="1" ht="15" customHeight="1" x14ac:dyDescent="0.45">
      <c r="A16" s="18"/>
      <c r="B16" s="38">
        <v>16</v>
      </c>
      <c r="C16" s="487" t="s">
        <v>52</v>
      </c>
      <c r="D16" s="487"/>
      <c r="E16" s="6">
        <v>1</v>
      </c>
      <c r="F16" s="6">
        <v>88</v>
      </c>
      <c r="G16" s="6" t="s">
        <v>2300</v>
      </c>
      <c r="H16" s="6" t="s">
        <v>2300</v>
      </c>
      <c r="I16" s="6" t="s">
        <v>2300</v>
      </c>
      <c r="J16" s="6" t="s">
        <v>2300</v>
      </c>
      <c r="K16" s="6" t="s">
        <v>2300</v>
      </c>
      <c r="L16" s="18"/>
    </row>
    <row r="17" spans="1:12" s="16" customFormat="1" ht="15" customHeight="1" x14ac:dyDescent="0.45">
      <c r="A17" s="18"/>
      <c r="B17" s="38">
        <v>17</v>
      </c>
      <c r="C17" s="487" t="s">
        <v>53</v>
      </c>
      <c r="D17" s="487"/>
      <c r="E17" s="6">
        <v>2</v>
      </c>
      <c r="F17" s="6">
        <v>12</v>
      </c>
      <c r="G17" s="6" t="s">
        <v>2300</v>
      </c>
      <c r="H17" s="6" t="s">
        <v>2300</v>
      </c>
      <c r="I17" s="6" t="s">
        <v>2300</v>
      </c>
      <c r="J17" s="6" t="s">
        <v>2300</v>
      </c>
      <c r="K17" s="6" t="s">
        <v>2300</v>
      </c>
      <c r="L17" s="18"/>
    </row>
    <row r="18" spans="1:12" s="16" customFormat="1" ht="15" customHeight="1" x14ac:dyDescent="0.45">
      <c r="A18" s="18"/>
      <c r="B18" s="39">
        <v>18</v>
      </c>
      <c r="C18" s="490" t="s">
        <v>54</v>
      </c>
      <c r="D18" s="488"/>
      <c r="E18" s="9">
        <v>9</v>
      </c>
      <c r="F18" s="9">
        <v>272</v>
      </c>
      <c r="G18" s="9">
        <v>107490</v>
      </c>
      <c r="H18" s="9">
        <v>242835</v>
      </c>
      <c r="I18" s="9">
        <v>460262</v>
      </c>
      <c r="J18" s="9">
        <v>188917</v>
      </c>
      <c r="K18" s="9">
        <v>199221</v>
      </c>
      <c r="L18" s="18"/>
    </row>
    <row r="19" spans="1:12" s="16" customFormat="1" ht="15" customHeight="1" x14ac:dyDescent="0.45">
      <c r="A19" s="18"/>
      <c r="B19" s="38">
        <v>19</v>
      </c>
      <c r="C19" s="487" t="s">
        <v>55</v>
      </c>
      <c r="D19" s="487"/>
      <c r="E19" s="6">
        <v>1</v>
      </c>
      <c r="F19" s="6">
        <v>14</v>
      </c>
      <c r="G19" s="6" t="s">
        <v>2300</v>
      </c>
      <c r="H19" s="6" t="s">
        <v>2300</v>
      </c>
      <c r="I19" s="6" t="s">
        <v>2300</v>
      </c>
      <c r="J19" s="6" t="s">
        <v>2300</v>
      </c>
      <c r="K19" s="6" t="s">
        <v>2300</v>
      </c>
      <c r="L19" s="18"/>
    </row>
    <row r="20" spans="1:12" s="16" customFormat="1" ht="15" customHeight="1" x14ac:dyDescent="0.45">
      <c r="A20" s="18"/>
      <c r="B20" s="38">
        <v>20</v>
      </c>
      <c r="C20" s="487" t="s">
        <v>56</v>
      </c>
      <c r="D20" s="487"/>
      <c r="E20" s="6">
        <v>1</v>
      </c>
      <c r="F20" s="6">
        <v>54</v>
      </c>
      <c r="G20" s="6" t="s">
        <v>2300</v>
      </c>
      <c r="H20" s="6" t="s">
        <v>2300</v>
      </c>
      <c r="I20" s="6" t="s">
        <v>2300</v>
      </c>
      <c r="J20" s="6" t="s">
        <v>2300</v>
      </c>
      <c r="K20" s="6" t="s">
        <v>2300</v>
      </c>
      <c r="L20" s="18"/>
    </row>
    <row r="21" spans="1:12" s="16" customFormat="1" ht="15" customHeight="1" x14ac:dyDescent="0.45">
      <c r="A21" s="18"/>
      <c r="B21" s="38">
        <v>21</v>
      </c>
      <c r="C21" s="487" t="s">
        <v>57</v>
      </c>
      <c r="D21" s="487"/>
      <c r="E21" s="6">
        <v>17</v>
      </c>
      <c r="F21" s="6">
        <v>281</v>
      </c>
      <c r="G21" s="6">
        <v>106098</v>
      </c>
      <c r="H21" s="6">
        <v>454711</v>
      </c>
      <c r="I21" s="6">
        <v>734320</v>
      </c>
      <c r="J21" s="6">
        <v>253273</v>
      </c>
      <c r="K21" s="6">
        <v>254809</v>
      </c>
      <c r="L21" s="18"/>
    </row>
    <row r="22" spans="1:12" s="16" customFormat="1" ht="15" customHeight="1" x14ac:dyDescent="0.45">
      <c r="A22" s="18"/>
      <c r="B22" s="38">
        <v>22</v>
      </c>
      <c r="C22" s="487" t="s">
        <v>58</v>
      </c>
      <c r="D22" s="487"/>
      <c r="E22" s="6">
        <v>19</v>
      </c>
      <c r="F22" s="6">
        <v>482</v>
      </c>
      <c r="G22" s="6">
        <v>170714</v>
      </c>
      <c r="H22" s="6">
        <v>621130</v>
      </c>
      <c r="I22" s="6">
        <v>1019841</v>
      </c>
      <c r="J22" s="6">
        <v>353820</v>
      </c>
      <c r="K22" s="6">
        <v>366334</v>
      </c>
      <c r="L22" s="18"/>
    </row>
    <row r="23" spans="1:12" s="16" customFormat="1" ht="15" customHeight="1" x14ac:dyDescent="0.45">
      <c r="A23" s="18"/>
      <c r="B23" s="39">
        <v>23</v>
      </c>
      <c r="C23" s="488" t="s">
        <v>59</v>
      </c>
      <c r="D23" s="488"/>
      <c r="E23" s="9">
        <v>12</v>
      </c>
      <c r="F23" s="9">
        <v>348</v>
      </c>
      <c r="G23" s="9">
        <v>143794</v>
      </c>
      <c r="H23" s="9">
        <v>698947</v>
      </c>
      <c r="I23" s="9">
        <v>1394680</v>
      </c>
      <c r="J23" s="9">
        <v>595203</v>
      </c>
      <c r="K23" s="9">
        <v>640872</v>
      </c>
      <c r="L23" s="18"/>
    </row>
    <row r="24" spans="1:12" s="16" customFormat="1" ht="15" customHeight="1" x14ac:dyDescent="0.45">
      <c r="A24" s="18"/>
      <c r="B24" s="38">
        <v>24</v>
      </c>
      <c r="C24" s="487" t="s">
        <v>60</v>
      </c>
      <c r="D24" s="487"/>
      <c r="E24" s="6">
        <v>28</v>
      </c>
      <c r="F24" s="6">
        <v>775</v>
      </c>
      <c r="G24" s="6">
        <v>320136</v>
      </c>
      <c r="H24" s="6">
        <v>918978</v>
      </c>
      <c r="I24" s="6">
        <v>1613972</v>
      </c>
      <c r="J24" s="6">
        <v>591434</v>
      </c>
      <c r="K24" s="6">
        <v>633327</v>
      </c>
      <c r="L24" s="18"/>
    </row>
    <row r="25" spans="1:12" s="16" customFormat="1" ht="15" customHeight="1" x14ac:dyDescent="0.45">
      <c r="A25" s="18"/>
      <c r="B25" s="38">
        <v>25</v>
      </c>
      <c r="C25" s="487" t="s">
        <v>61</v>
      </c>
      <c r="D25" s="487"/>
      <c r="E25" s="6">
        <v>5</v>
      </c>
      <c r="F25" s="6">
        <v>229</v>
      </c>
      <c r="G25" s="6">
        <v>75488</v>
      </c>
      <c r="H25" s="6">
        <v>105780</v>
      </c>
      <c r="I25" s="6">
        <v>325087</v>
      </c>
      <c r="J25" s="6">
        <v>189943</v>
      </c>
      <c r="K25" s="6">
        <v>203359</v>
      </c>
      <c r="L25" s="18"/>
    </row>
    <row r="26" spans="1:12" s="16" customFormat="1" ht="15" customHeight="1" x14ac:dyDescent="0.45">
      <c r="A26" s="18"/>
      <c r="B26" s="38">
        <v>26</v>
      </c>
      <c r="C26" s="487" t="s">
        <v>62</v>
      </c>
      <c r="D26" s="487"/>
      <c r="E26" s="6">
        <v>31</v>
      </c>
      <c r="F26" s="6">
        <v>2371</v>
      </c>
      <c r="G26" s="6">
        <v>1287836</v>
      </c>
      <c r="H26" s="6">
        <v>12054691</v>
      </c>
      <c r="I26" s="6">
        <v>17058727</v>
      </c>
      <c r="J26" s="6">
        <v>4610098</v>
      </c>
      <c r="K26" s="6">
        <v>4744279</v>
      </c>
      <c r="L26" s="18"/>
    </row>
    <row r="27" spans="1:12" s="16" customFormat="1" ht="15" customHeight="1" x14ac:dyDescent="0.45">
      <c r="A27" s="18"/>
      <c r="B27" s="38">
        <v>27</v>
      </c>
      <c r="C27" s="487" t="s">
        <v>63</v>
      </c>
      <c r="D27" s="487"/>
      <c r="E27" s="6">
        <v>5</v>
      </c>
      <c r="F27" s="6">
        <v>544</v>
      </c>
      <c r="G27" s="6">
        <v>161490</v>
      </c>
      <c r="H27" s="6">
        <v>2203809</v>
      </c>
      <c r="I27" s="6">
        <v>3004439</v>
      </c>
      <c r="J27" s="6">
        <v>743131</v>
      </c>
      <c r="K27" s="6">
        <v>732863</v>
      </c>
      <c r="L27" s="18"/>
    </row>
    <row r="28" spans="1:12" s="16" customFormat="1" ht="15" customHeight="1" x14ac:dyDescent="0.45">
      <c r="A28" s="18"/>
      <c r="B28" s="39">
        <v>28</v>
      </c>
      <c r="C28" s="488" t="s">
        <v>64</v>
      </c>
      <c r="D28" s="488"/>
      <c r="E28" s="9">
        <v>10</v>
      </c>
      <c r="F28" s="9">
        <v>539</v>
      </c>
      <c r="G28" s="9">
        <v>189776</v>
      </c>
      <c r="H28" s="9">
        <v>264121</v>
      </c>
      <c r="I28" s="9">
        <v>607683</v>
      </c>
      <c r="J28" s="9">
        <v>282169</v>
      </c>
      <c r="K28" s="9">
        <v>313746</v>
      </c>
      <c r="L28" s="18"/>
    </row>
    <row r="29" spans="1:12" s="16" customFormat="1" ht="15" customHeight="1" x14ac:dyDescent="0.45">
      <c r="A29" s="18"/>
      <c r="B29" s="38">
        <v>29</v>
      </c>
      <c r="C29" s="487" t="s">
        <v>65</v>
      </c>
      <c r="D29" s="487"/>
      <c r="E29" s="6">
        <v>9</v>
      </c>
      <c r="F29" s="6">
        <v>258</v>
      </c>
      <c r="G29" s="6">
        <v>77628</v>
      </c>
      <c r="H29" s="6">
        <v>310371</v>
      </c>
      <c r="I29" s="6">
        <v>517138</v>
      </c>
      <c r="J29" s="6">
        <v>178801</v>
      </c>
      <c r="K29" s="6">
        <v>189044</v>
      </c>
      <c r="L29" s="18"/>
    </row>
    <row r="30" spans="1:12" s="16" customFormat="1" ht="15" customHeight="1" x14ac:dyDescent="0.45">
      <c r="A30" s="18"/>
      <c r="B30" s="38">
        <v>30</v>
      </c>
      <c r="C30" s="487" t="s">
        <v>66</v>
      </c>
      <c r="D30" s="487"/>
      <c r="E30" s="6">
        <v>6</v>
      </c>
      <c r="F30" s="6">
        <v>667</v>
      </c>
      <c r="G30" s="6">
        <v>297593</v>
      </c>
      <c r="H30" s="6">
        <v>934797</v>
      </c>
      <c r="I30" s="6">
        <v>1694631</v>
      </c>
      <c r="J30" s="6">
        <v>759958</v>
      </c>
      <c r="K30" s="6">
        <v>703348</v>
      </c>
      <c r="L30" s="18"/>
    </row>
    <row r="31" spans="1:12" s="16" customFormat="1" ht="15" customHeight="1" x14ac:dyDescent="0.45">
      <c r="A31" s="18"/>
      <c r="B31" s="38">
        <v>31</v>
      </c>
      <c r="C31" s="487" t="s">
        <v>67</v>
      </c>
      <c r="D31" s="487"/>
      <c r="E31" s="6">
        <v>5</v>
      </c>
      <c r="F31" s="6">
        <v>318</v>
      </c>
      <c r="G31" s="6">
        <v>90475</v>
      </c>
      <c r="H31" s="6">
        <v>329570</v>
      </c>
      <c r="I31" s="6">
        <v>607977</v>
      </c>
      <c r="J31" s="6">
        <v>246419</v>
      </c>
      <c r="K31" s="6">
        <v>254143</v>
      </c>
      <c r="L31" s="18"/>
    </row>
    <row r="32" spans="1:12" s="16" customFormat="1" ht="15" customHeight="1" x14ac:dyDescent="0.45">
      <c r="A32" s="18"/>
      <c r="B32" s="132">
        <v>32</v>
      </c>
      <c r="C32" s="489" t="s">
        <v>68</v>
      </c>
      <c r="D32" s="489"/>
      <c r="E32" s="99">
        <v>14</v>
      </c>
      <c r="F32" s="99">
        <v>110</v>
      </c>
      <c r="G32" s="99">
        <v>31019</v>
      </c>
      <c r="H32" s="99">
        <v>30251</v>
      </c>
      <c r="I32" s="99">
        <v>77729</v>
      </c>
      <c r="J32" s="99">
        <v>43162</v>
      </c>
      <c r="K32" s="99">
        <v>43162</v>
      </c>
      <c r="L32" s="18"/>
    </row>
    <row r="33" spans="1:12" s="16" customFormat="1" ht="15" customHeight="1" x14ac:dyDescent="0.45">
      <c r="A33" s="18"/>
      <c r="B33" s="483" t="s">
        <v>2046</v>
      </c>
      <c r="C33" s="483"/>
      <c r="D33" s="484"/>
      <c r="E33" s="6">
        <v>80</v>
      </c>
      <c r="F33" s="6">
        <v>424</v>
      </c>
      <c r="G33" s="6">
        <v>114075</v>
      </c>
      <c r="H33" s="6">
        <v>428684</v>
      </c>
      <c r="I33" s="6">
        <v>692467</v>
      </c>
      <c r="J33" s="6">
        <v>240343</v>
      </c>
      <c r="K33" s="6">
        <v>240343</v>
      </c>
      <c r="L33" s="18"/>
    </row>
    <row r="34" spans="1:12" s="16" customFormat="1" ht="15" customHeight="1" x14ac:dyDescent="0.45">
      <c r="A34" s="18"/>
      <c r="B34" s="483" t="s">
        <v>384</v>
      </c>
      <c r="C34" s="483"/>
      <c r="D34" s="484"/>
      <c r="E34" s="6">
        <v>69</v>
      </c>
      <c r="F34" s="6">
        <v>926</v>
      </c>
      <c r="G34" s="6">
        <v>251905</v>
      </c>
      <c r="H34" s="6">
        <v>805093</v>
      </c>
      <c r="I34" s="6">
        <v>1467319</v>
      </c>
      <c r="J34" s="6">
        <v>600900</v>
      </c>
      <c r="K34" s="6">
        <v>600900</v>
      </c>
      <c r="L34" s="18"/>
    </row>
    <row r="35" spans="1:12" s="16" customFormat="1" ht="15" customHeight="1" x14ac:dyDescent="0.45">
      <c r="A35" s="18"/>
      <c r="B35" s="483" t="s">
        <v>385</v>
      </c>
      <c r="C35" s="483"/>
      <c r="D35" s="484"/>
      <c r="E35" s="6">
        <v>30</v>
      </c>
      <c r="F35" s="6">
        <v>745</v>
      </c>
      <c r="G35" s="6">
        <v>216828</v>
      </c>
      <c r="H35" s="6">
        <v>561367</v>
      </c>
      <c r="I35" s="6">
        <v>934783</v>
      </c>
      <c r="J35" s="6">
        <v>340064</v>
      </c>
      <c r="K35" s="6">
        <v>340064</v>
      </c>
      <c r="L35" s="18"/>
    </row>
    <row r="36" spans="1:12" s="16" customFormat="1" ht="15" customHeight="1" x14ac:dyDescent="0.45">
      <c r="A36" s="18"/>
      <c r="B36" s="483" t="s">
        <v>386</v>
      </c>
      <c r="C36" s="483"/>
      <c r="D36" s="484"/>
      <c r="E36" s="6">
        <v>27</v>
      </c>
      <c r="F36" s="6">
        <v>1068</v>
      </c>
      <c r="G36" s="6">
        <v>364650</v>
      </c>
      <c r="H36" s="6">
        <v>939213</v>
      </c>
      <c r="I36" s="6">
        <v>1760127</v>
      </c>
      <c r="J36" s="6">
        <v>720548</v>
      </c>
      <c r="K36" s="6">
        <v>754827</v>
      </c>
      <c r="L36" s="18"/>
    </row>
    <row r="37" spans="1:12" s="16" customFormat="1" ht="15" customHeight="1" x14ac:dyDescent="0.45">
      <c r="A37" s="18"/>
      <c r="B37" s="485" t="s">
        <v>387</v>
      </c>
      <c r="C37" s="485"/>
      <c r="D37" s="486"/>
      <c r="E37" s="9">
        <v>39</v>
      </c>
      <c r="F37" s="9">
        <v>2669</v>
      </c>
      <c r="G37" s="9">
        <v>990045</v>
      </c>
      <c r="H37" s="9">
        <v>3759265</v>
      </c>
      <c r="I37" s="9">
        <v>6552373</v>
      </c>
      <c r="J37" s="9">
        <v>2336621</v>
      </c>
      <c r="K37" s="9">
        <v>2577984</v>
      </c>
      <c r="L37" s="18"/>
    </row>
    <row r="38" spans="1:12" s="16" customFormat="1" ht="15" customHeight="1" x14ac:dyDescent="0.45">
      <c r="A38" s="18"/>
      <c r="B38" s="483" t="s">
        <v>388</v>
      </c>
      <c r="C38" s="483"/>
      <c r="D38" s="484"/>
      <c r="E38" s="6">
        <v>12</v>
      </c>
      <c r="F38" s="6">
        <v>1559</v>
      </c>
      <c r="G38" s="6">
        <v>550459</v>
      </c>
      <c r="H38" s="6">
        <v>2048463</v>
      </c>
      <c r="I38" s="6">
        <v>3311150</v>
      </c>
      <c r="J38" s="6">
        <v>1138902</v>
      </c>
      <c r="K38" s="6">
        <v>1193697</v>
      </c>
      <c r="L38" s="18"/>
    </row>
    <row r="39" spans="1:12" s="16" customFormat="1" ht="15" customHeight="1" x14ac:dyDescent="0.45">
      <c r="A39" s="18"/>
      <c r="B39" s="483" t="s">
        <v>389</v>
      </c>
      <c r="C39" s="483"/>
      <c r="D39" s="484"/>
      <c r="E39" s="6">
        <v>3</v>
      </c>
      <c r="F39" s="6">
        <v>802</v>
      </c>
      <c r="G39" s="6">
        <v>425164</v>
      </c>
      <c r="H39" s="6">
        <v>1063163</v>
      </c>
      <c r="I39" s="6">
        <v>2404531</v>
      </c>
      <c r="J39" s="6">
        <v>1275875</v>
      </c>
      <c r="K39" s="6">
        <v>1238189</v>
      </c>
      <c r="L39" s="18"/>
    </row>
    <row r="40" spans="1:12" s="16" customFormat="1" ht="15" customHeight="1" x14ac:dyDescent="0.45">
      <c r="A40" s="18"/>
      <c r="B40" s="483" t="s">
        <v>390</v>
      </c>
      <c r="C40" s="483"/>
      <c r="D40" s="484"/>
      <c r="E40" s="6">
        <v>2</v>
      </c>
      <c r="F40" s="6">
        <v>796</v>
      </c>
      <c r="G40" s="6" t="s">
        <v>2300</v>
      </c>
      <c r="H40" s="6" t="s">
        <v>2300</v>
      </c>
      <c r="I40" s="6" t="s">
        <v>2300</v>
      </c>
      <c r="J40" s="6" t="s">
        <v>2300</v>
      </c>
      <c r="K40" s="6" t="s">
        <v>2300</v>
      </c>
      <c r="L40" s="18"/>
    </row>
    <row r="41" spans="1:12" s="16" customFormat="1" ht="15" customHeight="1" x14ac:dyDescent="0.45">
      <c r="A41" s="18"/>
      <c r="B41" s="483" t="s">
        <v>391</v>
      </c>
      <c r="C41" s="483"/>
      <c r="D41" s="484"/>
      <c r="E41" s="6">
        <v>1</v>
      </c>
      <c r="F41" s="6">
        <v>781</v>
      </c>
      <c r="G41" s="6" t="s">
        <v>2300</v>
      </c>
      <c r="H41" s="6" t="s">
        <v>2300</v>
      </c>
      <c r="I41" s="6" t="s">
        <v>2300</v>
      </c>
      <c r="J41" s="6" t="s">
        <v>2300</v>
      </c>
      <c r="K41" s="6" t="s">
        <v>2300</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216</v>
      </c>
      <c r="D5" s="16" t="s">
        <v>508</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507</v>
      </c>
      <c r="C8" s="491"/>
      <c r="D8" s="492"/>
      <c r="E8" s="42">
        <v>49</v>
      </c>
      <c r="F8" s="42">
        <v>1732</v>
      </c>
      <c r="G8" s="42">
        <v>664378</v>
      </c>
      <c r="H8" s="42">
        <v>2317090</v>
      </c>
      <c r="I8" s="42">
        <v>4832262</v>
      </c>
      <c r="J8" s="42">
        <v>2401054</v>
      </c>
      <c r="K8" s="42">
        <v>2451334</v>
      </c>
      <c r="L8" s="43"/>
    </row>
    <row r="9" spans="1:12" s="16" customFormat="1" ht="15" customHeight="1" x14ac:dyDescent="0.45">
      <c r="A9" s="18"/>
      <c r="B9" s="38" t="s">
        <v>43</v>
      </c>
      <c r="C9" s="487" t="s">
        <v>44</v>
      </c>
      <c r="D9" s="487"/>
      <c r="E9" s="6">
        <v>4</v>
      </c>
      <c r="F9" s="6">
        <v>38</v>
      </c>
      <c r="G9" s="6">
        <v>5808</v>
      </c>
      <c r="H9" s="6">
        <v>8139</v>
      </c>
      <c r="I9" s="6">
        <v>17047</v>
      </c>
      <c r="J9" s="6">
        <v>8232</v>
      </c>
      <c r="K9" s="6">
        <v>8232</v>
      </c>
      <c r="L9" s="18"/>
    </row>
    <row r="10" spans="1:12" s="16" customFormat="1" ht="15" customHeight="1" x14ac:dyDescent="0.45">
      <c r="A10" s="18"/>
      <c r="B10" s="38">
        <v>10</v>
      </c>
      <c r="C10" s="487" t="s">
        <v>45</v>
      </c>
      <c r="D10" s="487"/>
      <c r="E10" s="6">
        <v>2</v>
      </c>
      <c r="F10" s="6">
        <v>18</v>
      </c>
      <c r="G10" s="6" t="s">
        <v>2300</v>
      </c>
      <c r="H10" s="6" t="s">
        <v>2300</v>
      </c>
      <c r="I10" s="6" t="s">
        <v>2300</v>
      </c>
      <c r="J10" s="6" t="s">
        <v>2300</v>
      </c>
      <c r="K10" s="6" t="s">
        <v>2300</v>
      </c>
      <c r="L10" s="18"/>
    </row>
    <row r="11" spans="1:12" s="16" customFormat="1" ht="15" customHeight="1" x14ac:dyDescent="0.45">
      <c r="A11" s="18"/>
      <c r="B11" s="38">
        <v>11</v>
      </c>
      <c r="C11" s="487" t="s">
        <v>47</v>
      </c>
      <c r="D11" s="487"/>
      <c r="E11" s="6">
        <v>3</v>
      </c>
      <c r="F11" s="6">
        <v>24</v>
      </c>
      <c r="G11" s="6">
        <v>4440</v>
      </c>
      <c r="H11" s="6">
        <v>1815</v>
      </c>
      <c r="I11" s="6">
        <v>11904</v>
      </c>
      <c r="J11" s="6">
        <v>9422</v>
      </c>
      <c r="K11" s="6">
        <v>9422</v>
      </c>
      <c r="L11" s="18"/>
    </row>
    <row r="12" spans="1:12" s="16" customFormat="1" ht="15" customHeight="1" x14ac:dyDescent="0.45">
      <c r="A12" s="18"/>
      <c r="B12" s="38">
        <v>12</v>
      </c>
      <c r="C12" s="487" t="s">
        <v>48</v>
      </c>
      <c r="D12" s="487"/>
      <c r="E12" s="6">
        <v>2</v>
      </c>
      <c r="F12" s="6">
        <v>30</v>
      </c>
      <c r="G12" s="6" t="s">
        <v>2300</v>
      </c>
      <c r="H12" s="6" t="s">
        <v>2300</v>
      </c>
      <c r="I12" s="6" t="s">
        <v>2300</v>
      </c>
      <c r="J12" s="6" t="s">
        <v>2300</v>
      </c>
      <c r="K12" s="6" t="s">
        <v>2300</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v>1</v>
      </c>
      <c r="F14" s="6">
        <v>5</v>
      </c>
      <c r="G14" s="6" t="s">
        <v>2300</v>
      </c>
      <c r="H14" s="6" t="s">
        <v>2300</v>
      </c>
      <c r="I14" s="6" t="s">
        <v>2300</v>
      </c>
      <c r="J14" s="6" t="s">
        <v>2300</v>
      </c>
      <c r="K14" s="6" t="s">
        <v>2300</v>
      </c>
      <c r="L14" s="18"/>
    </row>
    <row r="15" spans="1:12" s="16" customFormat="1" ht="15" customHeight="1" x14ac:dyDescent="0.45">
      <c r="A15" s="18"/>
      <c r="B15" s="38">
        <v>15</v>
      </c>
      <c r="C15" s="487" t="s">
        <v>51</v>
      </c>
      <c r="D15" s="487"/>
      <c r="E15" s="6">
        <v>3</v>
      </c>
      <c r="F15" s="6">
        <v>64</v>
      </c>
      <c r="G15" s="6">
        <v>23855</v>
      </c>
      <c r="H15" s="6">
        <v>52346</v>
      </c>
      <c r="I15" s="6">
        <v>131140</v>
      </c>
      <c r="J15" s="6">
        <v>68333</v>
      </c>
      <c r="K15" s="6">
        <v>71664</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v>1</v>
      </c>
      <c r="F17" s="6">
        <v>1</v>
      </c>
      <c r="G17" s="6" t="s">
        <v>2300</v>
      </c>
      <c r="H17" s="6" t="s">
        <v>2300</v>
      </c>
      <c r="I17" s="6" t="s">
        <v>2300</v>
      </c>
      <c r="J17" s="6" t="s">
        <v>2300</v>
      </c>
      <c r="K17" s="6" t="s">
        <v>2300</v>
      </c>
      <c r="L17" s="18"/>
    </row>
    <row r="18" spans="1:12" s="16" customFormat="1" ht="15" customHeight="1" x14ac:dyDescent="0.45">
      <c r="A18" s="18"/>
      <c r="B18" s="39">
        <v>18</v>
      </c>
      <c r="C18" s="490" t="s">
        <v>54</v>
      </c>
      <c r="D18" s="488"/>
      <c r="E18" s="9">
        <v>1</v>
      </c>
      <c r="F18" s="9">
        <v>53</v>
      </c>
      <c r="G18" s="9" t="s">
        <v>2300</v>
      </c>
      <c r="H18" s="9" t="s">
        <v>2300</v>
      </c>
      <c r="I18" s="9" t="s">
        <v>2300</v>
      </c>
      <c r="J18" s="9" t="s">
        <v>2300</v>
      </c>
      <c r="K18" s="9" t="s">
        <v>2300</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4</v>
      </c>
      <c r="F21" s="6">
        <v>36</v>
      </c>
      <c r="G21" s="6">
        <v>9816</v>
      </c>
      <c r="H21" s="6">
        <v>56980</v>
      </c>
      <c r="I21" s="6">
        <v>83139</v>
      </c>
      <c r="J21" s="6">
        <v>23782</v>
      </c>
      <c r="K21" s="6">
        <v>23782</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v>1</v>
      </c>
      <c r="F23" s="9">
        <v>12</v>
      </c>
      <c r="G23" s="9" t="s">
        <v>2300</v>
      </c>
      <c r="H23" s="9" t="s">
        <v>2300</v>
      </c>
      <c r="I23" s="9" t="s">
        <v>2300</v>
      </c>
      <c r="J23" s="9" t="s">
        <v>2300</v>
      </c>
      <c r="K23" s="9" t="s">
        <v>2300</v>
      </c>
      <c r="L23" s="18"/>
    </row>
    <row r="24" spans="1:12" s="16" customFormat="1" ht="15" customHeight="1" x14ac:dyDescent="0.45">
      <c r="A24" s="18"/>
      <c r="B24" s="38">
        <v>24</v>
      </c>
      <c r="C24" s="487" t="s">
        <v>60</v>
      </c>
      <c r="D24" s="487"/>
      <c r="E24" s="6">
        <v>5</v>
      </c>
      <c r="F24" s="6">
        <v>86</v>
      </c>
      <c r="G24" s="6">
        <v>25079</v>
      </c>
      <c r="H24" s="6">
        <v>30836</v>
      </c>
      <c r="I24" s="6">
        <v>76990</v>
      </c>
      <c r="J24" s="6">
        <v>41956</v>
      </c>
      <c r="K24" s="6">
        <v>41956</v>
      </c>
      <c r="L24" s="18"/>
    </row>
    <row r="25" spans="1:12" s="16" customFormat="1" ht="15" customHeight="1" x14ac:dyDescent="0.45">
      <c r="A25" s="18"/>
      <c r="B25" s="38">
        <v>25</v>
      </c>
      <c r="C25" s="487" t="s">
        <v>61</v>
      </c>
      <c r="D25" s="487"/>
      <c r="E25" s="6">
        <v>1</v>
      </c>
      <c r="F25" s="6">
        <v>9</v>
      </c>
      <c r="G25" s="6" t="s">
        <v>2300</v>
      </c>
      <c r="H25" s="6" t="s">
        <v>2300</v>
      </c>
      <c r="I25" s="6" t="s">
        <v>2300</v>
      </c>
      <c r="J25" s="6" t="s">
        <v>2300</v>
      </c>
      <c r="K25" s="6" t="s">
        <v>2300</v>
      </c>
      <c r="L25" s="18"/>
    </row>
    <row r="26" spans="1:12" s="16" customFormat="1" ht="15" customHeight="1" x14ac:dyDescent="0.45">
      <c r="A26" s="18"/>
      <c r="B26" s="38">
        <v>26</v>
      </c>
      <c r="C26" s="487" t="s">
        <v>62</v>
      </c>
      <c r="D26" s="487"/>
      <c r="E26" s="6">
        <v>5</v>
      </c>
      <c r="F26" s="6">
        <v>681</v>
      </c>
      <c r="G26" s="6">
        <v>314676</v>
      </c>
      <c r="H26" s="6">
        <v>655459</v>
      </c>
      <c r="I26" s="6">
        <v>2564416</v>
      </c>
      <c r="J26" s="6">
        <v>1805953</v>
      </c>
      <c r="K26" s="6">
        <v>1849551</v>
      </c>
      <c r="L26" s="18"/>
    </row>
    <row r="27" spans="1:12" s="16" customFormat="1" ht="15" customHeight="1" x14ac:dyDescent="0.45">
      <c r="A27" s="18"/>
      <c r="B27" s="38">
        <v>27</v>
      </c>
      <c r="C27" s="487" t="s">
        <v>63</v>
      </c>
      <c r="D27" s="487"/>
      <c r="E27" s="6">
        <v>1</v>
      </c>
      <c r="F27" s="6">
        <v>23</v>
      </c>
      <c r="G27" s="6" t="s">
        <v>2300</v>
      </c>
      <c r="H27" s="6" t="s">
        <v>2300</v>
      </c>
      <c r="I27" s="6" t="s">
        <v>2300</v>
      </c>
      <c r="J27" s="6" t="s">
        <v>2300</v>
      </c>
      <c r="K27" s="6" t="s">
        <v>2300</v>
      </c>
      <c r="L27" s="18"/>
    </row>
    <row r="28" spans="1:12" s="16" customFormat="1" ht="15" customHeight="1" x14ac:dyDescent="0.45">
      <c r="A28" s="18"/>
      <c r="B28" s="39">
        <v>28</v>
      </c>
      <c r="C28" s="488" t="s">
        <v>64</v>
      </c>
      <c r="D28" s="488"/>
      <c r="E28" s="9">
        <v>1</v>
      </c>
      <c r="F28" s="9">
        <v>1</v>
      </c>
      <c r="G28" s="9" t="s">
        <v>2300</v>
      </c>
      <c r="H28" s="9" t="s">
        <v>2300</v>
      </c>
      <c r="I28" s="9" t="s">
        <v>2300</v>
      </c>
      <c r="J28" s="9" t="s">
        <v>2300</v>
      </c>
      <c r="K28" s="9" t="s">
        <v>2300</v>
      </c>
      <c r="L28" s="18"/>
    </row>
    <row r="29" spans="1:12" s="16" customFormat="1" ht="15" customHeight="1" x14ac:dyDescent="0.45">
      <c r="A29" s="18"/>
      <c r="B29" s="38">
        <v>29</v>
      </c>
      <c r="C29" s="487" t="s">
        <v>65</v>
      </c>
      <c r="D29" s="487"/>
      <c r="E29" s="6">
        <v>3</v>
      </c>
      <c r="F29" s="6">
        <v>43</v>
      </c>
      <c r="G29" s="6">
        <v>17128</v>
      </c>
      <c r="H29" s="6">
        <v>74997</v>
      </c>
      <c r="I29" s="6">
        <v>230361</v>
      </c>
      <c r="J29" s="6">
        <v>141241</v>
      </c>
      <c r="K29" s="6">
        <v>141241</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2</v>
      </c>
      <c r="F31" s="6">
        <v>556</v>
      </c>
      <c r="G31" s="6" t="s">
        <v>2300</v>
      </c>
      <c r="H31" s="6" t="s">
        <v>2300</v>
      </c>
      <c r="I31" s="6" t="s">
        <v>2300</v>
      </c>
      <c r="J31" s="6" t="s">
        <v>2300</v>
      </c>
      <c r="K31" s="6" t="s">
        <v>2300</v>
      </c>
      <c r="L31" s="18"/>
    </row>
    <row r="32" spans="1:12" s="16" customFormat="1" ht="15" customHeight="1" x14ac:dyDescent="0.45">
      <c r="A32" s="18"/>
      <c r="B32" s="132">
        <v>32</v>
      </c>
      <c r="C32" s="489" t="s">
        <v>68</v>
      </c>
      <c r="D32" s="489"/>
      <c r="E32" s="99">
        <v>9</v>
      </c>
      <c r="F32" s="99">
        <v>52</v>
      </c>
      <c r="G32" s="99">
        <v>13634</v>
      </c>
      <c r="H32" s="99">
        <v>18844</v>
      </c>
      <c r="I32" s="99">
        <v>46317</v>
      </c>
      <c r="J32" s="99">
        <v>24978</v>
      </c>
      <c r="K32" s="99">
        <v>24978</v>
      </c>
      <c r="L32" s="18"/>
    </row>
    <row r="33" spans="1:12" s="16" customFormat="1" ht="15" customHeight="1" x14ac:dyDescent="0.45">
      <c r="A33" s="18"/>
      <c r="B33" s="483" t="s">
        <v>2046</v>
      </c>
      <c r="C33" s="483"/>
      <c r="D33" s="484"/>
      <c r="E33" s="6">
        <v>26</v>
      </c>
      <c r="F33" s="6">
        <v>129</v>
      </c>
      <c r="G33" s="6">
        <v>31423</v>
      </c>
      <c r="H33" s="6">
        <v>58920</v>
      </c>
      <c r="I33" s="6">
        <v>138386</v>
      </c>
      <c r="J33" s="6">
        <v>72750</v>
      </c>
      <c r="K33" s="6">
        <v>72750</v>
      </c>
      <c r="L33" s="18"/>
    </row>
    <row r="34" spans="1:12" s="16" customFormat="1" ht="15" customHeight="1" x14ac:dyDescent="0.45">
      <c r="A34" s="18"/>
      <c r="B34" s="483" t="s">
        <v>384</v>
      </c>
      <c r="C34" s="483"/>
      <c r="D34" s="484"/>
      <c r="E34" s="6">
        <v>8</v>
      </c>
      <c r="F34" s="6">
        <v>111</v>
      </c>
      <c r="G34" s="6">
        <v>30783</v>
      </c>
      <c r="H34" s="6">
        <v>82730</v>
      </c>
      <c r="I34" s="6">
        <v>154157</v>
      </c>
      <c r="J34" s="6">
        <v>64935</v>
      </c>
      <c r="K34" s="6">
        <v>64935</v>
      </c>
      <c r="L34" s="18"/>
    </row>
    <row r="35" spans="1:12" s="16" customFormat="1" ht="15" customHeight="1" x14ac:dyDescent="0.45">
      <c r="A35" s="18"/>
      <c r="B35" s="483" t="s">
        <v>385</v>
      </c>
      <c r="C35" s="483"/>
      <c r="D35" s="484"/>
      <c r="E35" s="6">
        <v>7</v>
      </c>
      <c r="F35" s="6">
        <v>171</v>
      </c>
      <c r="G35" s="6">
        <v>53544</v>
      </c>
      <c r="H35" s="6">
        <v>172228</v>
      </c>
      <c r="I35" s="6">
        <v>375334</v>
      </c>
      <c r="J35" s="6">
        <v>184762</v>
      </c>
      <c r="K35" s="6">
        <v>184762</v>
      </c>
      <c r="L35" s="18"/>
    </row>
    <row r="36" spans="1:12" s="16" customFormat="1" ht="15" customHeight="1" x14ac:dyDescent="0.45">
      <c r="A36" s="18"/>
      <c r="B36" s="483" t="s">
        <v>386</v>
      </c>
      <c r="C36" s="483"/>
      <c r="D36" s="484"/>
      <c r="E36" s="6">
        <v>2</v>
      </c>
      <c r="F36" s="6">
        <v>86</v>
      </c>
      <c r="G36" s="6" t="s">
        <v>2300</v>
      </c>
      <c r="H36" s="6" t="s">
        <v>2300</v>
      </c>
      <c r="I36" s="6" t="s">
        <v>2300</v>
      </c>
      <c r="J36" s="6" t="s">
        <v>2300</v>
      </c>
      <c r="K36" s="6" t="s">
        <v>2300</v>
      </c>
      <c r="L36" s="18"/>
    </row>
    <row r="37" spans="1:12" s="16" customFormat="1" ht="15" customHeight="1" x14ac:dyDescent="0.45">
      <c r="A37" s="18"/>
      <c r="B37" s="485" t="s">
        <v>387</v>
      </c>
      <c r="C37" s="485"/>
      <c r="D37" s="486"/>
      <c r="E37" s="9">
        <v>2</v>
      </c>
      <c r="F37" s="9">
        <v>138</v>
      </c>
      <c r="G37" s="9" t="s">
        <v>2300</v>
      </c>
      <c r="H37" s="9" t="s">
        <v>2300</v>
      </c>
      <c r="I37" s="9" t="s">
        <v>2300</v>
      </c>
      <c r="J37" s="9" t="s">
        <v>2300</v>
      </c>
      <c r="K37" s="9" t="s">
        <v>2300</v>
      </c>
      <c r="L37" s="18"/>
    </row>
    <row r="38" spans="1:12" s="16" customFormat="1" ht="15" customHeight="1" x14ac:dyDescent="0.45">
      <c r="A38" s="18"/>
      <c r="B38" s="483" t="s">
        <v>388</v>
      </c>
      <c r="C38" s="483"/>
      <c r="D38" s="484"/>
      <c r="E38" s="6">
        <v>2</v>
      </c>
      <c r="F38" s="6">
        <v>271</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v>2</v>
      </c>
      <c r="F40" s="6">
        <v>826</v>
      </c>
      <c r="G40" s="6" t="s">
        <v>2300</v>
      </c>
      <c r="H40" s="6" t="s">
        <v>2300</v>
      </c>
      <c r="I40" s="6" t="s">
        <v>2300</v>
      </c>
      <c r="J40" s="6" t="s">
        <v>2300</v>
      </c>
      <c r="K40" s="6" t="s">
        <v>2300</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showGridLines="0" zoomScaleNormal="100" workbookViewId="0">
      <pane xSplit="3" ySplit="10" topLeftCell="D11" activePane="bottomRight" state="frozen"/>
      <selection activeCell="D11" sqref="D11"/>
      <selection pane="topRight" activeCell="D11" sqref="D11"/>
      <selection pane="bottomLeft" activeCell="D11" sqref="D11"/>
      <selection pane="bottomRight" activeCell="D11" sqref="D11"/>
    </sheetView>
  </sheetViews>
  <sheetFormatPr defaultColWidth="8.09765625" defaultRowHeight="15" customHeight="1" x14ac:dyDescent="0.45"/>
  <cols>
    <col min="1" max="1" width="2.59765625" style="113" customWidth="1"/>
    <col min="2" max="2" width="2.5" style="113" customWidth="1"/>
    <col min="3" max="3" width="12.19921875" style="113" customWidth="1"/>
    <col min="4" max="4" width="6" style="113" customWidth="1"/>
    <col min="5" max="19" width="6.8984375" style="113" customWidth="1"/>
    <col min="20" max="27" width="11.3984375" style="113" customWidth="1"/>
    <col min="28" max="28" width="9.69921875" style="113" customWidth="1"/>
    <col min="29" max="29" width="8" style="113" customWidth="1"/>
    <col min="30" max="30" width="10.09765625" style="113" customWidth="1"/>
    <col min="31" max="16384" width="8.09765625" style="113"/>
  </cols>
  <sheetData>
    <row r="1" spans="1:24" s="112" customFormat="1" ht="15" customHeight="1" x14ac:dyDescent="0.45">
      <c r="B1" s="112" t="s">
        <v>2045</v>
      </c>
    </row>
    <row r="2" spans="1:24" ht="18" customHeight="1" x14ac:dyDescent="0.45"/>
    <row r="3" spans="1:24" s="94" customFormat="1" ht="15" customHeight="1" x14ac:dyDescent="0.45">
      <c r="B3" s="94" t="s">
        <v>1874</v>
      </c>
    </row>
    <row r="4" spans="1:24" s="94" customFormat="1" ht="15" customHeight="1" x14ac:dyDescent="0.45">
      <c r="B4" s="94" t="s">
        <v>1873</v>
      </c>
    </row>
    <row r="5" spans="1:24" ht="15" customHeight="1" thickBot="1" x14ac:dyDescent="0.5">
      <c r="B5" s="113" t="s">
        <v>69</v>
      </c>
      <c r="X5" s="115"/>
    </row>
    <row r="6" spans="1:24" ht="18" customHeight="1" x14ac:dyDescent="0.45">
      <c r="A6" s="115"/>
      <c r="B6" s="362" t="s">
        <v>19</v>
      </c>
      <c r="C6" s="363"/>
      <c r="D6" s="368" t="s">
        <v>20</v>
      </c>
      <c r="E6" s="343" t="s">
        <v>21</v>
      </c>
      <c r="F6" s="344"/>
      <c r="G6" s="345"/>
      <c r="H6" s="350" t="s">
        <v>22</v>
      </c>
      <c r="I6" s="351"/>
      <c r="J6" s="351"/>
      <c r="K6" s="351"/>
      <c r="L6" s="351"/>
      <c r="M6" s="351"/>
      <c r="N6" s="351"/>
      <c r="O6" s="352"/>
      <c r="P6" s="316" t="s">
        <v>23</v>
      </c>
      <c r="Q6" s="317"/>
      <c r="R6" s="316" t="s">
        <v>24</v>
      </c>
      <c r="S6" s="317"/>
      <c r="T6" s="355" t="s">
        <v>71</v>
      </c>
      <c r="U6" s="331" t="s">
        <v>1894</v>
      </c>
      <c r="V6" s="357" t="s">
        <v>1843</v>
      </c>
      <c r="W6" s="300" t="s">
        <v>27</v>
      </c>
      <c r="X6" s="115"/>
    </row>
    <row r="7" spans="1:24" ht="18" customHeight="1" x14ac:dyDescent="0.45">
      <c r="A7" s="115"/>
      <c r="B7" s="364"/>
      <c r="C7" s="365"/>
      <c r="D7" s="323"/>
      <c r="E7" s="346"/>
      <c r="F7" s="347"/>
      <c r="G7" s="348"/>
      <c r="H7" s="302" t="s">
        <v>28</v>
      </c>
      <c r="I7" s="303"/>
      <c r="J7" s="359" t="s">
        <v>29</v>
      </c>
      <c r="K7" s="360"/>
      <c r="L7" s="360"/>
      <c r="M7" s="361"/>
      <c r="N7" s="309" t="s">
        <v>1842</v>
      </c>
      <c r="O7" s="310"/>
      <c r="P7" s="318"/>
      <c r="Q7" s="319"/>
      <c r="R7" s="318"/>
      <c r="S7" s="319"/>
      <c r="T7" s="356"/>
      <c r="U7" s="332"/>
      <c r="V7" s="358"/>
      <c r="W7" s="301"/>
      <c r="X7" s="115"/>
    </row>
    <row r="8" spans="1:24" ht="21.6" customHeight="1" x14ac:dyDescent="0.45">
      <c r="A8" s="115"/>
      <c r="B8" s="364"/>
      <c r="C8" s="365"/>
      <c r="D8" s="323"/>
      <c r="E8" s="304"/>
      <c r="F8" s="349"/>
      <c r="G8" s="305"/>
      <c r="H8" s="304"/>
      <c r="I8" s="305"/>
      <c r="J8" s="325" t="s">
        <v>35</v>
      </c>
      <c r="K8" s="326"/>
      <c r="L8" s="327" t="s">
        <v>1841</v>
      </c>
      <c r="M8" s="328"/>
      <c r="N8" s="311"/>
      <c r="O8" s="312"/>
      <c r="P8" s="320"/>
      <c r="Q8" s="321"/>
      <c r="R8" s="320"/>
      <c r="S8" s="321"/>
      <c r="T8" s="356"/>
      <c r="U8" s="332"/>
      <c r="V8" s="358"/>
      <c r="W8" s="301"/>
      <c r="X8" s="115"/>
    </row>
    <row r="9" spans="1:24" ht="15" customHeight="1" x14ac:dyDescent="0.45">
      <c r="A9" s="115"/>
      <c r="B9" s="364"/>
      <c r="C9" s="365"/>
      <c r="D9" s="323"/>
      <c r="E9" s="84" t="s">
        <v>36</v>
      </c>
      <c r="F9" s="84" t="s">
        <v>37</v>
      </c>
      <c r="G9" s="84" t="s">
        <v>38</v>
      </c>
      <c r="H9" s="85" t="s">
        <v>37</v>
      </c>
      <c r="I9" s="85" t="s">
        <v>38</v>
      </c>
      <c r="J9" s="85" t="s">
        <v>37</v>
      </c>
      <c r="K9" s="85" t="s">
        <v>38</v>
      </c>
      <c r="L9" s="85" t="s">
        <v>37</v>
      </c>
      <c r="M9" s="85" t="s">
        <v>38</v>
      </c>
      <c r="N9" s="85" t="s">
        <v>37</v>
      </c>
      <c r="O9" s="85" t="s">
        <v>38</v>
      </c>
      <c r="P9" s="85" t="s">
        <v>37</v>
      </c>
      <c r="Q9" s="85" t="s">
        <v>38</v>
      </c>
      <c r="R9" s="85" t="s">
        <v>37</v>
      </c>
      <c r="S9" s="85" t="s">
        <v>38</v>
      </c>
      <c r="T9" s="356"/>
      <c r="U9" s="332"/>
      <c r="V9" s="358"/>
      <c r="W9" s="301"/>
      <c r="X9" s="115"/>
    </row>
    <row r="10" spans="1:24" s="13" customFormat="1" ht="15" customHeight="1" thickBot="1" x14ac:dyDescent="0.5">
      <c r="A10" s="126"/>
      <c r="B10" s="366"/>
      <c r="C10" s="367"/>
      <c r="D10" s="369"/>
      <c r="E10" s="108" t="s">
        <v>39</v>
      </c>
      <c r="F10" s="108" t="s">
        <v>40</v>
      </c>
      <c r="G10" s="108" t="s">
        <v>40</v>
      </c>
      <c r="H10" s="109" t="s">
        <v>39</v>
      </c>
      <c r="I10" s="109" t="s">
        <v>39</v>
      </c>
      <c r="J10" s="109" t="s">
        <v>39</v>
      </c>
      <c r="K10" s="109" t="s">
        <v>39</v>
      </c>
      <c r="L10" s="109" t="s">
        <v>39</v>
      </c>
      <c r="M10" s="109" t="s">
        <v>39</v>
      </c>
      <c r="N10" s="109" t="s">
        <v>39</v>
      </c>
      <c r="O10" s="109" t="s">
        <v>39</v>
      </c>
      <c r="P10" s="109" t="s">
        <v>39</v>
      </c>
      <c r="Q10" s="109" t="s">
        <v>39</v>
      </c>
      <c r="R10" s="109" t="s">
        <v>39</v>
      </c>
      <c r="S10" s="109" t="s">
        <v>39</v>
      </c>
      <c r="T10" s="110" t="s">
        <v>41</v>
      </c>
      <c r="U10" s="111" t="s">
        <v>41</v>
      </c>
      <c r="V10" s="52" t="s">
        <v>41</v>
      </c>
      <c r="W10" s="2" t="s">
        <v>41</v>
      </c>
      <c r="X10" s="126"/>
    </row>
    <row r="11" spans="1:24" s="94" customFormat="1" ht="15" customHeight="1" x14ac:dyDescent="0.45">
      <c r="A11" s="114"/>
      <c r="B11" s="353" t="s">
        <v>1881</v>
      </c>
      <c r="C11" s="354"/>
      <c r="D11" s="41">
        <v>447</v>
      </c>
      <c r="E11" s="42">
        <v>14314</v>
      </c>
      <c r="F11" s="42">
        <v>8746</v>
      </c>
      <c r="G11" s="42">
        <v>5568</v>
      </c>
      <c r="H11" s="42">
        <v>511</v>
      </c>
      <c r="I11" s="42">
        <v>178</v>
      </c>
      <c r="J11" s="42">
        <v>7004</v>
      </c>
      <c r="K11" s="42">
        <v>3654</v>
      </c>
      <c r="L11" s="42">
        <v>1010</v>
      </c>
      <c r="M11" s="42">
        <v>1497</v>
      </c>
      <c r="N11" s="42">
        <v>290</v>
      </c>
      <c r="O11" s="42">
        <v>250</v>
      </c>
      <c r="P11" s="42">
        <v>143</v>
      </c>
      <c r="Q11" s="42">
        <v>54</v>
      </c>
      <c r="R11" s="42">
        <v>69</v>
      </c>
      <c r="S11" s="42">
        <v>11</v>
      </c>
      <c r="T11" s="42">
        <v>5094409</v>
      </c>
      <c r="U11" s="42">
        <v>23614945</v>
      </c>
      <c r="V11" s="42">
        <v>38001545</v>
      </c>
      <c r="W11" s="42">
        <v>13057920</v>
      </c>
      <c r="X11" s="114"/>
    </row>
    <row r="12" spans="1:24" ht="15" customHeight="1" x14ac:dyDescent="0.45">
      <c r="A12" s="115"/>
      <c r="B12" s="3" t="s">
        <v>43</v>
      </c>
      <c r="C12" s="4" t="s">
        <v>44</v>
      </c>
      <c r="D12" s="5">
        <v>92</v>
      </c>
      <c r="E12" s="6">
        <v>4959</v>
      </c>
      <c r="F12" s="6">
        <v>2347</v>
      </c>
      <c r="G12" s="6">
        <v>2612</v>
      </c>
      <c r="H12" s="6">
        <v>104</v>
      </c>
      <c r="I12" s="6">
        <v>31</v>
      </c>
      <c r="J12" s="6">
        <v>1744</v>
      </c>
      <c r="K12" s="6">
        <v>1541</v>
      </c>
      <c r="L12" s="6">
        <v>475</v>
      </c>
      <c r="M12" s="6">
        <v>963</v>
      </c>
      <c r="N12" s="6">
        <v>54</v>
      </c>
      <c r="O12" s="6">
        <v>81</v>
      </c>
      <c r="P12" s="6">
        <v>1</v>
      </c>
      <c r="Q12" s="6">
        <v>11</v>
      </c>
      <c r="R12" s="6">
        <v>30</v>
      </c>
      <c r="S12" s="6">
        <v>4</v>
      </c>
      <c r="T12" s="6">
        <v>1431061</v>
      </c>
      <c r="U12" s="6">
        <v>9975319</v>
      </c>
      <c r="V12" s="6">
        <v>13935887</v>
      </c>
      <c r="W12" s="6">
        <v>3339172</v>
      </c>
      <c r="X12" s="115"/>
    </row>
    <row r="13" spans="1:24" ht="15" customHeight="1" x14ac:dyDescent="0.45">
      <c r="A13" s="115"/>
      <c r="B13" s="3">
        <v>10</v>
      </c>
      <c r="C13" s="4" t="s">
        <v>45</v>
      </c>
      <c r="D13" s="5">
        <v>21</v>
      </c>
      <c r="E13" s="6">
        <v>307</v>
      </c>
      <c r="F13" s="6">
        <v>194</v>
      </c>
      <c r="G13" s="6">
        <v>113</v>
      </c>
      <c r="H13" s="6">
        <v>30</v>
      </c>
      <c r="I13" s="6">
        <v>13</v>
      </c>
      <c r="J13" s="6">
        <v>146</v>
      </c>
      <c r="K13" s="6">
        <v>66</v>
      </c>
      <c r="L13" s="6">
        <v>11</v>
      </c>
      <c r="M13" s="6">
        <v>29</v>
      </c>
      <c r="N13" s="6">
        <v>7</v>
      </c>
      <c r="O13" s="6">
        <v>5</v>
      </c>
      <c r="P13" s="6">
        <v>3</v>
      </c>
      <c r="Q13" s="6">
        <v>7</v>
      </c>
      <c r="R13" s="6" t="s">
        <v>46</v>
      </c>
      <c r="S13" s="6" t="s">
        <v>46</v>
      </c>
      <c r="T13" s="6">
        <v>84312</v>
      </c>
      <c r="U13" s="6">
        <v>194713</v>
      </c>
      <c r="V13" s="6">
        <v>469330</v>
      </c>
      <c r="W13" s="6">
        <v>211915</v>
      </c>
      <c r="X13" s="115"/>
    </row>
    <row r="14" spans="1:24" ht="15" customHeight="1" x14ac:dyDescent="0.45">
      <c r="A14" s="115"/>
      <c r="B14" s="3">
        <v>11</v>
      </c>
      <c r="C14" s="4" t="s">
        <v>47</v>
      </c>
      <c r="D14" s="5">
        <v>35</v>
      </c>
      <c r="E14" s="6">
        <v>556</v>
      </c>
      <c r="F14" s="6">
        <v>89</v>
      </c>
      <c r="G14" s="6">
        <v>467</v>
      </c>
      <c r="H14" s="6">
        <v>22</v>
      </c>
      <c r="I14" s="6">
        <v>13</v>
      </c>
      <c r="J14" s="6">
        <v>65</v>
      </c>
      <c r="K14" s="6">
        <v>389</v>
      </c>
      <c r="L14" s="6">
        <v>1</v>
      </c>
      <c r="M14" s="6">
        <v>62</v>
      </c>
      <c r="N14" s="6">
        <v>1</v>
      </c>
      <c r="O14" s="6">
        <v>3</v>
      </c>
      <c r="P14" s="6">
        <v>1</v>
      </c>
      <c r="Q14" s="6">
        <v>2</v>
      </c>
      <c r="R14" s="6" t="s">
        <v>46</v>
      </c>
      <c r="S14" s="6" t="s">
        <v>46</v>
      </c>
      <c r="T14" s="6">
        <v>108051</v>
      </c>
      <c r="U14" s="6">
        <v>81502</v>
      </c>
      <c r="V14" s="6">
        <v>223974</v>
      </c>
      <c r="W14" s="6">
        <v>126557</v>
      </c>
      <c r="X14" s="115"/>
    </row>
    <row r="15" spans="1:24" ht="15" customHeight="1" x14ac:dyDescent="0.45">
      <c r="A15" s="115"/>
      <c r="B15" s="3">
        <v>12</v>
      </c>
      <c r="C15" s="4" t="s">
        <v>48</v>
      </c>
      <c r="D15" s="5">
        <v>23</v>
      </c>
      <c r="E15" s="6">
        <v>332</v>
      </c>
      <c r="F15" s="6">
        <v>268</v>
      </c>
      <c r="G15" s="6">
        <v>64</v>
      </c>
      <c r="H15" s="6">
        <v>37</v>
      </c>
      <c r="I15" s="6">
        <v>10</v>
      </c>
      <c r="J15" s="6">
        <v>193</v>
      </c>
      <c r="K15" s="6">
        <v>43</v>
      </c>
      <c r="L15" s="6">
        <v>28</v>
      </c>
      <c r="M15" s="6">
        <v>10</v>
      </c>
      <c r="N15" s="6">
        <v>10</v>
      </c>
      <c r="O15" s="6">
        <v>1</v>
      </c>
      <c r="P15" s="6" t="s">
        <v>46</v>
      </c>
      <c r="Q15" s="6" t="s">
        <v>46</v>
      </c>
      <c r="R15" s="6" t="s">
        <v>46</v>
      </c>
      <c r="S15" s="6" t="s">
        <v>46</v>
      </c>
      <c r="T15" s="6">
        <v>108553</v>
      </c>
      <c r="U15" s="6">
        <v>879651</v>
      </c>
      <c r="V15" s="6">
        <v>1244563</v>
      </c>
      <c r="W15" s="6">
        <v>331289</v>
      </c>
      <c r="X15" s="115"/>
    </row>
    <row r="16" spans="1:24" ht="15" customHeight="1" x14ac:dyDescent="0.45">
      <c r="A16" s="115"/>
      <c r="B16" s="130">
        <v>13</v>
      </c>
      <c r="C16" s="7" t="s">
        <v>49</v>
      </c>
      <c r="D16" s="8">
        <v>12</v>
      </c>
      <c r="E16" s="9">
        <v>162</v>
      </c>
      <c r="F16" s="9">
        <v>95</v>
      </c>
      <c r="G16" s="9">
        <v>67</v>
      </c>
      <c r="H16" s="9">
        <v>14</v>
      </c>
      <c r="I16" s="9">
        <v>7</v>
      </c>
      <c r="J16" s="9">
        <v>76</v>
      </c>
      <c r="K16" s="9">
        <v>43</v>
      </c>
      <c r="L16" s="9">
        <v>4</v>
      </c>
      <c r="M16" s="9">
        <v>13</v>
      </c>
      <c r="N16" s="9">
        <v>1</v>
      </c>
      <c r="O16" s="9">
        <v>4</v>
      </c>
      <c r="P16" s="9">
        <v>1</v>
      </c>
      <c r="Q16" s="9">
        <v>1</v>
      </c>
      <c r="R16" s="9" t="s">
        <v>46</v>
      </c>
      <c r="S16" s="9" t="s">
        <v>46</v>
      </c>
      <c r="T16" s="9">
        <v>51553</v>
      </c>
      <c r="U16" s="9">
        <v>98464</v>
      </c>
      <c r="V16" s="9">
        <v>205946</v>
      </c>
      <c r="W16" s="9">
        <v>94647</v>
      </c>
      <c r="X16" s="115"/>
    </row>
    <row r="17" spans="1:24" ht="15" customHeight="1" x14ac:dyDescent="0.45">
      <c r="A17" s="115"/>
      <c r="B17" s="3">
        <v>14</v>
      </c>
      <c r="C17" s="4" t="s">
        <v>50</v>
      </c>
      <c r="D17" s="5">
        <v>5</v>
      </c>
      <c r="E17" s="220">
        <v>169</v>
      </c>
      <c r="F17" s="220">
        <v>115</v>
      </c>
      <c r="G17" s="220">
        <v>54</v>
      </c>
      <c r="H17" s="6">
        <v>3</v>
      </c>
      <c r="I17" s="6">
        <v>3</v>
      </c>
      <c r="J17" s="6">
        <v>91</v>
      </c>
      <c r="K17" s="6">
        <v>26</v>
      </c>
      <c r="L17" s="6">
        <v>17</v>
      </c>
      <c r="M17" s="6">
        <v>23</v>
      </c>
      <c r="N17" s="6">
        <v>4</v>
      </c>
      <c r="O17" s="6">
        <v>2</v>
      </c>
      <c r="P17" s="6" t="s">
        <v>46</v>
      </c>
      <c r="Q17" s="6" t="s">
        <v>46</v>
      </c>
      <c r="R17" s="6" t="s">
        <v>46</v>
      </c>
      <c r="S17" s="6" t="s">
        <v>46</v>
      </c>
      <c r="T17" s="6" t="s">
        <v>2300</v>
      </c>
      <c r="U17" s="6" t="s">
        <v>2300</v>
      </c>
      <c r="V17" s="6" t="s">
        <v>2300</v>
      </c>
      <c r="W17" s="6" t="s">
        <v>2300</v>
      </c>
      <c r="X17" s="115"/>
    </row>
    <row r="18" spans="1:24" ht="15" customHeight="1" x14ac:dyDescent="0.45">
      <c r="A18" s="115"/>
      <c r="B18" s="3">
        <v>15</v>
      </c>
      <c r="C18" s="4" t="s">
        <v>51</v>
      </c>
      <c r="D18" s="5">
        <v>47</v>
      </c>
      <c r="E18" s="6">
        <v>734</v>
      </c>
      <c r="F18" s="6">
        <v>471</v>
      </c>
      <c r="G18" s="6">
        <v>263</v>
      </c>
      <c r="H18" s="6">
        <v>73</v>
      </c>
      <c r="I18" s="6">
        <v>27</v>
      </c>
      <c r="J18" s="6">
        <v>368</v>
      </c>
      <c r="K18" s="6">
        <v>206</v>
      </c>
      <c r="L18" s="6">
        <v>30</v>
      </c>
      <c r="M18" s="6">
        <v>32</v>
      </c>
      <c r="N18" s="6" t="s">
        <v>46</v>
      </c>
      <c r="O18" s="6" t="s">
        <v>46</v>
      </c>
      <c r="P18" s="6" t="s">
        <v>46</v>
      </c>
      <c r="Q18" s="6">
        <v>1</v>
      </c>
      <c r="R18" s="6" t="s">
        <v>46</v>
      </c>
      <c r="S18" s="6">
        <v>2</v>
      </c>
      <c r="T18" s="6">
        <v>254785</v>
      </c>
      <c r="U18" s="6">
        <v>497415</v>
      </c>
      <c r="V18" s="6">
        <v>1588480</v>
      </c>
      <c r="W18" s="6">
        <v>944755</v>
      </c>
      <c r="X18" s="115"/>
    </row>
    <row r="19" spans="1:24" ht="15" customHeight="1" x14ac:dyDescent="0.45">
      <c r="A19" s="115"/>
      <c r="B19" s="3">
        <v>16</v>
      </c>
      <c r="C19" s="4" t="s">
        <v>52</v>
      </c>
      <c r="D19" s="5">
        <v>3</v>
      </c>
      <c r="E19" s="6">
        <v>414</v>
      </c>
      <c r="F19" s="6">
        <v>279</v>
      </c>
      <c r="G19" s="6">
        <v>135</v>
      </c>
      <c r="H19" s="6">
        <v>2</v>
      </c>
      <c r="I19" s="6" t="s">
        <v>46</v>
      </c>
      <c r="J19" s="6">
        <v>225</v>
      </c>
      <c r="K19" s="6">
        <v>128</v>
      </c>
      <c r="L19" s="6">
        <v>50</v>
      </c>
      <c r="M19" s="6">
        <v>5</v>
      </c>
      <c r="N19" s="6">
        <v>2</v>
      </c>
      <c r="O19" s="6">
        <v>2</v>
      </c>
      <c r="P19" s="6">
        <v>1</v>
      </c>
      <c r="Q19" s="6" t="s">
        <v>46</v>
      </c>
      <c r="R19" s="6" t="s">
        <v>46</v>
      </c>
      <c r="S19" s="6" t="s">
        <v>46</v>
      </c>
      <c r="T19" s="6" t="s">
        <v>2300</v>
      </c>
      <c r="U19" s="6" t="s">
        <v>2300</v>
      </c>
      <c r="V19" s="6" t="s">
        <v>2300</v>
      </c>
      <c r="W19" s="6" t="s">
        <v>2300</v>
      </c>
      <c r="X19" s="115"/>
    </row>
    <row r="20" spans="1:24" ht="15" customHeight="1" x14ac:dyDescent="0.45">
      <c r="A20" s="115"/>
      <c r="B20" s="3">
        <v>17</v>
      </c>
      <c r="C20" s="4" t="s">
        <v>53</v>
      </c>
      <c r="D20" s="5">
        <v>7</v>
      </c>
      <c r="E20" s="6">
        <v>39</v>
      </c>
      <c r="F20" s="6">
        <v>32</v>
      </c>
      <c r="G20" s="6">
        <v>7</v>
      </c>
      <c r="H20" s="6" t="s">
        <v>46</v>
      </c>
      <c r="I20" s="6" t="s">
        <v>46</v>
      </c>
      <c r="J20" s="6">
        <v>28</v>
      </c>
      <c r="K20" s="6">
        <v>6</v>
      </c>
      <c r="L20" s="6" t="s">
        <v>46</v>
      </c>
      <c r="M20" s="6" t="s">
        <v>46</v>
      </c>
      <c r="N20" s="6">
        <v>4</v>
      </c>
      <c r="O20" s="6">
        <v>1</v>
      </c>
      <c r="P20" s="6" t="s">
        <v>46</v>
      </c>
      <c r="Q20" s="6" t="s">
        <v>46</v>
      </c>
      <c r="R20" s="6" t="s">
        <v>46</v>
      </c>
      <c r="S20" s="6" t="s">
        <v>46</v>
      </c>
      <c r="T20" s="6">
        <v>16345</v>
      </c>
      <c r="U20" s="6">
        <v>139202</v>
      </c>
      <c r="V20" s="6">
        <v>224990</v>
      </c>
      <c r="W20" s="6">
        <v>77989</v>
      </c>
      <c r="X20" s="115"/>
    </row>
    <row r="21" spans="1:24" ht="15" customHeight="1" x14ac:dyDescent="0.45">
      <c r="A21" s="115"/>
      <c r="B21" s="130">
        <v>18</v>
      </c>
      <c r="C21" s="7" t="s">
        <v>54</v>
      </c>
      <c r="D21" s="8">
        <v>19</v>
      </c>
      <c r="E21" s="9">
        <v>436</v>
      </c>
      <c r="F21" s="9">
        <v>276</v>
      </c>
      <c r="G21" s="9">
        <v>160</v>
      </c>
      <c r="H21" s="9">
        <v>17</v>
      </c>
      <c r="I21" s="9">
        <v>10</v>
      </c>
      <c r="J21" s="9">
        <v>223</v>
      </c>
      <c r="K21" s="9">
        <v>117</v>
      </c>
      <c r="L21" s="9">
        <v>25</v>
      </c>
      <c r="M21" s="9">
        <v>28</v>
      </c>
      <c r="N21" s="9">
        <v>12</v>
      </c>
      <c r="O21" s="9">
        <v>5</v>
      </c>
      <c r="P21" s="9" t="s">
        <v>46</v>
      </c>
      <c r="Q21" s="9" t="s">
        <v>46</v>
      </c>
      <c r="R21" s="9">
        <v>1</v>
      </c>
      <c r="S21" s="9" t="s">
        <v>46</v>
      </c>
      <c r="T21" s="9">
        <v>146576</v>
      </c>
      <c r="U21" s="9">
        <v>563491</v>
      </c>
      <c r="V21" s="9">
        <v>891332</v>
      </c>
      <c r="W21" s="9">
        <v>295802</v>
      </c>
      <c r="X21" s="115"/>
    </row>
    <row r="22" spans="1:24" ht="15" customHeight="1" x14ac:dyDescent="0.45">
      <c r="A22" s="115"/>
      <c r="B22" s="3">
        <v>19</v>
      </c>
      <c r="C22" s="4" t="s">
        <v>55</v>
      </c>
      <c r="D22" s="5">
        <v>1</v>
      </c>
      <c r="E22" s="220">
        <v>17</v>
      </c>
      <c r="F22" s="220">
        <v>11</v>
      </c>
      <c r="G22" s="220">
        <v>6</v>
      </c>
      <c r="H22" s="6" t="s">
        <v>46</v>
      </c>
      <c r="I22" s="6" t="s">
        <v>46</v>
      </c>
      <c r="J22" s="6">
        <v>9</v>
      </c>
      <c r="K22" s="6">
        <v>4</v>
      </c>
      <c r="L22" s="6">
        <v>2</v>
      </c>
      <c r="M22" s="6">
        <v>2</v>
      </c>
      <c r="N22" s="6" t="s">
        <v>46</v>
      </c>
      <c r="O22" s="6" t="s">
        <v>46</v>
      </c>
      <c r="P22" s="6" t="s">
        <v>46</v>
      </c>
      <c r="Q22" s="6" t="s">
        <v>46</v>
      </c>
      <c r="R22" s="6" t="s">
        <v>46</v>
      </c>
      <c r="S22" s="6" t="s">
        <v>46</v>
      </c>
      <c r="T22" s="6" t="s">
        <v>2300</v>
      </c>
      <c r="U22" s="6" t="s">
        <v>2300</v>
      </c>
      <c r="V22" s="6" t="s">
        <v>2300</v>
      </c>
      <c r="W22" s="6" t="s">
        <v>2300</v>
      </c>
      <c r="X22" s="115"/>
    </row>
    <row r="23" spans="1:24" ht="15" customHeight="1" x14ac:dyDescent="0.45">
      <c r="A23" s="115"/>
      <c r="B23" s="3">
        <v>20</v>
      </c>
      <c r="C23" s="4" t="s">
        <v>56</v>
      </c>
      <c r="D23" s="5">
        <v>2</v>
      </c>
      <c r="E23" s="6">
        <v>100</v>
      </c>
      <c r="F23" s="6">
        <v>43</v>
      </c>
      <c r="G23" s="6">
        <v>57</v>
      </c>
      <c r="H23" s="6" t="s">
        <v>46</v>
      </c>
      <c r="I23" s="6" t="s">
        <v>46</v>
      </c>
      <c r="J23" s="6">
        <v>38</v>
      </c>
      <c r="K23" s="6">
        <v>47</v>
      </c>
      <c r="L23" s="6">
        <v>1</v>
      </c>
      <c r="M23" s="6">
        <v>9</v>
      </c>
      <c r="N23" s="6">
        <v>4</v>
      </c>
      <c r="O23" s="6">
        <v>1</v>
      </c>
      <c r="P23" s="6" t="s">
        <v>46</v>
      </c>
      <c r="Q23" s="6" t="s">
        <v>46</v>
      </c>
      <c r="R23" s="6" t="s">
        <v>46</v>
      </c>
      <c r="S23" s="6" t="s">
        <v>46</v>
      </c>
      <c r="T23" s="6" t="s">
        <v>2300</v>
      </c>
      <c r="U23" s="6" t="s">
        <v>2300</v>
      </c>
      <c r="V23" s="6" t="s">
        <v>2300</v>
      </c>
      <c r="W23" s="6" t="s">
        <v>2300</v>
      </c>
      <c r="X23" s="115"/>
    </row>
    <row r="24" spans="1:24" ht="15" customHeight="1" x14ac:dyDescent="0.45">
      <c r="A24" s="115"/>
      <c r="B24" s="3">
        <v>21</v>
      </c>
      <c r="C24" s="4" t="s">
        <v>57</v>
      </c>
      <c r="D24" s="5">
        <v>31</v>
      </c>
      <c r="E24" s="6">
        <v>387</v>
      </c>
      <c r="F24" s="6">
        <v>321</v>
      </c>
      <c r="G24" s="6">
        <v>66</v>
      </c>
      <c r="H24" s="6">
        <v>31</v>
      </c>
      <c r="I24" s="6">
        <v>7</v>
      </c>
      <c r="J24" s="6">
        <v>264</v>
      </c>
      <c r="K24" s="6">
        <v>57</v>
      </c>
      <c r="L24" s="6">
        <v>22</v>
      </c>
      <c r="M24" s="6">
        <v>2</v>
      </c>
      <c r="N24" s="6">
        <v>6</v>
      </c>
      <c r="O24" s="6" t="s">
        <v>46</v>
      </c>
      <c r="P24" s="6">
        <v>3</v>
      </c>
      <c r="Q24" s="6" t="s">
        <v>46</v>
      </c>
      <c r="R24" s="6">
        <v>2</v>
      </c>
      <c r="S24" s="6" t="s">
        <v>46</v>
      </c>
      <c r="T24" s="6">
        <v>144662</v>
      </c>
      <c r="U24" s="6">
        <v>455587</v>
      </c>
      <c r="V24" s="6">
        <v>926056</v>
      </c>
      <c r="W24" s="6">
        <v>418807</v>
      </c>
      <c r="X24" s="115"/>
    </row>
    <row r="25" spans="1:24" ht="15" customHeight="1" x14ac:dyDescent="0.45">
      <c r="A25" s="115"/>
      <c r="B25" s="3">
        <v>22</v>
      </c>
      <c r="C25" s="4" t="s">
        <v>58</v>
      </c>
      <c r="D25" s="5">
        <v>7</v>
      </c>
      <c r="E25" s="6">
        <v>155</v>
      </c>
      <c r="F25" s="6">
        <v>122</v>
      </c>
      <c r="G25" s="6">
        <v>33</v>
      </c>
      <c r="H25" s="6">
        <v>6</v>
      </c>
      <c r="I25" s="6">
        <v>2</v>
      </c>
      <c r="J25" s="6">
        <v>109</v>
      </c>
      <c r="K25" s="6">
        <v>24</v>
      </c>
      <c r="L25" s="6">
        <v>4</v>
      </c>
      <c r="M25" s="6" t="s">
        <v>46</v>
      </c>
      <c r="N25" s="6">
        <v>3</v>
      </c>
      <c r="O25" s="6">
        <v>7</v>
      </c>
      <c r="P25" s="6" t="s">
        <v>46</v>
      </c>
      <c r="Q25" s="6" t="s">
        <v>46</v>
      </c>
      <c r="R25" s="6" t="s">
        <v>46</v>
      </c>
      <c r="S25" s="6" t="s">
        <v>46</v>
      </c>
      <c r="T25" s="6" t="s">
        <v>2300</v>
      </c>
      <c r="U25" s="6" t="s">
        <v>2300</v>
      </c>
      <c r="V25" s="6" t="s">
        <v>2300</v>
      </c>
      <c r="W25" s="6" t="s">
        <v>2300</v>
      </c>
      <c r="X25" s="115"/>
    </row>
    <row r="26" spans="1:24" ht="15" customHeight="1" x14ac:dyDescent="0.45">
      <c r="A26" s="115"/>
      <c r="B26" s="130">
        <v>23</v>
      </c>
      <c r="C26" s="7" t="s">
        <v>59</v>
      </c>
      <c r="D26" s="8">
        <v>2</v>
      </c>
      <c r="E26" s="9">
        <v>29</v>
      </c>
      <c r="F26" s="9">
        <v>21</v>
      </c>
      <c r="G26" s="9">
        <v>8</v>
      </c>
      <c r="H26" s="9">
        <v>1</v>
      </c>
      <c r="I26" s="9" t="s">
        <v>46</v>
      </c>
      <c r="J26" s="9">
        <v>11</v>
      </c>
      <c r="K26" s="9">
        <v>4</v>
      </c>
      <c r="L26" s="9">
        <v>9</v>
      </c>
      <c r="M26" s="9">
        <v>4</v>
      </c>
      <c r="N26" s="9" t="s">
        <v>46</v>
      </c>
      <c r="O26" s="9" t="s">
        <v>46</v>
      </c>
      <c r="P26" s="9" t="s">
        <v>46</v>
      </c>
      <c r="Q26" s="9" t="s">
        <v>46</v>
      </c>
      <c r="R26" s="9" t="s">
        <v>46</v>
      </c>
      <c r="S26" s="9" t="s">
        <v>46</v>
      </c>
      <c r="T26" s="9" t="s">
        <v>2300</v>
      </c>
      <c r="U26" s="9" t="s">
        <v>2300</v>
      </c>
      <c r="V26" s="9" t="s">
        <v>2300</v>
      </c>
      <c r="W26" s="9" t="s">
        <v>2300</v>
      </c>
      <c r="X26" s="115"/>
    </row>
    <row r="27" spans="1:24" ht="15" customHeight="1" x14ac:dyDescent="0.45">
      <c r="A27" s="115"/>
      <c r="B27" s="3">
        <v>24</v>
      </c>
      <c r="C27" s="4" t="s">
        <v>60</v>
      </c>
      <c r="D27" s="5">
        <v>40</v>
      </c>
      <c r="E27" s="220">
        <v>1288</v>
      </c>
      <c r="F27" s="220">
        <v>1054</v>
      </c>
      <c r="G27" s="220">
        <v>234</v>
      </c>
      <c r="H27" s="6">
        <v>62</v>
      </c>
      <c r="I27" s="6">
        <v>16</v>
      </c>
      <c r="J27" s="6">
        <v>880</v>
      </c>
      <c r="K27" s="6">
        <v>139</v>
      </c>
      <c r="L27" s="6">
        <v>107</v>
      </c>
      <c r="M27" s="6">
        <v>71</v>
      </c>
      <c r="N27" s="6">
        <v>7</v>
      </c>
      <c r="O27" s="6">
        <v>8</v>
      </c>
      <c r="P27" s="6" t="s">
        <v>46</v>
      </c>
      <c r="Q27" s="6" t="s">
        <v>46</v>
      </c>
      <c r="R27" s="6">
        <v>2</v>
      </c>
      <c r="S27" s="6" t="s">
        <v>46</v>
      </c>
      <c r="T27" s="6">
        <v>610432</v>
      </c>
      <c r="U27" s="6">
        <v>2630717</v>
      </c>
      <c r="V27" s="6">
        <v>3914054</v>
      </c>
      <c r="W27" s="6">
        <v>1441516</v>
      </c>
      <c r="X27" s="115"/>
    </row>
    <row r="28" spans="1:24" ht="15" customHeight="1" x14ac:dyDescent="0.45">
      <c r="A28" s="115"/>
      <c r="B28" s="3">
        <v>25</v>
      </c>
      <c r="C28" s="4" t="s">
        <v>61</v>
      </c>
      <c r="D28" s="5">
        <v>7</v>
      </c>
      <c r="E28" s="6">
        <v>138</v>
      </c>
      <c r="F28" s="6">
        <v>93</v>
      </c>
      <c r="G28" s="6">
        <v>45</v>
      </c>
      <c r="H28" s="6">
        <v>5</v>
      </c>
      <c r="I28" s="6">
        <v>3</v>
      </c>
      <c r="J28" s="6">
        <v>86</v>
      </c>
      <c r="K28" s="6">
        <v>37</v>
      </c>
      <c r="L28" s="6">
        <v>2</v>
      </c>
      <c r="M28" s="6">
        <v>5</v>
      </c>
      <c r="N28" s="6" t="s">
        <v>46</v>
      </c>
      <c r="O28" s="6" t="s">
        <v>46</v>
      </c>
      <c r="P28" s="6" t="s">
        <v>46</v>
      </c>
      <c r="Q28" s="6" t="s">
        <v>46</v>
      </c>
      <c r="R28" s="6" t="s">
        <v>46</v>
      </c>
      <c r="S28" s="6" t="s">
        <v>46</v>
      </c>
      <c r="T28" s="6">
        <v>63068</v>
      </c>
      <c r="U28" s="6">
        <v>196560</v>
      </c>
      <c r="V28" s="6">
        <v>326615</v>
      </c>
      <c r="W28" s="6">
        <v>108807</v>
      </c>
      <c r="X28" s="115"/>
    </row>
    <row r="29" spans="1:24" ht="15" customHeight="1" x14ac:dyDescent="0.45">
      <c r="A29" s="115"/>
      <c r="B29" s="3">
        <v>26</v>
      </c>
      <c r="C29" s="4" t="s">
        <v>62</v>
      </c>
      <c r="D29" s="5">
        <v>26</v>
      </c>
      <c r="E29" s="6">
        <v>1120</v>
      </c>
      <c r="F29" s="6">
        <v>775</v>
      </c>
      <c r="G29" s="6">
        <v>345</v>
      </c>
      <c r="H29" s="6">
        <v>34</v>
      </c>
      <c r="I29" s="6">
        <v>14</v>
      </c>
      <c r="J29" s="6">
        <v>660</v>
      </c>
      <c r="K29" s="6">
        <v>187</v>
      </c>
      <c r="L29" s="6">
        <v>63</v>
      </c>
      <c r="M29" s="6">
        <v>123</v>
      </c>
      <c r="N29" s="6">
        <v>20</v>
      </c>
      <c r="O29" s="6">
        <v>21</v>
      </c>
      <c r="P29" s="6">
        <v>3</v>
      </c>
      <c r="Q29" s="6">
        <v>1</v>
      </c>
      <c r="R29" s="6">
        <v>2</v>
      </c>
      <c r="S29" s="6" t="s">
        <v>46</v>
      </c>
      <c r="T29" s="6">
        <v>479141</v>
      </c>
      <c r="U29" s="6">
        <v>1053977</v>
      </c>
      <c r="V29" s="6">
        <v>3259610</v>
      </c>
      <c r="W29" s="6">
        <v>2016109</v>
      </c>
      <c r="X29" s="115"/>
    </row>
    <row r="30" spans="1:24" ht="15" customHeight="1" x14ac:dyDescent="0.45">
      <c r="A30" s="115"/>
      <c r="B30" s="3">
        <v>27</v>
      </c>
      <c r="C30" s="4" t="s">
        <v>63</v>
      </c>
      <c r="D30" s="5">
        <v>4</v>
      </c>
      <c r="E30" s="6">
        <v>284</v>
      </c>
      <c r="F30" s="6">
        <v>216</v>
      </c>
      <c r="G30" s="6">
        <v>68</v>
      </c>
      <c r="H30" s="6">
        <v>9</v>
      </c>
      <c r="I30" s="6" t="s">
        <v>46</v>
      </c>
      <c r="J30" s="6">
        <v>137</v>
      </c>
      <c r="K30" s="6">
        <v>25</v>
      </c>
      <c r="L30" s="6">
        <v>41</v>
      </c>
      <c r="M30" s="6">
        <v>24</v>
      </c>
      <c r="N30" s="6">
        <v>30</v>
      </c>
      <c r="O30" s="6">
        <v>19</v>
      </c>
      <c r="P30" s="6">
        <v>2</v>
      </c>
      <c r="Q30" s="6" t="s">
        <v>46</v>
      </c>
      <c r="R30" s="6">
        <v>1</v>
      </c>
      <c r="S30" s="6" t="s">
        <v>46</v>
      </c>
      <c r="T30" s="6" t="s">
        <v>2300</v>
      </c>
      <c r="U30" s="6" t="s">
        <v>2300</v>
      </c>
      <c r="V30" s="6" t="s">
        <v>2300</v>
      </c>
      <c r="W30" s="6" t="s">
        <v>2300</v>
      </c>
      <c r="X30" s="115"/>
    </row>
    <row r="31" spans="1:24" ht="15" customHeight="1" x14ac:dyDescent="0.45">
      <c r="A31" s="115"/>
      <c r="B31" s="130">
        <v>28</v>
      </c>
      <c r="C31" s="7" t="s">
        <v>64</v>
      </c>
      <c r="D31" s="8">
        <v>8</v>
      </c>
      <c r="E31" s="9">
        <v>709</v>
      </c>
      <c r="F31" s="9">
        <v>522</v>
      </c>
      <c r="G31" s="9">
        <v>187</v>
      </c>
      <c r="H31" s="9">
        <v>5</v>
      </c>
      <c r="I31" s="9" t="s">
        <v>46</v>
      </c>
      <c r="J31" s="9">
        <v>447</v>
      </c>
      <c r="K31" s="9">
        <v>138</v>
      </c>
      <c r="L31" s="9">
        <v>39</v>
      </c>
      <c r="M31" s="9">
        <v>22</v>
      </c>
      <c r="N31" s="9">
        <v>46</v>
      </c>
      <c r="O31" s="9">
        <v>30</v>
      </c>
      <c r="P31" s="9" t="s">
        <v>46</v>
      </c>
      <c r="Q31" s="9" t="s">
        <v>46</v>
      </c>
      <c r="R31" s="9">
        <v>15</v>
      </c>
      <c r="S31" s="9">
        <v>3</v>
      </c>
      <c r="T31" s="9" t="s">
        <v>2300</v>
      </c>
      <c r="U31" s="9" t="s">
        <v>2300</v>
      </c>
      <c r="V31" s="9" t="s">
        <v>2300</v>
      </c>
      <c r="W31" s="9" t="s">
        <v>2300</v>
      </c>
      <c r="X31" s="115"/>
    </row>
    <row r="32" spans="1:24" ht="15" customHeight="1" x14ac:dyDescent="0.45">
      <c r="A32" s="115"/>
      <c r="B32" s="3">
        <v>29</v>
      </c>
      <c r="C32" s="4" t="s">
        <v>65</v>
      </c>
      <c r="D32" s="5">
        <v>15</v>
      </c>
      <c r="E32" s="220">
        <v>402</v>
      </c>
      <c r="F32" s="220">
        <v>244</v>
      </c>
      <c r="G32" s="220">
        <v>158</v>
      </c>
      <c r="H32" s="6">
        <v>14</v>
      </c>
      <c r="I32" s="6">
        <v>2</v>
      </c>
      <c r="J32" s="6">
        <v>198</v>
      </c>
      <c r="K32" s="6">
        <v>114</v>
      </c>
      <c r="L32" s="6">
        <v>23</v>
      </c>
      <c r="M32" s="6">
        <v>22</v>
      </c>
      <c r="N32" s="6">
        <v>10</v>
      </c>
      <c r="O32" s="6">
        <v>21</v>
      </c>
      <c r="P32" s="6" t="s">
        <v>46</v>
      </c>
      <c r="Q32" s="6" t="s">
        <v>46</v>
      </c>
      <c r="R32" s="6">
        <v>1</v>
      </c>
      <c r="S32" s="6">
        <v>1</v>
      </c>
      <c r="T32" s="6">
        <v>150344</v>
      </c>
      <c r="U32" s="6">
        <v>421443</v>
      </c>
      <c r="V32" s="6">
        <v>789310</v>
      </c>
      <c r="W32" s="6">
        <v>343379</v>
      </c>
      <c r="X32" s="115"/>
    </row>
    <row r="33" spans="1:24" ht="15" customHeight="1" x14ac:dyDescent="0.45">
      <c r="A33" s="115"/>
      <c r="B33" s="3">
        <v>30</v>
      </c>
      <c r="C33" s="4" t="s">
        <v>66</v>
      </c>
      <c r="D33" s="5">
        <v>1</v>
      </c>
      <c r="E33" s="6">
        <v>7</v>
      </c>
      <c r="F33" s="6">
        <v>3</v>
      </c>
      <c r="G33" s="6">
        <v>4</v>
      </c>
      <c r="H33" s="6">
        <v>1</v>
      </c>
      <c r="I33" s="6" t="s">
        <v>46</v>
      </c>
      <c r="J33" s="6">
        <v>2</v>
      </c>
      <c r="K33" s="6">
        <v>4</v>
      </c>
      <c r="L33" s="6" t="s">
        <v>46</v>
      </c>
      <c r="M33" s="6" t="s">
        <v>46</v>
      </c>
      <c r="N33" s="6" t="s">
        <v>46</v>
      </c>
      <c r="O33" s="6" t="s">
        <v>46</v>
      </c>
      <c r="P33" s="6" t="s">
        <v>46</v>
      </c>
      <c r="Q33" s="6" t="s">
        <v>46</v>
      </c>
      <c r="R33" s="6" t="s">
        <v>46</v>
      </c>
      <c r="S33" s="6" t="s">
        <v>46</v>
      </c>
      <c r="T33" s="6" t="s">
        <v>2300</v>
      </c>
      <c r="U33" s="6" t="s">
        <v>2300</v>
      </c>
      <c r="V33" s="6" t="s">
        <v>2300</v>
      </c>
      <c r="W33" s="6" t="s">
        <v>2300</v>
      </c>
      <c r="X33" s="115"/>
    </row>
    <row r="34" spans="1:24" ht="15" customHeight="1" x14ac:dyDescent="0.45">
      <c r="A34" s="115"/>
      <c r="B34" s="3">
        <v>31</v>
      </c>
      <c r="C34" s="4" t="s">
        <v>67</v>
      </c>
      <c r="D34" s="5">
        <v>4</v>
      </c>
      <c r="E34" s="6">
        <v>593</v>
      </c>
      <c r="F34" s="6">
        <v>469</v>
      </c>
      <c r="G34" s="6">
        <v>124</v>
      </c>
      <c r="H34" s="6">
        <v>1</v>
      </c>
      <c r="I34" s="6">
        <v>1</v>
      </c>
      <c r="J34" s="6">
        <v>420</v>
      </c>
      <c r="K34" s="6">
        <v>111</v>
      </c>
      <c r="L34" s="6" t="s">
        <v>46</v>
      </c>
      <c r="M34" s="6" t="s">
        <v>46</v>
      </c>
      <c r="N34" s="6">
        <v>48</v>
      </c>
      <c r="O34" s="6">
        <v>12</v>
      </c>
      <c r="P34" s="6">
        <v>127</v>
      </c>
      <c r="Q34" s="6">
        <v>30</v>
      </c>
      <c r="R34" s="6" t="s">
        <v>46</v>
      </c>
      <c r="S34" s="6" t="s">
        <v>46</v>
      </c>
      <c r="T34" s="6">
        <v>213697</v>
      </c>
      <c r="U34" s="6">
        <v>1240779</v>
      </c>
      <c r="V34" s="6">
        <v>1451403</v>
      </c>
      <c r="W34" s="6">
        <v>240580</v>
      </c>
      <c r="X34" s="115"/>
    </row>
    <row r="35" spans="1:24" ht="15" customHeight="1" thickBot="1" x14ac:dyDescent="0.5">
      <c r="A35" s="115"/>
      <c r="B35" s="131">
        <v>32</v>
      </c>
      <c r="C35" s="10" t="s">
        <v>68</v>
      </c>
      <c r="D35" s="11">
        <v>35</v>
      </c>
      <c r="E35" s="12">
        <v>977</v>
      </c>
      <c r="F35" s="12">
        <v>686</v>
      </c>
      <c r="G35" s="12">
        <v>291</v>
      </c>
      <c r="H35" s="12">
        <v>40</v>
      </c>
      <c r="I35" s="12">
        <v>19</v>
      </c>
      <c r="J35" s="12">
        <v>584</v>
      </c>
      <c r="K35" s="12">
        <v>198</v>
      </c>
      <c r="L35" s="12">
        <v>56</v>
      </c>
      <c r="M35" s="12">
        <v>48</v>
      </c>
      <c r="N35" s="12">
        <v>21</v>
      </c>
      <c r="O35" s="12">
        <v>27</v>
      </c>
      <c r="P35" s="12">
        <v>1</v>
      </c>
      <c r="Q35" s="12">
        <v>1</v>
      </c>
      <c r="R35" s="12">
        <v>15</v>
      </c>
      <c r="S35" s="12">
        <v>1</v>
      </c>
      <c r="T35" s="12">
        <v>439529</v>
      </c>
      <c r="U35" s="12">
        <v>2059337</v>
      </c>
      <c r="V35" s="12">
        <v>2742760</v>
      </c>
      <c r="W35" s="12">
        <v>779777</v>
      </c>
      <c r="X35" s="115"/>
    </row>
    <row r="36" spans="1:24" ht="15" customHeight="1" x14ac:dyDescent="0.45">
      <c r="A36" s="115"/>
      <c r="X36" s="115"/>
    </row>
    <row r="37" spans="1:24" ht="15" customHeight="1" x14ac:dyDescent="0.45">
      <c r="A37" s="115"/>
      <c r="X37" s="115"/>
    </row>
    <row r="38" spans="1:24" ht="15" customHeight="1" x14ac:dyDescent="0.45">
      <c r="X38" s="115"/>
    </row>
    <row r="39" spans="1:24" ht="15" customHeight="1" x14ac:dyDescent="0.45">
      <c r="X39" s="115"/>
    </row>
    <row r="40" spans="1:24" ht="15" customHeight="1" x14ac:dyDescent="0.45">
      <c r="X40" s="115"/>
    </row>
    <row r="41" spans="1:24" ht="15" customHeight="1" x14ac:dyDescent="0.45">
      <c r="X41" s="115"/>
    </row>
    <row r="42" spans="1:24" ht="15" customHeight="1" x14ac:dyDescent="0.45">
      <c r="X42" s="115"/>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 numberStoredAsText="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301</v>
      </c>
      <c r="D5" s="16" t="s">
        <v>510</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509</v>
      </c>
      <c r="C8" s="491"/>
      <c r="D8" s="492"/>
      <c r="E8" s="42">
        <v>23</v>
      </c>
      <c r="F8" s="42">
        <v>1243</v>
      </c>
      <c r="G8" s="42">
        <v>537803</v>
      </c>
      <c r="H8" s="42">
        <v>3476354</v>
      </c>
      <c r="I8" s="42">
        <v>4858519</v>
      </c>
      <c r="J8" s="42">
        <v>1390504</v>
      </c>
      <c r="K8" s="42">
        <v>1376166</v>
      </c>
      <c r="L8" s="43"/>
    </row>
    <row r="9" spans="1:12" s="16" customFormat="1" ht="15" customHeight="1" x14ac:dyDescent="0.45">
      <c r="A9" s="18"/>
      <c r="B9" s="38" t="s">
        <v>43</v>
      </c>
      <c r="C9" s="487" t="s">
        <v>44</v>
      </c>
      <c r="D9" s="487"/>
      <c r="E9" s="6">
        <v>5</v>
      </c>
      <c r="F9" s="6">
        <v>212</v>
      </c>
      <c r="G9" s="6">
        <v>75991</v>
      </c>
      <c r="H9" s="6">
        <v>690360</v>
      </c>
      <c r="I9" s="6">
        <v>1192163</v>
      </c>
      <c r="J9" s="6">
        <v>439366</v>
      </c>
      <c r="K9" s="6">
        <v>466502</v>
      </c>
      <c r="L9" s="18"/>
    </row>
    <row r="10" spans="1:12" s="16" customFormat="1" ht="15" customHeight="1" x14ac:dyDescent="0.45">
      <c r="A10" s="18"/>
      <c r="B10" s="38">
        <v>10</v>
      </c>
      <c r="C10" s="487" t="s">
        <v>45</v>
      </c>
      <c r="D10" s="487"/>
      <c r="E10" s="6">
        <v>1</v>
      </c>
      <c r="F10" s="6">
        <v>6</v>
      </c>
      <c r="G10" s="6" t="s">
        <v>2300</v>
      </c>
      <c r="H10" s="6" t="s">
        <v>2300</v>
      </c>
      <c r="I10" s="6" t="s">
        <v>2300</v>
      </c>
      <c r="J10" s="6" t="s">
        <v>2300</v>
      </c>
      <c r="K10" s="6" t="s">
        <v>2300</v>
      </c>
      <c r="L10" s="18"/>
    </row>
    <row r="11" spans="1:12" s="16" customFormat="1" ht="15" customHeight="1" x14ac:dyDescent="0.45">
      <c r="A11" s="18"/>
      <c r="B11" s="38">
        <v>11</v>
      </c>
      <c r="C11" s="487" t="s">
        <v>47</v>
      </c>
      <c r="D11" s="487"/>
      <c r="E11" s="6" t="s">
        <v>46</v>
      </c>
      <c r="F11" s="6" t="s">
        <v>46</v>
      </c>
      <c r="G11" s="6" t="s">
        <v>46</v>
      </c>
      <c r="H11" s="6" t="s">
        <v>46</v>
      </c>
      <c r="I11" s="6" t="s">
        <v>46</v>
      </c>
      <c r="J11" s="6" t="s">
        <v>46</v>
      </c>
      <c r="K11" s="6" t="s">
        <v>46</v>
      </c>
      <c r="L11" s="18"/>
    </row>
    <row r="12" spans="1:12" s="16" customFormat="1" ht="15" customHeight="1" x14ac:dyDescent="0.45">
      <c r="A12" s="18"/>
      <c r="B12" s="38">
        <v>12</v>
      </c>
      <c r="C12" s="487" t="s">
        <v>48</v>
      </c>
      <c r="D12" s="487"/>
      <c r="E12" s="6">
        <v>1</v>
      </c>
      <c r="F12" s="6">
        <v>35</v>
      </c>
      <c r="G12" s="6" t="s">
        <v>2300</v>
      </c>
      <c r="H12" s="6" t="s">
        <v>2300</v>
      </c>
      <c r="I12" s="6" t="s">
        <v>2300</v>
      </c>
      <c r="J12" s="6" t="s">
        <v>2300</v>
      </c>
      <c r="K12" s="6" t="s">
        <v>2300</v>
      </c>
      <c r="L12" s="18"/>
    </row>
    <row r="13" spans="1:12" s="16" customFormat="1" ht="15" customHeight="1" x14ac:dyDescent="0.45">
      <c r="A13" s="18"/>
      <c r="B13" s="39">
        <v>13</v>
      </c>
      <c r="C13" s="488" t="s">
        <v>49</v>
      </c>
      <c r="D13" s="488"/>
      <c r="E13" s="9">
        <v>1</v>
      </c>
      <c r="F13" s="9">
        <v>14</v>
      </c>
      <c r="G13" s="9" t="s">
        <v>2300</v>
      </c>
      <c r="H13" s="9" t="s">
        <v>2300</v>
      </c>
      <c r="I13" s="9" t="s">
        <v>2300</v>
      </c>
      <c r="J13" s="9" t="s">
        <v>2300</v>
      </c>
      <c r="K13" s="9" t="s">
        <v>2300</v>
      </c>
      <c r="L13" s="18"/>
    </row>
    <row r="14" spans="1:12" s="16" customFormat="1" ht="15" customHeight="1" x14ac:dyDescent="0.45">
      <c r="A14" s="18"/>
      <c r="B14" s="38">
        <v>14</v>
      </c>
      <c r="C14" s="487" t="s">
        <v>50</v>
      </c>
      <c r="D14" s="487"/>
      <c r="E14" s="6">
        <v>1</v>
      </c>
      <c r="F14" s="6">
        <v>80</v>
      </c>
      <c r="G14" s="6" t="s">
        <v>2300</v>
      </c>
      <c r="H14" s="6" t="s">
        <v>2300</v>
      </c>
      <c r="I14" s="6" t="s">
        <v>2300</v>
      </c>
      <c r="J14" s="6" t="s">
        <v>2300</v>
      </c>
      <c r="K14" s="6" t="s">
        <v>2300</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v>1</v>
      </c>
      <c r="F17" s="6">
        <v>7</v>
      </c>
      <c r="G17" s="6" t="s">
        <v>2300</v>
      </c>
      <c r="H17" s="6" t="s">
        <v>2300</v>
      </c>
      <c r="I17" s="6" t="s">
        <v>2300</v>
      </c>
      <c r="J17" s="6" t="s">
        <v>2300</v>
      </c>
      <c r="K17" s="6" t="s">
        <v>2300</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5</v>
      </c>
      <c r="F21" s="6">
        <v>33</v>
      </c>
      <c r="G21" s="6">
        <v>11834</v>
      </c>
      <c r="H21" s="6">
        <v>38211</v>
      </c>
      <c r="I21" s="6">
        <v>81786</v>
      </c>
      <c r="J21" s="6">
        <v>39615</v>
      </c>
      <c r="K21" s="6">
        <v>39615</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2</v>
      </c>
      <c r="F24" s="6">
        <v>11</v>
      </c>
      <c r="G24" s="6" t="s">
        <v>2300</v>
      </c>
      <c r="H24" s="6" t="s">
        <v>2300</v>
      </c>
      <c r="I24" s="6" t="s">
        <v>2300</v>
      </c>
      <c r="J24" s="6" t="s">
        <v>2300</v>
      </c>
      <c r="K24" s="6" t="s">
        <v>2300</v>
      </c>
      <c r="L24" s="18"/>
    </row>
    <row r="25" spans="1:12" s="16" customFormat="1" ht="15" customHeight="1" x14ac:dyDescent="0.45">
      <c r="A25" s="18"/>
      <c r="B25" s="38">
        <v>25</v>
      </c>
      <c r="C25" s="487" t="s">
        <v>61</v>
      </c>
      <c r="D25" s="487"/>
      <c r="E25" s="6">
        <v>2</v>
      </c>
      <c r="F25" s="6">
        <v>19</v>
      </c>
      <c r="G25" s="6" t="s">
        <v>2300</v>
      </c>
      <c r="H25" s="6" t="s">
        <v>2300</v>
      </c>
      <c r="I25" s="6" t="s">
        <v>2300</v>
      </c>
      <c r="J25" s="6" t="s">
        <v>2300</v>
      </c>
      <c r="K25" s="6" t="s">
        <v>2300</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v>1</v>
      </c>
      <c r="F29" s="6">
        <v>84</v>
      </c>
      <c r="G29" s="6" t="s">
        <v>2300</v>
      </c>
      <c r="H29" s="6" t="s">
        <v>2300</v>
      </c>
      <c r="I29" s="6" t="s">
        <v>2300</v>
      </c>
      <c r="J29" s="6" t="s">
        <v>2300</v>
      </c>
      <c r="K29" s="6" t="s">
        <v>2300</v>
      </c>
      <c r="L29" s="18"/>
    </row>
    <row r="30" spans="1:12" s="16" customFormat="1" ht="15" customHeight="1" x14ac:dyDescent="0.45">
      <c r="A30" s="18"/>
      <c r="B30" s="38">
        <v>30</v>
      </c>
      <c r="C30" s="487" t="s">
        <v>66</v>
      </c>
      <c r="D30" s="487"/>
      <c r="E30" s="6">
        <v>1</v>
      </c>
      <c r="F30" s="6">
        <v>7</v>
      </c>
      <c r="G30" s="6" t="s">
        <v>2300</v>
      </c>
      <c r="H30" s="6" t="s">
        <v>2300</v>
      </c>
      <c r="I30" s="6" t="s">
        <v>2300</v>
      </c>
      <c r="J30" s="6" t="s">
        <v>2300</v>
      </c>
      <c r="K30" s="6" t="s">
        <v>2300</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v>2</v>
      </c>
      <c r="F32" s="99">
        <v>735</v>
      </c>
      <c r="G32" s="99" t="s">
        <v>2300</v>
      </c>
      <c r="H32" s="99" t="s">
        <v>2300</v>
      </c>
      <c r="I32" s="99" t="s">
        <v>2300</v>
      </c>
      <c r="J32" s="99" t="s">
        <v>2300</v>
      </c>
      <c r="K32" s="99" t="s">
        <v>2300</v>
      </c>
      <c r="L32" s="18"/>
    </row>
    <row r="33" spans="1:12" s="16" customFormat="1" ht="15" customHeight="1" x14ac:dyDescent="0.45">
      <c r="A33" s="18"/>
      <c r="B33" s="483" t="s">
        <v>2046</v>
      </c>
      <c r="C33" s="483"/>
      <c r="D33" s="484"/>
      <c r="E33" s="6">
        <v>11</v>
      </c>
      <c r="F33" s="6">
        <v>50</v>
      </c>
      <c r="G33" s="6">
        <v>12076</v>
      </c>
      <c r="H33" s="6">
        <v>56050</v>
      </c>
      <c r="I33" s="6">
        <v>125664</v>
      </c>
      <c r="J33" s="6">
        <v>56567</v>
      </c>
      <c r="K33" s="6">
        <v>56567</v>
      </c>
      <c r="L33" s="18"/>
    </row>
    <row r="34" spans="1:12" s="16" customFormat="1" ht="15" customHeight="1" x14ac:dyDescent="0.45">
      <c r="A34" s="18"/>
      <c r="B34" s="483" t="s">
        <v>384</v>
      </c>
      <c r="C34" s="483"/>
      <c r="D34" s="484"/>
      <c r="E34" s="6">
        <v>4</v>
      </c>
      <c r="F34" s="6">
        <v>52</v>
      </c>
      <c r="G34" s="6" t="s">
        <v>2300</v>
      </c>
      <c r="H34" s="6" t="s">
        <v>2300</v>
      </c>
      <c r="I34" s="6" t="s">
        <v>2300</v>
      </c>
      <c r="J34" s="6" t="s">
        <v>2300</v>
      </c>
      <c r="K34" s="6" t="s">
        <v>2300</v>
      </c>
      <c r="L34" s="18"/>
    </row>
    <row r="35" spans="1:12" s="16" customFormat="1" ht="15" customHeight="1" x14ac:dyDescent="0.45">
      <c r="A35" s="18"/>
      <c r="B35" s="483" t="s">
        <v>385</v>
      </c>
      <c r="C35" s="483"/>
      <c r="D35" s="484"/>
      <c r="E35" s="6">
        <v>1</v>
      </c>
      <c r="F35" s="6">
        <v>22</v>
      </c>
      <c r="G35" s="6" t="s">
        <v>2300</v>
      </c>
      <c r="H35" s="6" t="s">
        <v>2300</v>
      </c>
      <c r="I35" s="6" t="s">
        <v>2300</v>
      </c>
      <c r="J35" s="6" t="s">
        <v>2300</v>
      </c>
      <c r="K35" s="6" t="s">
        <v>2300</v>
      </c>
      <c r="L35" s="18"/>
    </row>
    <row r="36" spans="1:12" s="16" customFormat="1" ht="15" customHeight="1" x14ac:dyDescent="0.45">
      <c r="A36" s="18"/>
      <c r="B36" s="483" t="s">
        <v>386</v>
      </c>
      <c r="C36" s="483"/>
      <c r="D36" s="484"/>
      <c r="E36" s="6">
        <v>2</v>
      </c>
      <c r="F36" s="6">
        <v>79</v>
      </c>
      <c r="G36" s="6" t="s">
        <v>2300</v>
      </c>
      <c r="H36" s="6" t="s">
        <v>2300</v>
      </c>
      <c r="I36" s="6" t="s">
        <v>2300</v>
      </c>
      <c r="J36" s="6" t="s">
        <v>2300</v>
      </c>
      <c r="K36" s="6" t="s">
        <v>2300</v>
      </c>
      <c r="L36" s="18"/>
    </row>
    <row r="37" spans="1:12" s="16" customFormat="1" ht="15" customHeight="1" x14ac:dyDescent="0.45">
      <c r="A37" s="18"/>
      <c r="B37" s="485" t="s">
        <v>387</v>
      </c>
      <c r="C37" s="485"/>
      <c r="D37" s="486"/>
      <c r="E37" s="9">
        <v>4</v>
      </c>
      <c r="F37" s="9">
        <v>314</v>
      </c>
      <c r="G37" s="9">
        <v>119285</v>
      </c>
      <c r="H37" s="9">
        <v>995333</v>
      </c>
      <c r="I37" s="9">
        <v>1571537</v>
      </c>
      <c r="J37" s="9">
        <v>505023</v>
      </c>
      <c r="K37" s="9">
        <v>536881</v>
      </c>
      <c r="L37" s="18"/>
    </row>
    <row r="38" spans="1:12" s="16" customFormat="1" ht="15" customHeight="1" x14ac:dyDescent="0.45">
      <c r="A38" s="18"/>
      <c r="B38" s="483" t="s">
        <v>388</v>
      </c>
      <c r="C38" s="483"/>
      <c r="D38" s="484"/>
      <c r="E38" s="6" t="s">
        <v>46</v>
      </c>
      <c r="F38" s="6" t="s">
        <v>46</v>
      </c>
      <c r="G38" s="6" t="s">
        <v>46</v>
      </c>
      <c r="H38" s="6" t="s">
        <v>46</v>
      </c>
      <c r="I38" s="6" t="s">
        <v>46</v>
      </c>
      <c r="J38" s="6" t="s">
        <v>46</v>
      </c>
      <c r="K38" s="6" t="s">
        <v>46</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v>1</v>
      </c>
      <c r="F41" s="6">
        <v>726</v>
      </c>
      <c r="G41" s="6" t="s">
        <v>2300</v>
      </c>
      <c r="H41" s="6" t="s">
        <v>2300</v>
      </c>
      <c r="I41" s="6" t="s">
        <v>2300</v>
      </c>
      <c r="J41" s="6" t="s">
        <v>2300</v>
      </c>
      <c r="K41" s="6" t="s">
        <v>2300</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302</v>
      </c>
      <c r="D5" s="16" t="s">
        <v>512</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511</v>
      </c>
      <c r="C8" s="491"/>
      <c r="D8" s="492"/>
      <c r="E8" s="42">
        <v>14</v>
      </c>
      <c r="F8" s="42">
        <v>238</v>
      </c>
      <c r="G8" s="42">
        <v>63892</v>
      </c>
      <c r="H8" s="42">
        <v>526967</v>
      </c>
      <c r="I8" s="42">
        <v>856713</v>
      </c>
      <c r="J8" s="42">
        <v>279127</v>
      </c>
      <c r="K8" s="42">
        <v>304733</v>
      </c>
      <c r="L8" s="43"/>
    </row>
    <row r="9" spans="1:12" s="16" customFormat="1" ht="15" customHeight="1" x14ac:dyDescent="0.45">
      <c r="A9" s="18"/>
      <c r="B9" s="38" t="s">
        <v>43</v>
      </c>
      <c r="C9" s="487" t="s">
        <v>44</v>
      </c>
      <c r="D9" s="487"/>
      <c r="E9" s="6">
        <v>6</v>
      </c>
      <c r="F9" s="6">
        <v>117</v>
      </c>
      <c r="G9" s="6">
        <v>33284</v>
      </c>
      <c r="H9" s="6">
        <v>486800</v>
      </c>
      <c r="I9" s="6">
        <v>734473</v>
      </c>
      <c r="J9" s="6">
        <v>209564</v>
      </c>
      <c r="K9" s="6">
        <v>231408</v>
      </c>
      <c r="L9" s="18"/>
    </row>
    <row r="10" spans="1:12" s="16" customFormat="1" ht="15" customHeight="1" x14ac:dyDescent="0.45">
      <c r="A10" s="18"/>
      <c r="B10" s="38">
        <v>10</v>
      </c>
      <c r="C10" s="487" t="s">
        <v>45</v>
      </c>
      <c r="D10" s="487"/>
      <c r="E10" s="6">
        <v>1</v>
      </c>
      <c r="F10" s="6">
        <v>38</v>
      </c>
      <c r="G10" s="6" t="s">
        <v>2300</v>
      </c>
      <c r="H10" s="6" t="s">
        <v>2300</v>
      </c>
      <c r="I10" s="6" t="s">
        <v>2300</v>
      </c>
      <c r="J10" s="6" t="s">
        <v>2300</v>
      </c>
      <c r="K10" s="6" t="s">
        <v>2300</v>
      </c>
      <c r="L10" s="18"/>
    </row>
    <row r="11" spans="1:12" s="16" customFormat="1" ht="15" customHeight="1" x14ac:dyDescent="0.45">
      <c r="A11" s="18"/>
      <c r="B11" s="38">
        <v>11</v>
      </c>
      <c r="C11" s="487" t="s">
        <v>47</v>
      </c>
      <c r="D11" s="487"/>
      <c r="E11" s="6">
        <v>3</v>
      </c>
      <c r="F11" s="6">
        <v>46</v>
      </c>
      <c r="G11" s="6">
        <v>9891</v>
      </c>
      <c r="H11" s="6">
        <v>640</v>
      </c>
      <c r="I11" s="6">
        <v>14816</v>
      </c>
      <c r="J11" s="6">
        <v>12729</v>
      </c>
      <c r="K11" s="6">
        <v>12900</v>
      </c>
      <c r="L11" s="18"/>
    </row>
    <row r="12" spans="1:12" s="16" customFormat="1" ht="15" customHeight="1" x14ac:dyDescent="0.45">
      <c r="A12" s="18"/>
      <c r="B12" s="38">
        <v>12</v>
      </c>
      <c r="C12" s="487" t="s">
        <v>48</v>
      </c>
      <c r="D12" s="487"/>
      <c r="E12" s="6">
        <v>2</v>
      </c>
      <c r="F12" s="6">
        <v>21</v>
      </c>
      <c r="G12" s="6" t="s">
        <v>2300</v>
      </c>
      <c r="H12" s="6" t="s">
        <v>2300</v>
      </c>
      <c r="I12" s="6" t="s">
        <v>2300</v>
      </c>
      <c r="J12" s="6" t="s">
        <v>2300</v>
      </c>
      <c r="K12" s="6" t="s">
        <v>2300</v>
      </c>
      <c r="L12" s="18"/>
    </row>
    <row r="13" spans="1:12" s="16" customFormat="1" ht="15" customHeight="1" x14ac:dyDescent="0.45">
      <c r="A13" s="18"/>
      <c r="B13" s="39">
        <v>13</v>
      </c>
      <c r="C13" s="488" t="s">
        <v>49</v>
      </c>
      <c r="D13" s="488"/>
      <c r="E13" s="9">
        <v>1</v>
      </c>
      <c r="F13" s="9">
        <v>7</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1</v>
      </c>
      <c r="F21" s="6">
        <v>9</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8</v>
      </c>
      <c r="F33" s="6">
        <v>45</v>
      </c>
      <c r="G33" s="6">
        <v>10233</v>
      </c>
      <c r="H33" s="6">
        <v>31276</v>
      </c>
      <c r="I33" s="6">
        <v>73905</v>
      </c>
      <c r="J33" s="6">
        <v>38916</v>
      </c>
      <c r="K33" s="6">
        <v>38916</v>
      </c>
      <c r="L33" s="18"/>
    </row>
    <row r="34" spans="1:12" s="16" customFormat="1" ht="15" customHeight="1" x14ac:dyDescent="0.45">
      <c r="A34" s="18"/>
      <c r="B34" s="483" t="s">
        <v>384</v>
      </c>
      <c r="C34" s="483"/>
      <c r="D34" s="484"/>
      <c r="E34" s="6">
        <v>2</v>
      </c>
      <c r="F34" s="6">
        <v>33</v>
      </c>
      <c r="G34" s="6" t="s">
        <v>2300</v>
      </c>
      <c r="H34" s="6" t="s">
        <v>2300</v>
      </c>
      <c r="I34" s="6" t="s">
        <v>2300</v>
      </c>
      <c r="J34" s="6" t="s">
        <v>2300</v>
      </c>
      <c r="K34" s="6" t="s">
        <v>2300</v>
      </c>
      <c r="L34" s="18"/>
    </row>
    <row r="35" spans="1:12" s="16" customFormat="1" ht="15" customHeight="1" x14ac:dyDescent="0.45">
      <c r="A35" s="18"/>
      <c r="B35" s="483" t="s">
        <v>385</v>
      </c>
      <c r="C35" s="483"/>
      <c r="D35" s="484"/>
      <c r="E35" s="6" t="s">
        <v>46</v>
      </c>
      <c r="F35" s="6" t="s">
        <v>46</v>
      </c>
      <c r="G35" s="6" t="s">
        <v>46</v>
      </c>
      <c r="H35" s="6" t="s">
        <v>46</v>
      </c>
      <c r="I35" s="6" t="s">
        <v>46</v>
      </c>
      <c r="J35" s="6" t="s">
        <v>46</v>
      </c>
      <c r="K35" s="6" t="s">
        <v>46</v>
      </c>
      <c r="L35" s="18"/>
    </row>
    <row r="36" spans="1:12" s="16" customFormat="1" ht="15" customHeight="1" x14ac:dyDescent="0.45">
      <c r="A36" s="18"/>
      <c r="B36" s="483" t="s">
        <v>386</v>
      </c>
      <c r="C36" s="483"/>
      <c r="D36" s="484"/>
      <c r="E36" s="6">
        <v>4</v>
      </c>
      <c r="F36" s="6">
        <v>160</v>
      </c>
      <c r="G36" s="6" t="s">
        <v>2300</v>
      </c>
      <c r="H36" s="6" t="s">
        <v>2300</v>
      </c>
      <c r="I36" s="6" t="s">
        <v>2300</v>
      </c>
      <c r="J36" s="6" t="s">
        <v>2300</v>
      </c>
      <c r="K36" s="6" t="s">
        <v>2300</v>
      </c>
      <c r="L36" s="18"/>
    </row>
    <row r="37" spans="1:12" s="16" customFormat="1" ht="15" customHeight="1" x14ac:dyDescent="0.45">
      <c r="A37" s="18"/>
      <c r="B37" s="485" t="s">
        <v>387</v>
      </c>
      <c r="C37" s="485"/>
      <c r="D37" s="486"/>
      <c r="E37" s="9" t="s">
        <v>46</v>
      </c>
      <c r="F37" s="9" t="s">
        <v>46</v>
      </c>
      <c r="G37" s="9" t="s">
        <v>46</v>
      </c>
      <c r="H37" s="9" t="s">
        <v>46</v>
      </c>
      <c r="I37" s="9" t="s">
        <v>46</v>
      </c>
      <c r="J37" s="9" t="s">
        <v>46</v>
      </c>
      <c r="K37" s="9" t="s">
        <v>46</v>
      </c>
      <c r="L37" s="18"/>
    </row>
    <row r="38" spans="1:12" s="16" customFormat="1" ht="15" customHeight="1" x14ac:dyDescent="0.45">
      <c r="A38" s="18"/>
      <c r="B38" s="483" t="s">
        <v>388</v>
      </c>
      <c r="C38" s="483"/>
      <c r="D38" s="484"/>
      <c r="E38" s="6" t="s">
        <v>46</v>
      </c>
      <c r="F38" s="6" t="s">
        <v>46</v>
      </c>
      <c r="G38" s="6" t="s">
        <v>46</v>
      </c>
      <c r="H38" s="6" t="s">
        <v>46</v>
      </c>
      <c r="I38" s="6" t="s">
        <v>46</v>
      </c>
      <c r="J38" s="6" t="s">
        <v>46</v>
      </c>
      <c r="K38" s="6" t="s">
        <v>46</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303</v>
      </c>
      <c r="D5" s="16" t="s">
        <v>514</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513</v>
      </c>
      <c r="C8" s="491"/>
      <c r="D8" s="492"/>
      <c r="E8" s="42">
        <v>23</v>
      </c>
      <c r="F8" s="42">
        <v>920</v>
      </c>
      <c r="G8" s="42">
        <v>295296</v>
      </c>
      <c r="H8" s="42">
        <v>1470855</v>
      </c>
      <c r="I8" s="42">
        <v>2372011</v>
      </c>
      <c r="J8" s="42">
        <v>782747</v>
      </c>
      <c r="K8" s="42">
        <v>838690</v>
      </c>
      <c r="L8" s="43"/>
    </row>
    <row r="9" spans="1:12" s="16" customFormat="1" ht="15" customHeight="1" x14ac:dyDescent="0.45">
      <c r="A9" s="18"/>
      <c r="B9" s="38" t="s">
        <v>43</v>
      </c>
      <c r="C9" s="487" t="s">
        <v>44</v>
      </c>
      <c r="D9" s="487"/>
      <c r="E9" s="6">
        <v>7</v>
      </c>
      <c r="F9" s="6">
        <v>208</v>
      </c>
      <c r="G9" s="6">
        <v>48423</v>
      </c>
      <c r="H9" s="6">
        <v>466711</v>
      </c>
      <c r="I9" s="6">
        <v>686660</v>
      </c>
      <c r="J9" s="6">
        <v>200774</v>
      </c>
      <c r="K9" s="6">
        <v>203913</v>
      </c>
      <c r="L9" s="18"/>
    </row>
    <row r="10" spans="1:12" s="16" customFormat="1" ht="15" customHeight="1" x14ac:dyDescent="0.45">
      <c r="A10" s="18"/>
      <c r="B10" s="38">
        <v>10</v>
      </c>
      <c r="C10" s="487" t="s">
        <v>45</v>
      </c>
      <c r="D10" s="487"/>
      <c r="E10" s="6">
        <v>1</v>
      </c>
      <c r="F10" s="6">
        <v>6</v>
      </c>
      <c r="G10" s="6" t="s">
        <v>2300</v>
      </c>
      <c r="H10" s="6" t="s">
        <v>2300</v>
      </c>
      <c r="I10" s="6" t="s">
        <v>2300</v>
      </c>
      <c r="J10" s="6" t="s">
        <v>2300</v>
      </c>
      <c r="K10" s="6" t="s">
        <v>2300</v>
      </c>
      <c r="L10" s="18"/>
    </row>
    <row r="11" spans="1:12" s="16" customFormat="1" ht="15" customHeight="1" x14ac:dyDescent="0.45">
      <c r="A11" s="18"/>
      <c r="B11" s="38">
        <v>11</v>
      </c>
      <c r="C11" s="487" t="s">
        <v>47</v>
      </c>
      <c r="D11" s="487"/>
      <c r="E11" s="6">
        <v>2</v>
      </c>
      <c r="F11" s="6">
        <v>58</v>
      </c>
      <c r="G11" s="6" t="s">
        <v>2300</v>
      </c>
      <c r="H11" s="6" t="s">
        <v>2300</v>
      </c>
      <c r="I11" s="6" t="s">
        <v>2300</v>
      </c>
      <c r="J11" s="6" t="s">
        <v>2300</v>
      </c>
      <c r="K11" s="6" t="s">
        <v>2300</v>
      </c>
      <c r="L11" s="18"/>
    </row>
    <row r="12" spans="1:12" s="16" customFormat="1" ht="15" customHeight="1" x14ac:dyDescent="0.45">
      <c r="A12" s="18"/>
      <c r="B12" s="38">
        <v>12</v>
      </c>
      <c r="C12" s="487" t="s">
        <v>48</v>
      </c>
      <c r="D12" s="487"/>
      <c r="E12" s="6">
        <v>4</v>
      </c>
      <c r="F12" s="6">
        <v>31</v>
      </c>
      <c r="G12" s="6">
        <v>7821</v>
      </c>
      <c r="H12" s="6">
        <v>58454</v>
      </c>
      <c r="I12" s="6">
        <v>77698</v>
      </c>
      <c r="J12" s="6">
        <v>17494</v>
      </c>
      <c r="K12" s="6">
        <v>17494</v>
      </c>
      <c r="L12" s="18"/>
    </row>
    <row r="13" spans="1:12" s="16" customFormat="1" ht="15" customHeight="1" x14ac:dyDescent="0.45">
      <c r="A13" s="18"/>
      <c r="B13" s="39">
        <v>13</v>
      </c>
      <c r="C13" s="488" t="s">
        <v>49</v>
      </c>
      <c r="D13" s="488"/>
      <c r="E13" s="9">
        <v>1</v>
      </c>
      <c r="F13" s="9">
        <v>44</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2</v>
      </c>
      <c r="F21" s="6">
        <v>10</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4</v>
      </c>
      <c r="F24" s="6">
        <v>84</v>
      </c>
      <c r="G24" s="6">
        <v>36959</v>
      </c>
      <c r="H24" s="6">
        <v>27519</v>
      </c>
      <c r="I24" s="6">
        <v>95831</v>
      </c>
      <c r="J24" s="6">
        <v>63155</v>
      </c>
      <c r="K24" s="6">
        <v>63956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1</v>
      </c>
      <c r="F28" s="9">
        <v>388</v>
      </c>
      <c r="G28" s="9" t="s">
        <v>2300</v>
      </c>
      <c r="H28" s="9" t="s">
        <v>2300</v>
      </c>
      <c r="I28" s="9" t="s">
        <v>2300</v>
      </c>
      <c r="J28" s="9" t="s">
        <v>2300</v>
      </c>
      <c r="K28" s="9" t="s">
        <v>2300</v>
      </c>
      <c r="L28" s="18"/>
    </row>
    <row r="29" spans="1:12" s="16" customFormat="1" ht="15" customHeight="1" x14ac:dyDescent="0.45">
      <c r="A29" s="18"/>
      <c r="B29" s="38">
        <v>29</v>
      </c>
      <c r="C29" s="487" t="s">
        <v>65</v>
      </c>
      <c r="D29" s="487"/>
      <c r="E29" s="6">
        <v>1</v>
      </c>
      <c r="F29" s="6">
        <v>91</v>
      </c>
      <c r="G29" s="6" t="s">
        <v>2300</v>
      </c>
      <c r="H29" s="6" t="s">
        <v>2300</v>
      </c>
      <c r="I29" s="6" t="s">
        <v>2300</v>
      </c>
      <c r="J29" s="6" t="s">
        <v>2300</v>
      </c>
      <c r="K29" s="6" t="s">
        <v>2300</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9</v>
      </c>
      <c r="F33" s="6">
        <v>39</v>
      </c>
      <c r="G33" s="6">
        <v>11325</v>
      </c>
      <c r="H33" s="6">
        <v>112077</v>
      </c>
      <c r="I33" s="6">
        <v>154680</v>
      </c>
      <c r="J33" s="6">
        <v>38853</v>
      </c>
      <c r="K33" s="6">
        <v>38853</v>
      </c>
      <c r="L33" s="18"/>
    </row>
    <row r="34" spans="1:12" s="16" customFormat="1" ht="15" customHeight="1" x14ac:dyDescent="0.45">
      <c r="A34" s="18"/>
      <c r="B34" s="483" t="s">
        <v>384</v>
      </c>
      <c r="C34" s="483"/>
      <c r="D34" s="484"/>
      <c r="E34" s="6">
        <v>5</v>
      </c>
      <c r="F34" s="6">
        <v>65</v>
      </c>
      <c r="G34" s="6">
        <v>18943</v>
      </c>
      <c r="H34" s="6">
        <v>40273</v>
      </c>
      <c r="I34" s="6">
        <v>74881</v>
      </c>
      <c r="J34" s="6">
        <v>31495</v>
      </c>
      <c r="K34" s="6">
        <v>31495</v>
      </c>
      <c r="L34" s="18"/>
    </row>
    <row r="35" spans="1:12" s="16" customFormat="1" ht="15" customHeight="1" x14ac:dyDescent="0.45">
      <c r="A35" s="18"/>
      <c r="B35" s="483" t="s">
        <v>385</v>
      </c>
      <c r="C35" s="483"/>
      <c r="D35" s="484"/>
      <c r="E35" s="6">
        <v>3</v>
      </c>
      <c r="F35" s="6">
        <v>69</v>
      </c>
      <c r="G35" s="6" t="s">
        <v>2300</v>
      </c>
      <c r="H35" s="6" t="s">
        <v>2300</v>
      </c>
      <c r="I35" s="6" t="s">
        <v>2300</v>
      </c>
      <c r="J35" s="6" t="s">
        <v>2300</v>
      </c>
      <c r="K35" s="6" t="s">
        <v>2300</v>
      </c>
      <c r="L35" s="18"/>
    </row>
    <row r="36" spans="1:12" s="16" customFormat="1" ht="15" customHeight="1" x14ac:dyDescent="0.45">
      <c r="A36" s="18"/>
      <c r="B36" s="483" t="s">
        <v>386</v>
      </c>
      <c r="C36" s="483"/>
      <c r="D36" s="484"/>
      <c r="E36" s="6">
        <v>3</v>
      </c>
      <c r="F36" s="6">
        <v>130</v>
      </c>
      <c r="G36" s="6">
        <v>43763</v>
      </c>
      <c r="H36" s="6">
        <v>61263</v>
      </c>
      <c r="I36" s="6">
        <v>118505</v>
      </c>
      <c r="J36" s="6">
        <v>51931</v>
      </c>
      <c r="K36" s="6">
        <v>53994</v>
      </c>
      <c r="L36" s="18"/>
    </row>
    <row r="37" spans="1:12" s="16" customFormat="1" ht="15" customHeight="1" x14ac:dyDescent="0.45">
      <c r="A37" s="18"/>
      <c r="B37" s="485" t="s">
        <v>387</v>
      </c>
      <c r="C37" s="485"/>
      <c r="D37" s="486"/>
      <c r="E37" s="9">
        <v>1</v>
      </c>
      <c r="F37" s="9">
        <v>91</v>
      </c>
      <c r="G37" s="9" t="s">
        <v>2300</v>
      </c>
      <c r="H37" s="9" t="s">
        <v>2300</v>
      </c>
      <c r="I37" s="9" t="s">
        <v>2300</v>
      </c>
      <c r="J37" s="9" t="s">
        <v>2300</v>
      </c>
      <c r="K37" s="9" t="s">
        <v>2300</v>
      </c>
      <c r="L37" s="18"/>
    </row>
    <row r="38" spans="1:12" s="16" customFormat="1" ht="15" customHeight="1" x14ac:dyDescent="0.45">
      <c r="A38" s="18"/>
      <c r="B38" s="483" t="s">
        <v>388</v>
      </c>
      <c r="C38" s="483"/>
      <c r="D38" s="484"/>
      <c r="E38" s="6">
        <v>1</v>
      </c>
      <c r="F38" s="6">
        <v>138</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v>1</v>
      </c>
      <c r="F40" s="6">
        <v>388</v>
      </c>
      <c r="G40" s="6" t="s">
        <v>2300</v>
      </c>
      <c r="H40" s="6" t="s">
        <v>2300</v>
      </c>
      <c r="I40" s="6" t="s">
        <v>2300</v>
      </c>
      <c r="J40" s="6" t="s">
        <v>2300</v>
      </c>
      <c r="K40" s="6" t="s">
        <v>2300</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1875</v>
      </c>
    </row>
    <row r="4" spans="1:12" s="44" customFormat="1" ht="15" customHeight="1" x14ac:dyDescent="0.45">
      <c r="B4" s="44" t="s">
        <v>1879</v>
      </c>
    </row>
    <row r="5" spans="1:12" s="16" customFormat="1" ht="15" customHeight="1" thickBot="1" x14ac:dyDescent="0.5">
      <c r="C5" s="17">
        <v>321</v>
      </c>
      <c r="D5" s="16" t="s">
        <v>516</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515</v>
      </c>
      <c r="C8" s="491"/>
      <c r="D8" s="492"/>
      <c r="E8" s="42">
        <v>48</v>
      </c>
      <c r="F8" s="42">
        <v>1474</v>
      </c>
      <c r="G8" s="42">
        <v>473736</v>
      </c>
      <c r="H8" s="42">
        <v>4386116</v>
      </c>
      <c r="I8" s="42">
        <v>5504602</v>
      </c>
      <c r="J8" s="42">
        <v>939313</v>
      </c>
      <c r="K8" s="42">
        <v>1029934</v>
      </c>
      <c r="L8" s="43"/>
    </row>
    <row r="9" spans="1:12" s="16" customFormat="1" ht="15" customHeight="1" x14ac:dyDescent="0.45">
      <c r="A9" s="18"/>
      <c r="B9" s="38" t="s">
        <v>43</v>
      </c>
      <c r="C9" s="487" t="s">
        <v>44</v>
      </c>
      <c r="D9" s="487"/>
      <c r="E9" s="6">
        <v>12</v>
      </c>
      <c r="F9" s="6">
        <v>844</v>
      </c>
      <c r="G9" s="6">
        <v>265494</v>
      </c>
      <c r="H9" s="6">
        <v>3760359</v>
      </c>
      <c r="I9" s="6">
        <v>4301985</v>
      </c>
      <c r="J9" s="6">
        <v>428552</v>
      </c>
      <c r="K9" s="6">
        <v>504661</v>
      </c>
      <c r="L9" s="18"/>
    </row>
    <row r="10" spans="1:12" s="16" customFormat="1" ht="15" customHeight="1" x14ac:dyDescent="0.45">
      <c r="A10" s="18"/>
      <c r="B10" s="38">
        <v>10</v>
      </c>
      <c r="C10" s="487" t="s">
        <v>45</v>
      </c>
      <c r="D10" s="487"/>
      <c r="E10" s="6">
        <v>3</v>
      </c>
      <c r="F10" s="6">
        <v>39</v>
      </c>
      <c r="G10" s="6">
        <v>8987</v>
      </c>
      <c r="H10" s="6">
        <v>8815</v>
      </c>
      <c r="I10" s="6">
        <v>30090</v>
      </c>
      <c r="J10" s="6">
        <v>17387</v>
      </c>
      <c r="K10" s="6">
        <v>17387</v>
      </c>
      <c r="L10" s="18"/>
    </row>
    <row r="11" spans="1:12" s="16" customFormat="1" ht="15" customHeight="1" x14ac:dyDescent="0.45">
      <c r="A11" s="18"/>
      <c r="B11" s="38">
        <v>11</v>
      </c>
      <c r="C11" s="487" t="s">
        <v>47</v>
      </c>
      <c r="D11" s="487"/>
      <c r="E11" s="6">
        <v>3</v>
      </c>
      <c r="F11" s="6">
        <v>27</v>
      </c>
      <c r="G11" s="6">
        <v>3833</v>
      </c>
      <c r="H11" s="6">
        <v>2429</v>
      </c>
      <c r="I11" s="6">
        <v>10125</v>
      </c>
      <c r="J11" s="6">
        <v>6998</v>
      </c>
      <c r="K11" s="6">
        <v>6998</v>
      </c>
      <c r="L11" s="18"/>
    </row>
    <row r="12" spans="1:12" s="16" customFormat="1" ht="15" customHeight="1" x14ac:dyDescent="0.45">
      <c r="A12" s="18"/>
      <c r="B12" s="38">
        <v>12</v>
      </c>
      <c r="C12" s="487" t="s">
        <v>48</v>
      </c>
      <c r="D12" s="487"/>
      <c r="E12" s="6">
        <v>4</v>
      </c>
      <c r="F12" s="6">
        <v>52</v>
      </c>
      <c r="G12" s="6">
        <v>10418</v>
      </c>
      <c r="H12" s="6">
        <v>36910</v>
      </c>
      <c r="I12" s="6">
        <v>65350</v>
      </c>
      <c r="J12" s="6">
        <v>25529</v>
      </c>
      <c r="K12" s="6">
        <v>26214</v>
      </c>
      <c r="L12" s="18"/>
    </row>
    <row r="13" spans="1:12" s="16" customFormat="1" ht="15" customHeight="1" x14ac:dyDescent="0.45">
      <c r="A13" s="18"/>
      <c r="B13" s="39">
        <v>13</v>
      </c>
      <c r="C13" s="488" t="s">
        <v>49</v>
      </c>
      <c r="D13" s="488"/>
      <c r="E13" s="9">
        <v>1</v>
      </c>
      <c r="F13" s="9">
        <v>34</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2</v>
      </c>
      <c r="F15" s="6">
        <v>18</v>
      </c>
      <c r="G15" s="6" t="s">
        <v>2300</v>
      </c>
      <c r="H15" s="6" t="s">
        <v>2300</v>
      </c>
      <c r="I15" s="6" t="s">
        <v>2300</v>
      </c>
      <c r="J15" s="6" t="s">
        <v>2300</v>
      </c>
      <c r="K15" s="6" t="s">
        <v>2300</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v>1</v>
      </c>
      <c r="F17" s="6">
        <v>2</v>
      </c>
      <c r="G17" s="6" t="s">
        <v>2300</v>
      </c>
      <c r="H17" s="6" t="s">
        <v>2300</v>
      </c>
      <c r="I17" s="6" t="s">
        <v>2300</v>
      </c>
      <c r="J17" s="6" t="s">
        <v>2300</v>
      </c>
      <c r="K17" s="6" t="s">
        <v>2300</v>
      </c>
      <c r="L17" s="18"/>
    </row>
    <row r="18" spans="1:12" s="16" customFormat="1" ht="15" customHeight="1" x14ac:dyDescent="0.45">
      <c r="A18" s="18"/>
      <c r="B18" s="39">
        <v>18</v>
      </c>
      <c r="C18" s="490" t="s">
        <v>54</v>
      </c>
      <c r="D18" s="488"/>
      <c r="E18" s="9">
        <v>2</v>
      </c>
      <c r="F18" s="9">
        <v>30</v>
      </c>
      <c r="G18" s="9" t="s">
        <v>2300</v>
      </c>
      <c r="H18" s="9" t="s">
        <v>2300</v>
      </c>
      <c r="I18" s="9" t="s">
        <v>2300</v>
      </c>
      <c r="J18" s="9" t="s">
        <v>2300</v>
      </c>
      <c r="K18" s="9" t="s">
        <v>2300</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4</v>
      </c>
      <c r="F21" s="6">
        <v>57</v>
      </c>
      <c r="G21" s="6">
        <v>20605</v>
      </c>
      <c r="H21" s="6">
        <v>41711</v>
      </c>
      <c r="I21" s="6">
        <v>140302</v>
      </c>
      <c r="J21" s="6">
        <v>89628</v>
      </c>
      <c r="K21" s="6">
        <v>89628</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5</v>
      </c>
      <c r="F24" s="6">
        <v>69</v>
      </c>
      <c r="G24" s="6">
        <v>29380</v>
      </c>
      <c r="H24" s="6">
        <v>41759</v>
      </c>
      <c r="I24" s="6">
        <v>79363</v>
      </c>
      <c r="J24" s="6">
        <v>33238</v>
      </c>
      <c r="K24" s="6">
        <v>34231</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4</v>
      </c>
      <c r="F26" s="6">
        <v>72</v>
      </c>
      <c r="G26" s="6" t="s">
        <v>2300</v>
      </c>
      <c r="H26" s="6" t="s">
        <v>2300</v>
      </c>
      <c r="I26" s="6" t="s">
        <v>2300</v>
      </c>
      <c r="J26" s="6" t="s">
        <v>2300</v>
      </c>
      <c r="K26" s="6" t="s">
        <v>2300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2</v>
      </c>
      <c r="F28" s="9">
        <v>166</v>
      </c>
      <c r="G28" s="9" t="s">
        <v>2300</v>
      </c>
      <c r="H28" s="9" t="s">
        <v>2300</v>
      </c>
      <c r="I28" s="9" t="s">
        <v>2300</v>
      </c>
      <c r="J28" s="9" t="s">
        <v>2300</v>
      </c>
      <c r="K28" s="9" t="s">
        <v>2300</v>
      </c>
      <c r="L28" s="18"/>
    </row>
    <row r="29" spans="1:12" s="16" customFormat="1" ht="15" customHeight="1" x14ac:dyDescent="0.45">
      <c r="A29" s="18"/>
      <c r="B29" s="38">
        <v>29</v>
      </c>
      <c r="C29" s="487" t="s">
        <v>65</v>
      </c>
      <c r="D29" s="487"/>
      <c r="E29" s="6">
        <v>2</v>
      </c>
      <c r="F29" s="6">
        <v>40</v>
      </c>
      <c r="G29" s="6" t="s">
        <v>2300</v>
      </c>
      <c r="H29" s="6" t="s">
        <v>2300</v>
      </c>
      <c r="I29" s="6" t="s">
        <v>2300</v>
      </c>
      <c r="J29" s="6" t="s">
        <v>2300</v>
      </c>
      <c r="K29" s="6" t="s">
        <v>2300</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v>3</v>
      </c>
      <c r="F32" s="99">
        <v>24</v>
      </c>
      <c r="G32" s="99" t="s">
        <v>2300</v>
      </c>
      <c r="H32" s="99" t="s">
        <v>2300</v>
      </c>
      <c r="I32" s="99" t="s">
        <v>2300</v>
      </c>
      <c r="J32" s="99" t="s">
        <v>2300</v>
      </c>
      <c r="K32" s="99" t="s">
        <v>2300</v>
      </c>
      <c r="L32" s="18"/>
    </row>
    <row r="33" spans="1:12" s="16" customFormat="1" ht="15" customHeight="1" x14ac:dyDescent="0.45">
      <c r="A33" s="18"/>
      <c r="B33" s="483" t="s">
        <v>2046</v>
      </c>
      <c r="C33" s="483"/>
      <c r="D33" s="484"/>
      <c r="E33" s="6">
        <v>23</v>
      </c>
      <c r="F33" s="6">
        <v>115</v>
      </c>
      <c r="G33" s="6">
        <v>29031</v>
      </c>
      <c r="H33" s="6">
        <v>73534</v>
      </c>
      <c r="I33" s="6">
        <v>131787</v>
      </c>
      <c r="J33" s="6">
        <v>52902</v>
      </c>
      <c r="K33" s="6">
        <v>52902</v>
      </c>
      <c r="L33" s="18"/>
    </row>
    <row r="34" spans="1:12" s="16" customFormat="1" ht="15" customHeight="1" x14ac:dyDescent="0.45">
      <c r="A34" s="18"/>
      <c r="B34" s="483" t="s">
        <v>384</v>
      </c>
      <c r="C34" s="483"/>
      <c r="D34" s="484"/>
      <c r="E34" s="6">
        <v>7</v>
      </c>
      <c r="F34" s="6">
        <v>105</v>
      </c>
      <c r="G34" s="6">
        <v>29241</v>
      </c>
      <c r="H34" s="6">
        <v>35671</v>
      </c>
      <c r="I34" s="6">
        <v>113605</v>
      </c>
      <c r="J34" s="6">
        <v>70241</v>
      </c>
      <c r="K34" s="6">
        <v>70241</v>
      </c>
      <c r="L34" s="18"/>
    </row>
    <row r="35" spans="1:12" s="16" customFormat="1" ht="15" customHeight="1" x14ac:dyDescent="0.45">
      <c r="A35" s="18"/>
      <c r="B35" s="483" t="s">
        <v>385</v>
      </c>
      <c r="C35" s="483"/>
      <c r="D35" s="484"/>
      <c r="E35" s="6">
        <v>8</v>
      </c>
      <c r="F35" s="6">
        <v>183</v>
      </c>
      <c r="G35" s="6">
        <v>58074</v>
      </c>
      <c r="H35" s="6">
        <v>210192</v>
      </c>
      <c r="I35" s="6">
        <v>523270</v>
      </c>
      <c r="J35" s="6">
        <v>285020</v>
      </c>
      <c r="K35" s="6">
        <v>285020</v>
      </c>
      <c r="L35" s="18"/>
    </row>
    <row r="36" spans="1:12" s="16" customFormat="1" ht="15" customHeight="1" x14ac:dyDescent="0.45">
      <c r="A36" s="18"/>
      <c r="B36" s="483" t="s">
        <v>386</v>
      </c>
      <c r="C36" s="483"/>
      <c r="D36" s="484"/>
      <c r="E36" s="6">
        <v>6</v>
      </c>
      <c r="F36" s="6">
        <v>233</v>
      </c>
      <c r="G36" s="6">
        <v>71140</v>
      </c>
      <c r="H36" s="6">
        <v>133325</v>
      </c>
      <c r="I36" s="6">
        <v>286910</v>
      </c>
      <c r="J36" s="6">
        <v>133000</v>
      </c>
      <c r="K36" s="6">
        <v>141879</v>
      </c>
      <c r="L36" s="18"/>
    </row>
    <row r="37" spans="1:12" s="16" customFormat="1" ht="15" customHeight="1" x14ac:dyDescent="0.45">
      <c r="A37" s="18"/>
      <c r="B37" s="485" t="s">
        <v>387</v>
      </c>
      <c r="C37" s="485"/>
      <c r="D37" s="486"/>
      <c r="E37" s="9">
        <v>1</v>
      </c>
      <c r="F37" s="9">
        <v>76</v>
      </c>
      <c r="G37" s="9" t="s">
        <v>2300</v>
      </c>
      <c r="H37" s="9" t="s">
        <v>2300</v>
      </c>
      <c r="I37" s="9" t="s">
        <v>2300</v>
      </c>
      <c r="J37" s="9" t="s">
        <v>2300</v>
      </c>
      <c r="K37" s="9" t="s">
        <v>2300</v>
      </c>
      <c r="L37" s="18"/>
    </row>
    <row r="38" spans="1:12" s="16" customFormat="1" ht="15" customHeight="1" x14ac:dyDescent="0.45">
      <c r="A38" s="18"/>
      <c r="B38" s="483" t="s">
        <v>388</v>
      </c>
      <c r="C38" s="483"/>
      <c r="D38" s="484"/>
      <c r="E38" s="6">
        <v>2</v>
      </c>
      <c r="F38" s="6">
        <v>296</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v>1</v>
      </c>
      <c r="F40" s="6">
        <v>466</v>
      </c>
      <c r="G40" s="6" t="s">
        <v>2300</v>
      </c>
      <c r="H40" s="6" t="s">
        <v>2300</v>
      </c>
      <c r="I40" s="6" t="s">
        <v>2300</v>
      </c>
      <c r="J40" s="6" t="s">
        <v>2300</v>
      </c>
      <c r="K40" s="6" t="s">
        <v>2300</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322</v>
      </c>
      <c r="D5" s="16" t="s">
        <v>518</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517</v>
      </c>
      <c r="C8" s="491"/>
      <c r="D8" s="492"/>
      <c r="E8" s="42">
        <v>40</v>
      </c>
      <c r="F8" s="42">
        <v>1223</v>
      </c>
      <c r="G8" s="42">
        <v>368745</v>
      </c>
      <c r="H8" s="42">
        <v>2030886</v>
      </c>
      <c r="I8" s="42">
        <v>3651188</v>
      </c>
      <c r="J8" s="42">
        <v>1422877</v>
      </c>
      <c r="K8" s="42">
        <v>1503086</v>
      </c>
      <c r="L8" s="43"/>
    </row>
    <row r="9" spans="1:12" s="16" customFormat="1" ht="15" customHeight="1" x14ac:dyDescent="0.45">
      <c r="A9" s="18"/>
      <c r="B9" s="38" t="s">
        <v>43</v>
      </c>
      <c r="C9" s="487" t="s">
        <v>44</v>
      </c>
      <c r="D9" s="487"/>
      <c r="E9" s="6">
        <v>12</v>
      </c>
      <c r="F9" s="6">
        <v>797</v>
      </c>
      <c r="G9" s="6">
        <v>203289</v>
      </c>
      <c r="H9" s="6">
        <v>1142031</v>
      </c>
      <c r="I9" s="6">
        <v>1635544</v>
      </c>
      <c r="J9" s="6">
        <v>423893</v>
      </c>
      <c r="K9" s="6">
        <v>456913</v>
      </c>
      <c r="L9" s="18"/>
    </row>
    <row r="10" spans="1:12" s="16" customFormat="1" ht="15" customHeight="1" x14ac:dyDescent="0.45">
      <c r="A10" s="18"/>
      <c r="B10" s="38">
        <v>10</v>
      </c>
      <c r="C10" s="487" t="s">
        <v>45</v>
      </c>
      <c r="D10" s="487"/>
      <c r="E10" s="6" t="s">
        <v>46</v>
      </c>
      <c r="F10" s="6" t="s">
        <v>46</v>
      </c>
      <c r="G10" s="6" t="s">
        <v>46</v>
      </c>
      <c r="H10" s="6" t="s">
        <v>46</v>
      </c>
      <c r="I10" s="6" t="s">
        <v>46</v>
      </c>
      <c r="J10" s="6" t="s">
        <v>46</v>
      </c>
      <c r="K10" s="6" t="s">
        <v>46</v>
      </c>
      <c r="L10" s="18"/>
    </row>
    <row r="11" spans="1:12" s="16" customFormat="1" ht="15" customHeight="1" x14ac:dyDescent="0.45">
      <c r="A11" s="18"/>
      <c r="B11" s="38">
        <v>11</v>
      </c>
      <c r="C11" s="487" t="s">
        <v>47</v>
      </c>
      <c r="D11" s="487"/>
      <c r="E11" s="6">
        <v>2</v>
      </c>
      <c r="F11" s="6">
        <v>45</v>
      </c>
      <c r="G11" s="6" t="s">
        <v>2300</v>
      </c>
      <c r="H11" s="6" t="s">
        <v>2300</v>
      </c>
      <c r="I11" s="6" t="s">
        <v>2300</v>
      </c>
      <c r="J11" s="6" t="s">
        <v>2300</v>
      </c>
      <c r="K11" s="6" t="s">
        <v>2300</v>
      </c>
      <c r="L11" s="18"/>
    </row>
    <row r="12" spans="1:12" s="16" customFormat="1" ht="15" customHeight="1" x14ac:dyDescent="0.45">
      <c r="A12" s="18"/>
      <c r="B12" s="38">
        <v>12</v>
      </c>
      <c r="C12" s="487" t="s">
        <v>48</v>
      </c>
      <c r="D12" s="487"/>
      <c r="E12" s="6">
        <v>1</v>
      </c>
      <c r="F12" s="6">
        <v>8</v>
      </c>
      <c r="G12" s="6" t="s">
        <v>2300</v>
      </c>
      <c r="H12" s="6" t="s">
        <v>2300</v>
      </c>
      <c r="I12" s="6" t="s">
        <v>2300</v>
      </c>
      <c r="J12" s="6" t="s">
        <v>2300</v>
      </c>
      <c r="K12" s="6" t="s">
        <v>2300</v>
      </c>
      <c r="L12" s="18"/>
    </row>
    <row r="13" spans="1:12" s="16" customFormat="1" ht="15" customHeight="1" x14ac:dyDescent="0.45">
      <c r="A13" s="18"/>
      <c r="B13" s="39">
        <v>13</v>
      </c>
      <c r="C13" s="488" t="s">
        <v>49</v>
      </c>
      <c r="D13" s="488"/>
      <c r="E13" s="9">
        <v>1</v>
      </c>
      <c r="F13" s="9">
        <v>7</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4</v>
      </c>
      <c r="F15" s="6">
        <v>46</v>
      </c>
      <c r="G15" s="6">
        <v>16980</v>
      </c>
      <c r="H15" s="6">
        <v>157724</v>
      </c>
      <c r="I15" s="6">
        <v>719384</v>
      </c>
      <c r="J15" s="6">
        <v>476275</v>
      </c>
      <c r="K15" s="6">
        <v>510880</v>
      </c>
      <c r="L15" s="18"/>
    </row>
    <row r="16" spans="1:12" s="16" customFormat="1" ht="15" customHeight="1" x14ac:dyDescent="0.45">
      <c r="A16" s="18"/>
      <c r="B16" s="38">
        <v>16</v>
      </c>
      <c r="C16" s="487" t="s">
        <v>52</v>
      </c>
      <c r="D16" s="487"/>
      <c r="E16" s="6">
        <v>1</v>
      </c>
      <c r="F16" s="6">
        <v>5</v>
      </c>
      <c r="G16" s="6" t="s">
        <v>2300</v>
      </c>
      <c r="H16" s="6" t="s">
        <v>2300</v>
      </c>
      <c r="I16" s="6" t="s">
        <v>2300</v>
      </c>
      <c r="J16" s="6" t="s">
        <v>2300</v>
      </c>
      <c r="K16" s="6" t="s">
        <v>2300</v>
      </c>
      <c r="L16" s="18"/>
    </row>
    <row r="17" spans="1:12" s="16" customFormat="1" ht="15" customHeight="1" x14ac:dyDescent="0.45">
      <c r="A17" s="18"/>
      <c r="B17" s="38">
        <v>17</v>
      </c>
      <c r="C17" s="487" t="s">
        <v>53</v>
      </c>
      <c r="D17" s="487"/>
      <c r="E17" s="6">
        <v>1</v>
      </c>
      <c r="F17" s="6">
        <v>9</v>
      </c>
      <c r="G17" s="6" t="s">
        <v>2300</v>
      </c>
      <c r="H17" s="6" t="s">
        <v>2300</v>
      </c>
      <c r="I17" s="6" t="s">
        <v>2300</v>
      </c>
      <c r="J17" s="6" t="s">
        <v>2300</v>
      </c>
      <c r="K17" s="6" t="s">
        <v>2300</v>
      </c>
      <c r="L17" s="18"/>
    </row>
    <row r="18" spans="1:12" s="16" customFormat="1" ht="15" customHeight="1" x14ac:dyDescent="0.45">
      <c r="A18" s="18"/>
      <c r="B18" s="39">
        <v>18</v>
      </c>
      <c r="C18" s="490" t="s">
        <v>54</v>
      </c>
      <c r="D18" s="488"/>
      <c r="E18" s="9">
        <v>3</v>
      </c>
      <c r="F18" s="9">
        <v>41</v>
      </c>
      <c r="G18" s="9">
        <v>12962</v>
      </c>
      <c r="H18" s="9">
        <v>24791</v>
      </c>
      <c r="I18" s="9">
        <v>69305</v>
      </c>
      <c r="J18" s="9">
        <v>40467</v>
      </c>
      <c r="K18" s="9">
        <v>40467</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3</v>
      </c>
      <c r="F21" s="6">
        <v>32</v>
      </c>
      <c r="G21" s="6">
        <v>8524</v>
      </c>
      <c r="H21" s="6">
        <v>35756</v>
      </c>
      <c r="I21" s="6">
        <v>65651</v>
      </c>
      <c r="J21" s="6">
        <v>27176</v>
      </c>
      <c r="K21" s="6">
        <v>27176</v>
      </c>
      <c r="L21" s="18"/>
    </row>
    <row r="22" spans="1:12" s="16" customFormat="1" ht="15" customHeight="1" x14ac:dyDescent="0.45">
      <c r="A22" s="18"/>
      <c r="B22" s="38">
        <v>22</v>
      </c>
      <c r="C22" s="487" t="s">
        <v>58</v>
      </c>
      <c r="D22" s="487"/>
      <c r="E22" s="6">
        <v>2</v>
      </c>
      <c r="F22" s="6">
        <v>44</v>
      </c>
      <c r="G22" s="6" t="s">
        <v>2300</v>
      </c>
      <c r="H22" s="6" t="s">
        <v>2300</v>
      </c>
      <c r="I22" s="6" t="s">
        <v>2300</v>
      </c>
      <c r="J22" s="6" t="s">
        <v>2300</v>
      </c>
      <c r="K22" s="6" t="s">
        <v>2300</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2</v>
      </c>
      <c r="F24" s="6">
        <v>44</v>
      </c>
      <c r="G24" s="6" t="s">
        <v>2300</v>
      </c>
      <c r="H24" s="6" t="s">
        <v>2300</v>
      </c>
      <c r="I24" s="6" t="s">
        <v>2300</v>
      </c>
      <c r="J24" s="6" t="s">
        <v>2300</v>
      </c>
      <c r="K24" s="6" t="s">
        <v>2300</v>
      </c>
      <c r="L24" s="18"/>
    </row>
    <row r="25" spans="1:12" s="16" customFormat="1" ht="15" customHeight="1" x14ac:dyDescent="0.45">
      <c r="A25" s="18"/>
      <c r="B25" s="38">
        <v>25</v>
      </c>
      <c r="C25" s="487" t="s">
        <v>61</v>
      </c>
      <c r="D25" s="487"/>
      <c r="E25" s="6">
        <v>2</v>
      </c>
      <c r="F25" s="6">
        <v>105</v>
      </c>
      <c r="G25" s="6" t="s">
        <v>2300</v>
      </c>
      <c r="H25" s="6" t="s">
        <v>2300</v>
      </c>
      <c r="I25" s="6" t="s">
        <v>2300</v>
      </c>
      <c r="J25" s="6" t="s">
        <v>2300</v>
      </c>
      <c r="K25" s="6" t="s">
        <v>2300</v>
      </c>
      <c r="L25" s="18"/>
    </row>
    <row r="26" spans="1:12" s="16" customFormat="1" ht="15" customHeight="1" x14ac:dyDescent="0.45">
      <c r="A26" s="18"/>
      <c r="B26" s="38">
        <v>26</v>
      </c>
      <c r="C26" s="487" t="s">
        <v>62</v>
      </c>
      <c r="D26" s="487"/>
      <c r="E26" s="6">
        <v>1</v>
      </c>
      <c r="F26" s="6">
        <v>10</v>
      </c>
      <c r="G26" s="6" t="s">
        <v>2300</v>
      </c>
      <c r="H26" s="6" t="s">
        <v>2300</v>
      </c>
      <c r="I26" s="6" t="s">
        <v>2300</v>
      </c>
      <c r="J26" s="6" t="s">
        <v>2300</v>
      </c>
      <c r="K26" s="6" t="s">
        <v>2300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1</v>
      </c>
      <c r="F28" s="9">
        <v>1</v>
      </c>
      <c r="G28" s="9" t="s">
        <v>2300</v>
      </c>
      <c r="H28" s="9" t="s">
        <v>2300</v>
      </c>
      <c r="I28" s="9" t="s">
        <v>2300</v>
      </c>
      <c r="J28" s="9" t="s">
        <v>2300</v>
      </c>
      <c r="K28" s="9" t="s">
        <v>2300</v>
      </c>
      <c r="L28" s="18"/>
    </row>
    <row r="29" spans="1:12" s="16" customFormat="1" ht="15" customHeight="1" x14ac:dyDescent="0.45">
      <c r="A29" s="18"/>
      <c r="B29" s="38">
        <v>29</v>
      </c>
      <c r="C29" s="487" t="s">
        <v>65</v>
      </c>
      <c r="D29" s="487"/>
      <c r="E29" s="6">
        <v>1</v>
      </c>
      <c r="F29" s="6">
        <v>3</v>
      </c>
      <c r="G29" s="6" t="s">
        <v>2300</v>
      </c>
      <c r="H29" s="6" t="s">
        <v>2300</v>
      </c>
      <c r="I29" s="6" t="s">
        <v>2300</v>
      </c>
      <c r="J29" s="6" t="s">
        <v>2300</v>
      </c>
      <c r="K29" s="6" t="s">
        <v>2300</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v>3</v>
      </c>
      <c r="F32" s="99">
        <v>26</v>
      </c>
      <c r="G32" s="99">
        <v>8100</v>
      </c>
      <c r="H32" s="99">
        <v>9180</v>
      </c>
      <c r="I32" s="99">
        <v>34573</v>
      </c>
      <c r="J32" s="99">
        <v>23084</v>
      </c>
      <c r="K32" s="99">
        <v>23084</v>
      </c>
      <c r="L32" s="18"/>
    </row>
    <row r="33" spans="1:12" s="16" customFormat="1" ht="15" customHeight="1" x14ac:dyDescent="0.45">
      <c r="A33" s="18"/>
      <c r="B33" s="483" t="s">
        <v>2046</v>
      </c>
      <c r="C33" s="483"/>
      <c r="D33" s="484"/>
      <c r="E33" s="6">
        <v>18</v>
      </c>
      <c r="F33" s="6">
        <v>93</v>
      </c>
      <c r="G33" s="6">
        <v>29662</v>
      </c>
      <c r="H33" s="6">
        <v>147327</v>
      </c>
      <c r="I33" s="6">
        <v>233515</v>
      </c>
      <c r="J33" s="6">
        <v>78377</v>
      </c>
      <c r="K33" s="6">
        <v>78377</v>
      </c>
      <c r="L33" s="18"/>
    </row>
    <row r="34" spans="1:12" s="16" customFormat="1" ht="15" customHeight="1" x14ac:dyDescent="0.45">
      <c r="A34" s="18"/>
      <c r="B34" s="483" t="s">
        <v>384</v>
      </c>
      <c r="C34" s="483"/>
      <c r="D34" s="484"/>
      <c r="E34" s="6">
        <v>9</v>
      </c>
      <c r="F34" s="6">
        <v>135</v>
      </c>
      <c r="G34" s="6">
        <v>38346</v>
      </c>
      <c r="H34" s="6">
        <v>261122</v>
      </c>
      <c r="I34" s="6">
        <v>502876</v>
      </c>
      <c r="J34" s="6">
        <v>234537</v>
      </c>
      <c r="K34" s="6">
        <v>234537</v>
      </c>
      <c r="L34" s="18"/>
    </row>
    <row r="35" spans="1:12" s="16" customFormat="1" ht="15" customHeight="1" x14ac:dyDescent="0.45">
      <c r="A35" s="18"/>
      <c r="B35" s="483" t="s">
        <v>385</v>
      </c>
      <c r="C35" s="483"/>
      <c r="D35" s="484"/>
      <c r="E35" s="6">
        <v>4</v>
      </c>
      <c r="F35" s="6">
        <v>89</v>
      </c>
      <c r="G35" s="6">
        <v>26414</v>
      </c>
      <c r="H35" s="6">
        <v>322750</v>
      </c>
      <c r="I35" s="6">
        <v>436575</v>
      </c>
      <c r="J35" s="6">
        <v>108665</v>
      </c>
      <c r="K35" s="6">
        <v>108665</v>
      </c>
      <c r="L35" s="18"/>
    </row>
    <row r="36" spans="1:12" s="16" customFormat="1" ht="15" customHeight="1" x14ac:dyDescent="0.45">
      <c r="A36" s="18"/>
      <c r="B36" s="483" t="s">
        <v>386</v>
      </c>
      <c r="C36" s="483"/>
      <c r="D36" s="484"/>
      <c r="E36" s="6">
        <v>5</v>
      </c>
      <c r="F36" s="6">
        <v>198</v>
      </c>
      <c r="G36" s="6">
        <v>69390</v>
      </c>
      <c r="H36" s="6">
        <v>497184</v>
      </c>
      <c r="I36" s="6">
        <v>1150936</v>
      </c>
      <c r="J36" s="6">
        <v>547601</v>
      </c>
      <c r="K36" s="6">
        <v>593490</v>
      </c>
      <c r="L36" s="18"/>
    </row>
    <row r="37" spans="1:12" s="16" customFormat="1" ht="15" customHeight="1" x14ac:dyDescent="0.45">
      <c r="A37" s="18"/>
      <c r="B37" s="485" t="s">
        <v>387</v>
      </c>
      <c r="C37" s="485"/>
      <c r="D37" s="486"/>
      <c r="E37" s="9">
        <v>1</v>
      </c>
      <c r="F37" s="9">
        <v>81</v>
      </c>
      <c r="G37" s="9" t="s">
        <v>2300</v>
      </c>
      <c r="H37" s="9" t="s">
        <v>2300</v>
      </c>
      <c r="I37" s="9" t="s">
        <v>2300</v>
      </c>
      <c r="J37" s="9" t="s">
        <v>2300</v>
      </c>
      <c r="K37" s="9" t="s">
        <v>2300</v>
      </c>
      <c r="L37" s="18"/>
    </row>
    <row r="38" spans="1:12" s="16" customFormat="1" ht="15" customHeight="1" x14ac:dyDescent="0.45">
      <c r="A38" s="18"/>
      <c r="B38" s="483" t="s">
        <v>388</v>
      </c>
      <c r="C38" s="483"/>
      <c r="D38" s="484"/>
      <c r="E38" s="6">
        <v>2</v>
      </c>
      <c r="F38" s="6">
        <v>250</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v>1</v>
      </c>
      <c r="F40" s="6">
        <v>377</v>
      </c>
      <c r="G40" s="6" t="s">
        <v>2300</v>
      </c>
      <c r="H40" s="6" t="s">
        <v>2300</v>
      </c>
      <c r="I40" s="6" t="s">
        <v>2300</v>
      </c>
      <c r="J40" s="6" t="s">
        <v>2300</v>
      </c>
      <c r="K40" s="6" t="s">
        <v>2300</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366</v>
      </c>
      <c r="D5" s="16" t="s">
        <v>520</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519</v>
      </c>
      <c r="C8" s="491"/>
      <c r="D8" s="492"/>
      <c r="E8" s="42">
        <v>11</v>
      </c>
      <c r="F8" s="42">
        <v>168</v>
      </c>
      <c r="G8" s="42">
        <v>61139</v>
      </c>
      <c r="H8" s="42">
        <v>271708</v>
      </c>
      <c r="I8" s="42">
        <v>412227</v>
      </c>
      <c r="J8" s="42">
        <v>109704</v>
      </c>
      <c r="K8" s="42">
        <v>130197</v>
      </c>
      <c r="L8" s="43"/>
    </row>
    <row r="9" spans="1:12" s="16" customFormat="1" ht="15" customHeight="1" x14ac:dyDescent="0.45">
      <c r="A9" s="18"/>
      <c r="B9" s="38" t="s">
        <v>43</v>
      </c>
      <c r="C9" s="487" t="s">
        <v>44</v>
      </c>
      <c r="D9" s="487"/>
      <c r="E9" s="6">
        <v>7</v>
      </c>
      <c r="F9" s="6">
        <v>105</v>
      </c>
      <c r="G9" s="6">
        <v>29857</v>
      </c>
      <c r="H9" s="6">
        <v>221992</v>
      </c>
      <c r="I9" s="6">
        <v>328891</v>
      </c>
      <c r="J9" s="6">
        <v>74347</v>
      </c>
      <c r="K9" s="6">
        <v>99241</v>
      </c>
      <c r="L9" s="18"/>
    </row>
    <row r="10" spans="1:12" s="16" customFormat="1" ht="15" customHeight="1" x14ac:dyDescent="0.45">
      <c r="A10" s="18"/>
      <c r="B10" s="38">
        <v>10</v>
      </c>
      <c r="C10" s="487" t="s">
        <v>45</v>
      </c>
      <c r="D10" s="487"/>
      <c r="E10" s="6">
        <v>1</v>
      </c>
      <c r="F10" s="6">
        <v>4</v>
      </c>
      <c r="G10" s="6" t="s">
        <v>2300</v>
      </c>
      <c r="H10" s="6" t="s">
        <v>2300</v>
      </c>
      <c r="I10" s="6" t="s">
        <v>2300</v>
      </c>
      <c r="J10" s="6" t="s">
        <v>2300</v>
      </c>
      <c r="K10" s="6" t="s">
        <v>2300</v>
      </c>
      <c r="L10" s="18"/>
    </row>
    <row r="11" spans="1:12" s="16" customFormat="1" ht="15" customHeight="1" x14ac:dyDescent="0.45">
      <c r="A11" s="18"/>
      <c r="B11" s="38">
        <v>11</v>
      </c>
      <c r="C11" s="487" t="s">
        <v>47</v>
      </c>
      <c r="D11" s="487"/>
      <c r="E11" s="6">
        <v>1</v>
      </c>
      <c r="F11" s="6">
        <v>12</v>
      </c>
      <c r="G11" s="6" t="s">
        <v>2300</v>
      </c>
      <c r="H11" s="6" t="s">
        <v>2300</v>
      </c>
      <c r="I11" s="6" t="s">
        <v>2300</v>
      </c>
      <c r="J11" s="6" t="s">
        <v>2300</v>
      </c>
      <c r="K11" s="6" t="s">
        <v>2300</v>
      </c>
      <c r="L11" s="18"/>
    </row>
    <row r="12" spans="1:12" s="16" customFormat="1" ht="15" customHeight="1" x14ac:dyDescent="0.45">
      <c r="A12" s="18"/>
      <c r="B12" s="38">
        <v>12</v>
      </c>
      <c r="C12" s="487" t="s">
        <v>48</v>
      </c>
      <c r="D12" s="487"/>
      <c r="E12" s="6">
        <v>1</v>
      </c>
      <c r="F12" s="6">
        <v>7</v>
      </c>
      <c r="G12" s="6" t="s">
        <v>2300</v>
      </c>
      <c r="H12" s="6" t="s">
        <v>2300</v>
      </c>
      <c r="I12" s="6" t="s">
        <v>2300</v>
      </c>
      <c r="J12" s="6" t="s">
        <v>2300</v>
      </c>
      <c r="K12" s="6" t="s">
        <v>2300</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t="s">
        <v>46</v>
      </c>
      <c r="F21" s="6" t="s">
        <v>46</v>
      </c>
      <c r="G21" s="6" t="s">
        <v>46</v>
      </c>
      <c r="H21" s="6" t="s">
        <v>46</v>
      </c>
      <c r="I21" s="6" t="s">
        <v>46</v>
      </c>
      <c r="J21" s="6" t="s">
        <v>46</v>
      </c>
      <c r="K21" s="6" t="s">
        <v>46</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v>1</v>
      </c>
      <c r="F32" s="99">
        <v>40</v>
      </c>
      <c r="G32" s="99" t="s">
        <v>2300</v>
      </c>
      <c r="H32" s="99" t="s">
        <v>2300</v>
      </c>
      <c r="I32" s="99" t="s">
        <v>2300</v>
      </c>
      <c r="J32" s="99" t="s">
        <v>2300</v>
      </c>
      <c r="K32" s="99" t="s">
        <v>2300</v>
      </c>
      <c r="L32" s="18"/>
    </row>
    <row r="33" spans="1:12" s="16" customFormat="1" ht="15" customHeight="1" x14ac:dyDescent="0.45">
      <c r="A33" s="18"/>
      <c r="B33" s="483" t="s">
        <v>2046</v>
      </c>
      <c r="C33" s="483"/>
      <c r="D33" s="484"/>
      <c r="E33" s="6">
        <v>7</v>
      </c>
      <c r="F33" s="6">
        <v>24</v>
      </c>
      <c r="G33" s="6">
        <v>4984</v>
      </c>
      <c r="H33" s="6">
        <v>16804</v>
      </c>
      <c r="I33" s="6">
        <v>31015</v>
      </c>
      <c r="J33" s="6">
        <v>13047</v>
      </c>
      <c r="K33" s="6">
        <v>13047</v>
      </c>
      <c r="L33" s="18"/>
    </row>
    <row r="34" spans="1:12" s="16" customFormat="1" ht="15" customHeight="1" x14ac:dyDescent="0.45">
      <c r="A34" s="18"/>
      <c r="B34" s="483" t="s">
        <v>384</v>
      </c>
      <c r="C34" s="483"/>
      <c r="D34" s="484"/>
      <c r="E34" s="6">
        <v>2</v>
      </c>
      <c r="F34" s="6">
        <v>22</v>
      </c>
      <c r="G34" s="6" t="s">
        <v>2300</v>
      </c>
      <c r="H34" s="6" t="s">
        <v>2300</v>
      </c>
      <c r="I34" s="6" t="s">
        <v>2300</v>
      </c>
      <c r="J34" s="6" t="s">
        <v>2300</v>
      </c>
      <c r="K34" s="6" t="s">
        <v>2300</v>
      </c>
      <c r="L34" s="18"/>
    </row>
    <row r="35" spans="1:12" s="16" customFormat="1" ht="15" customHeight="1" x14ac:dyDescent="0.45">
      <c r="A35" s="18"/>
      <c r="B35" s="483" t="s">
        <v>385</v>
      </c>
      <c r="C35" s="483"/>
      <c r="D35" s="484"/>
      <c r="E35" s="6" t="s">
        <v>46</v>
      </c>
      <c r="F35" s="6" t="s">
        <v>46</v>
      </c>
      <c r="G35" s="6" t="s">
        <v>46</v>
      </c>
      <c r="H35" s="6" t="s">
        <v>46</v>
      </c>
      <c r="I35" s="6" t="s">
        <v>46</v>
      </c>
      <c r="J35" s="6" t="s">
        <v>46</v>
      </c>
      <c r="K35" s="6" t="s">
        <v>46</v>
      </c>
      <c r="L35" s="18"/>
    </row>
    <row r="36" spans="1:12" s="16" customFormat="1" ht="15" customHeight="1" x14ac:dyDescent="0.45">
      <c r="A36" s="18"/>
      <c r="B36" s="483" t="s">
        <v>386</v>
      </c>
      <c r="C36" s="483"/>
      <c r="D36" s="484"/>
      <c r="E36" s="6">
        <v>1</v>
      </c>
      <c r="F36" s="6">
        <v>40</v>
      </c>
      <c r="G36" s="6" t="s">
        <v>2300</v>
      </c>
      <c r="H36" s="6" t="s">
        <v>2300</v>
      </c>
      <c r="I36" s="6" t="s">
        <v>2300</v>
      </c>
      <c r="J36" s="6" t="s">
        <v>2300</v>
      </c>
      <c r="K36" s="6" t="s">
        <v>2300</v>
      </c>
      <c r="L36" s="18"/>
    </row>
    <row r="37" spans="1:12" s="16" customFormat="1" ht="15" customHeight="1" x14ac:dyDescent="0.45">
      <c r="A37" s="18"/>
      <c r="B37" s="485" t="s">
        <v>387</v>
      </c>
      <c r="C37" s="485"/>
      <c r="D37" s="486"/>
      <c r="E37" s="9">
        <v>1</v>
      </c>
      <c r="F37" s="9">
        <v>82</v>
      </c>
      <c r="G37" s="9" t="s">
        <v>2300</v>
      </c>
      <c r="H37" s="9" t="s">
        <v>2300</v>
      </c>
      <c r="I37" s="9" t="s">
        <v>2300</v>
      </c>
      <c r="J37" s="9" t="s">
        <v>2300</v>
      </c>
      <c r="K37" s="9" t="s">
        <v>2300</v>
      </c>
      <c r="L37" s="18"/>
    </row>
    <row r="38" spans="1:12" s="16" customFormat="1" ht="15" customHeight="1" x14ac:dyDescent="0.45">
      <c r="A38" s="18"/>
      <c r="B38" s="483" t="s">
        <v>388</v>
      </c>
      <c r="C38" s="483"/>
      <c r="D38" s="484"/>
      <c r="E38" s="6" t="s">
        <v>46</v>
      </c>
      <c r="F38" s="6" t="s">
        <v>46</v>
      </c>
      <c r="G38" s="6" t="s">
        <v>46</v>
      </c>
      <c r="H38" s="6" t="s">
        <v>46</v>
      </c>
      <c r="I38" s="6" t="s">
        <v>46</v>
      </c>
      <c r="J38" s="6" t="s">
        <v>46</v>
      </c>
      <c r="K38" s="6" t="s">
        <v>46</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381</v>
      </c>
      <c r="D5" s="16" t="s">
        <v>522</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521</v>
      </c>
      <c r="C8" s="491"/>
      <c r="D8" s="492"/>
      <c r="E8" s="42">
        <v>35</v>
      </c>
      <c r="F8" s="42">
        <v>6404</v>
      </c>
      <c r="G8" s="42">
        <v>3970422</v>
      </c>
      <c r="H8" s="42">
        <v>55446423</v>
      </c>
      <c r="I8" s="42">
        <v>66909510</v>
      </c>
      <c r="J8" s="42">
        <v>9445106</v>
      </c>
      <c r="K8" s="42">
        <v>10760813</v>
      </c>
      <c r="L8" s="43"/>
    </row>
    <row r="9" spans="1:12" s="16" customFormat="1" ht="15" customHeight="1" x14ac:dyDescent="0.45">
      <c r="A9" s="18"/>
      <c r="B9" s="38" t="s">
        <v>43</v>
      </c>
      <c r="C9" s="487" t="s">
        <v>44</v>
      </c>
      <c r="D9" s="487"/>
      <c r="E9" s="6">
        <v>3</v>
      </c>
      <c r="F9" s="6">
        <v>68</v>
      </c>
      <c r="G9" s="6" t="s">
        <v>2300</v>
      </c>
      <c r="H9" s="6" t="s">
        <v>2300</v>
      </c>
      <c r="I9" s="6" t="s">
        <v>2300</v>
      </c>
      <c r="J9" s="6" t="s">
        <v>2300</v>
      </c>
      <c r="K9" s="6" t="s">
        <v>2300</v>
      </c>
      <c r="L9" s="18"/>
    </row>
    <row r="10" spans="1:12" s="16" customFormat="1" ht="15" customHeight="1" x14ac:dyDescent="0.45">
      <c r="A10" s="18"/>
      <c r="B10" s="38">
        <v>10</v>
      </c>
      <c r="C10" s="487" t="s">
        <v>45</v>
      </c>
      <c r="D10" s="487"/>
      <c r="E10" s="6" t="s">
        <v>46</v>
      </c>
      <c r="F10" s="6" t="s">
        <v>46</v>
      </c>
      <c r="G10" s="6" t="s">
        <v>46</v>
      </c>
      <c r="H10" s="6" t="s">
        <v>46</v>
      </c>
      <c r="I10" s="6" t="s">
        <v>46</v>
      </c>
      <c r="J10" s="6" t="s">
        <v>46</v>
      </c>
      <c r="K10" s="6" t="s">
        <v>46</v>
      </c>
      <c r="L10" s="18"/>
    </row>
    <row r="11" spans="1:12" s="16" customFormat="1" ht="15" customHeight="1" x14ac:dyDescent="0.45">
      <c r="A11" s="18"/>
      <c r="B11" s="38">
        <v>11</v>
      </c>
      <c r="C11" s="487" t="s">
        <v>47</v>
      </c>
      <c r="D11" s="487"/>
      <c r="E11" s="6">
        <v>1</v>
      </c>
      <c r="F11" s="6">
        <v>23</v>
      </c>
      <c r="G11" s="6" t="s">
        <v>2300</v>
      </c>
      <c r="H11" s="6" t="s">
        <v>2300</v>
      </c>
      <c r="I11" s="6" t="s">
        <v>2300</v>
      </c>
      <c r="J11" s="6" t="s">
        <v>2300</v>
      </c>
      <c r="K11" s="6" t="s">
        <v>2300</v>
      </c>
      <c r="L11" s="18"/>
    </row>
    <row r="12" spans="1:12" s="16" customFormat="1" ht="15" customHeight="1" x14ac:dyDescent="0.45">
      <c r="A12" s="18"/>
      <c r="B12" s="38">
        <v>12</v>
      </c>
      <c r="C12" s="487" t="s">
        <v>48</v>
      </c>
      <c r="D12" s="487"/>
      <c r="E12" s="6" t="s">
        <v>46</v>
      </c>
      <c r="F12" s="6" t="s">
        <v>46</v>
      </c>
      <c r="G12" s="6" t="s">
        <v>46</v>
      </c>
      <c r="H12" s="6" t="s">
        <v>46</v>
      </c>
      <c r="I12" s="6" t="s">
        <v>46</v>
      </c>
      <c r="J12" s="6" t="s">
        <v>46</v>
      </c>
      <c r="K12" s="6" t="s">
        <v>46</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2</v>
      </c>
      <c r="F15" s="6">
        <v>11</v>
      </c>
      <c r="G15" s="6" t="s">
        <v>2300</v>
      </c>
      <c r="H15" s="6" t="s">
        <v>2300</v>
      </c>
      <c r="I15" s="6" t="s">
        <v>2300</v>
      </c>
      <c r="J15" s="6" t="s">
        <v>2300</v>
      </c>
      <c r="K15" s="6" t="s">
        <v>2300</v>
      </c>
      <c r="L15" s="18"/>
    </row>
    <row r="16" spans="1:12" s="16" customFormat="1" ht="15" customHeight="1" x14ac:dyDescent="0.45">
      <c r="A16" s="18"/>
      <c r="B16" s="38">
        <v>16</v>
      </c>
      <c r="C16" s="487" t="s">
        <v>52</v>
      </c>
      <c r="D16" s="487"/>
      <c r="E16" s="6">
        <v>2</v>
      </c>
      <c r="F16" s="6">
        <v>417</v>
      </c>
      <c r="G16" s="6" t="s">
        <v>2300</v>
      </c>
      <c r="H16" s="6" t="s">
        <v>2300</v>
      </c>
      <c r="I16" s="6" t="s">
        <v>2300</v>
      </c>
      <c r="J16" s="6" t="s">
        <v>2300</v>
      </c>
      <c r="K16" s="6" t="s">
        <v>2300</v>
      </c>
      <c r="L16" s="18"/>
    </row>
    <row r="17" spans="1:12" s="16" customFormat="1" ht="15" customHeight="1" x14ac:dyDescent="0.45">
      <c r="A17" s="18"/>
      <c r="B17" s="38">
        <v>17</v>
      </c>
      <c r="C17" s="487" t="s">
        <v>53</v>
      </c>
      <c r="D17" s="487"/>
      <c r="E17" s="6">
        <v>1</v>
      </c>
      <c r="F17" s="6">
        <v>3</v>
      </c>
      <c r="G17" s="6" t="s">
        <v>2300</v>
      </c>
      <c r="H17" s="6" t="s">
        <v>2300</v>
      </c>
      <c r="I17" s="6" t="s">
        <v>2300</v>
      </c>
      <c r="J17" s="6" t="s">
        <v>2300</v>
      </c>
      <c r="K17" s="6" t="s">
        <v>2300</v>
      </c>
      <c r="L17" s="18"/>
    </row>
    <row r="18" spans="1:12" s="16" customFormat="1" ht="15" customHeight="1" x14ac:dyDescent="0.45">
      <c r="A18" s="18"/>
      <c r="B18" s="39">
        <v>18</v>
      </c>
      <c r="C18" s="490" t="s">
        <v>54</v>
      </c>
      <c r="D18" s="488"/>
      <c r="E18" s="9">
        <v>2</v>
      </c>
      <c r="F18" s="9">
        <v>17</v>
      </c>
      <c r="G18" s="9" t="s">
        <v>2300</v>
      </c>
      <c r="H18" s="9" t="s">
        <v>2300</v>
      </c>
      <c r="I18" s="9" t="s">
        <v>2300</v>
      </c>
      <c r="J18" s="9" t="s">
        <v>2300</v>
      </c>
      <c r="K18" s="9" t="s">
        <v>2300</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v>1</v>
      </c>
      <c r="F20" s="6">
        <v>86</v>
      </c>
      <c r="G20" s="6" t="s">
        <v>2300</v>
      </c>
      <c r="H20" s="6" t="s">
        <v>2300</v>
      </c>
      <c r="I20" s="6" t="s">
        <v>2300</v>
      </c>
      <c r="J20" s="6" t="s">
        <v>2300</v>
      </c>
      <c r="K20" s="6" t="s">
        <v>2300</v>
      </c>
      <c r="L20" s="18"/>
    </row>
    <row r="21" spans="1:12" s="16" customFormat="1" ht="15" customHeight="1" x14ac:dyDescent="0.45">
      <c r="A21" s="18"/>
      <c r="B21" s="38">
        <v>21</v>
      </c>
      <c r="C21" s="487" t="s">
        <v>57</v>
      </c>
      <c r="D21" s="487"/>
      <c r="E21" s="6">
        <v>3</v>
      </c>
      <c r="F21" s="6">
        <v>66</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v>3</v>
      </c>
      <c r="F23" s="9">
        <v>73</v>
      </c>
      <c r="G23" s="9">
        <v>24111</v>
      </c>
      <c r="H23" s="9">
        <v>159377</v>
      </c>
      <c r="I23" s="9">
        <v>204103</v>
      </c>
      <c r="J23" s="9">
        <v>40728</v>
      </c>
      <c r="K23" s="9">
        <v>40654</v>
      </c>
      <c r="L23" s="18"/>
    </row>
    <row r="24" spans="1:12" s="16" customFormat="1" ht="15" customHeight="1" x14ac:dyDescent="0.45">
      <c r="A24" s="18"/>
      <c r="B24" s="38">
        <v>24</v>
      </c>
      <c r="C24" s="487" t="s">
        <v>60</v>
      </c>
      <c r="D24" s="487"/>
      <c r="E24" s="6">
        <v>1</v>
      </c>
      <c r="F24" s="6">
        <v>9</v>
      </c>
      <c r="G24" s="6" t="s">
        <v>2300</v>
      </c>
      <c r="H24" s="6" t="s">
        <v>2300</v>
      </c>
      <c r="I24" s="6" t="s">
        <v>2300</v>
      </c>
      <c r="J24" s="6" t="s">
        <v>2300</v>
      </c>
      <c r="K24" s="6" t="s">
        <v>2300</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3</v>
      </c>
      <c r="F26" s="6">
        <v>17</v>
      </c>
      <c r="G26" s="6" t="s">
        <v>2300</v>
      </c>
      <c r="H26" s="6" t="s">
        <v>2300</v>
      </c>
      <c r="I26" s="6" t="s">
        <v>2300</v>
      </c>
      <c r="J26" s="6" t="s">
        <v>2300</v>
      </c>
      <c r="K26" s="6" t="s">
        <v>2300</v>
      </c>
      <c r="L26" s="18"/>
    </row>
    <row r="27" spans="1:12" s="16" customFormat="1" ht="15" customHeight="1" x14ac:dyDescent="0.45">
      <c r="A27" s="18"/>
      <c r="B27" s="38">
        <v>27</v>
      </c>
      <c r="C27" s="487" t="s">
        <v>63</v>
      </c>
      <c r="D27" s="487"/>
      <c r="E27" s="6">
        <v>2</v>
      </c>
      <c r="F27" s="6">
        <v>13</v>
      </c>
      <c r="G27" s="6" t="s">
        <v>2300</v>
      </c>
      <c r="H27" s="6" t="s">
        <v>2300</v>
      </c>
      <c r="I27" s="6" t="s">
        <v>2300</v>
      </c>
      <c r="J27" s="6" t="s">
        <v>2300</v>
      </c>
      <c r="K27" s="6" t="s">
        <v>2300</v>
      </c>
      <c r="L27" s="18"/>
    </row>
    <row r="28" spans="1:12" s="16" customFormat="1" ht="15" customHeight="1" x14ac:dyDescent="0.45">
      <c r="A28" s="18"/>
      <c r="B28" s="39">
        <v>28</v>
      </c>
      <c r="C28" s="488" t="s">
        <v>64</v>
      </c>
      <c r="D28" s="488"/>
      <c r="E28" s="9">
        <v>1</v>
      </c>
      <c r="F28" s="9">
        <v>1486</v>
      </c>
      <c r="G28" s="9" t="s">
        <v>2300</v>
      </c>
      <c r="H28" s="9" t="s">
        <v>2300</v>
      </c>
      <c r="I28" s="9" t="s">
        <v>2300</v>
      </c>
      <c r="J28" s="9" t="s">
        <v>2300</v>
      </c>
      <c r="K28" s="9" t="s">
        <v>2300</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7</v>
      </c>
      <c r="F31" s="6">
        <v>4054</v>
      </c>
      <c r="G31" s="6">
        <v>2774466</v>
      </c>
      <c r="H31" s="6">
        <v>46952238</v>
      </c>
      <c r="I31" s="6">
        <v>55230412</v>
      </c>
      <c r="J31" s="6">
        <v>6738790</v>
      </c>
      <c r="K31" s="6">
        <v>7629111</v>
      </c>
      <c r="L31" s="18"/>
    </row>
    <row r="32" spans="1:12" s="16" customFormat="1" ht="15" customHeight="1" x14ac:dyDescent="0.45">
      <c r="A32" s="18"/>
      <c r="B32" s="132">
        <v>32</v>
      </c>
      <c r="C32" s="489" t="s">
        <v>68</v>
      </c>
      <c r="D32" s="489"/>
      <c r="E32" s="99">
        <v>3</v>
      </c>
      <c r="F32" s="99">
        <v>61</v>
      </c>
      <c r="G32" s="99" t="s">
        <v>2300</v>
      </c>
      <c r="H32" s="99" t="s">
        <v>2300</v>
      </c>
      <c r="I32" s="99" t="s">
        <v>2300</v>
      </c>
      <c r="J32" s="99" t="s">
        <v>2300</v>
      </c>
      <c r="K32" s="99" t="s">
        <v>2300</v>
      </c>
      <c r="L32" s="18"/>
    </row>
    <row r="33" spans="1:12" s="16" customFormat="1" ht="15" customHeight="1" x14ac:dyDescent="0.45">
      <c r="A33" s="18"/>
      <c r="B33" s="483" t="s">
        <v>2046</v>
      </c>
      <c r="C33" s="483"/>
      <c r="D33" s="484"/>
      <c r="E33" s="6">
        <v>14</v>
      </c>
      <c r="F33" s="6">
        <v>76</v>
      </c>
      <c r="G33" s="6">
        <v>27761</v>
      </c>
      <c r="H33" s="6">
        <v>230389</v>
      </c>
      <c r="I33" s="6">
        <v>432459</v>
      </c>
      <c r="J33" s="6">
        <v>183697</v>
      </c>
      <c r="K33" s="6">
        <v>183697</v>
      </c>
      <c r="L33" s="18"/>
    </row>
    <row r="34" spans="1:12" s="16" customFormat="1" ht="15" customHeight="1" x14ac:dyDescent="0.45">
      <c r="A34" s="18"/>
      <c r="B34" s="483" t="s">
        <v>384</v>
      </c>
      <c r="C34" s="483"/>
      <c r="D34" s="484"/>
      <c r="E34" s="6">
        <v>5</v>
      </c>
      <c r="F34" s="6">
        <v>64</v>
      </c>
      <c r="G34" s="6">
        <v>14600</v>
      </c>
      <c r="H34" s="6">
        <v>57180</v>
      </c>
      <c r="I34" s="6">
        <v>129626</v>
      </c>
      <c r="J34" s="6">
        <v>66535</v>
      </c>
      <c r="K34" s="6">
        <v>66535</v>
      </c>
      <c r="L34" s="18"/>
    </row>
    <row r="35" spans="1:12" s="16" customFormat="1" ht="15" customHeight="1" x14ac:dyDescent="0.45">
      <c r="A35" s="18"/>
      <c r="B35" s="483" t="s">
        <v>385</v>
      </c>
      <c r="C35" s="483"/>
      <c r="D35" s="484"/>
      <c r="E35" s="6">
        <v>4</v>
      </c>
      <c r="F35" s="6">
        <v>109</v>
      </c>
      <c r="G35" s="6">
        <v>30157</v>
      </c>
      <c r="H35" s="6">
        <v>198029</v>
      </c>
      <c r="I35" s="6">
        <v>286611</v>
      </c>
      <c r="J35" s="6">
        <v>80529</v>
      </c>
      <c r="K35" s="6">
        <v>80529</v>
      </c>
      <c r="L35" s="18"/>
    </row>
    <row r="36" spans="1:12" s="16" customFormat="1" ht="15" customHeight="1" x14ac:dyDescent="0.45">
      <c r="A36" s="18"/>
      <c r="B36" s="483" t="s">
        <v>386</v>
      </c>
      <c r="C36" s="483"/>
      <c r="D36" s="484"/>
      <c r="E36" s="6">
        <v>4</v>
      </c>
      <c r="F36" s="6">
        <v>174</v>
      </c>
      <c r="G36" s="6">
        <v>93700</v>
      </c>
      <c r="H36" s="6">
        <v>284427</v>
      </c>
      <c r="I36" s="6">
        <v>525210</v>
      </c>
      <c r="J36" s="6">
        <v>213438</v>
      </c>
      <c r="K36" s="6">
        <v>224810</v>
      </c>
      <c r="L36" s="18"/>
    </row>
    <row r="37" spans="1:12" s="16" customFormat="1" ht="15" customHeight="1" x14ac:dyDescent="0.45">
      <c r="A37" s="18"/>
      <c r="B37" s="485" t="s">
        <v>387</v>
      </c>
      <c r="C37" s="485"/>
      <c r="D37" s="486"/>
      <c r="E37" s="9">
        <v>2</v>
      </c>
      <c r="F37" s="9">
        <v>163</v>
      </c>
      <c r="G37" s="9" t="s">
        <v>2300</v>
      </c>
      <c r="H37" s="9" t="s">
        <v>2300</v>
      </c>
      <c r="I37" s="9" t="s">
        <v>2300</v>
      </c>
      <c r="J37" s="9" t="s">
        <v>2300</v>
      </c>
      <c r="K37" s="9" t="s">
        <v>2300</v>
      </c>
      <c r="L37" s="18"/>
    </row>
    <row r="38" spans="1:12" s="16" customFormat="1" ht="15" customHeight="1" x14ac:dyDescent="0.45">
      <c r="A38" s="18"/>
      <c r="B38" s="483" t="s">
        <v>388</v>
      </c>
      <c r="C38" s="483"/>
      <c r="D38" s="484"/>
      <c r="E38" s="6">
        <v>1</v>
      </c>
      <c r="F38" s="6">
        <v>104</v>
      </c>
      <c r="G38" s="6" t="s">
        <v>2300</v>
      </c>
      <c r="H38" s="6" t="s">
        <v>2300</v>
      </c>
      <c r="I38" s="6" t="s">
        <v>2300</v>
      </c>
      <c r="J38" s="6" t="s">
        <v>2300</v>
      </c>
      <c r="K38" s="6" t="s">
        <v>2300</v>
      </c>
      <c r="L38" s="18"/>
    </row>
    <row r="39" spans="1:12" s="16" customFormat="1" ht="15" customHeight="1" x14ac:dyDescent="0.45">
      <c r="A39" s="18"/>
      <c r="B39" s="483" t="s">
        <v>389</v>
      </c>
      <c r="C39" s="483"/>
      <c r="D39" s="484"/>
      <c r="E39" s="6">
        <v>1</v>
      </c>
      <c r="F39" s="6">
        <v>232</v>
      </c>
      <c r="G39" s="6" t="s">
        <v>2300</v>
      </c>
      <c r="H39" s="6" t="s">
        <v>2300</v>
      </c>
      <c r="I39" s="6" t="s">
        <v>2300</v>
      </c>
      <c r="J39" s="6" t="s">
        <v>2300</v>
      </c>
      <c r="K39" s="6" t="s">
        <v>2300</v>
      </c>
      <c r="L39" s="18"/>
    </row>
    <row r="40" spans="1:12" s="16" customFormat="1" ht="15" customHeight="1" x14ac:dyDescent="0.45">
      <c r="A40" s="18"/>
      <c r="B40" s="483" t="s">
        <v>390</v>
      </c>
      <c r="C40" s="483"/>
      <c r="D40" s="484"/>
      <c r="E40" s="6">
        <v>2</v>
      </c>
      <c r="F40" s="6">
        <v>811</v>
      </c>
      <c r="G40" s="6" t="s">
        <v>2300</v>
      </c>
      <c r="H40" s="6" t="s">
        <v>2300</v>
      </c>
      <c r="I40" s="6" t="s">
        <v>2300</v>
      </c>
      <c r="J40" s="6" t="s">
        <v>2300</v>
      </c>
      <c r="K40" s="6" t="s">
        <v>2300</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v>2</v>
      </c>
      <c r="F42" s="12">
        <v>4671</v>
      </c>
      <c r="G42" s="12" t="s">
        <v>2300</v>
      </c>
      <c r="H42" s="12" t="s">
        <v>2300</v>
      </c>
      <c r="I42" s="12" t="s">
        <v>2300</v>
      </c>
      <c r="J42" s="12" t="s">
        <v>2300</v>
      </c>
      <c r="K42" s="12" t="s">
        <v>2300</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402</v>
      </c>
      <c r="D5" s="16" t="s">
        <v>524</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523</v>
      </c>
      <c r="C8" s="491"/>
      <c r="D8" s="492"/>
      <c r="E8" s="42">
        <v>16</v>
      </c>
      <c r="F8" s="42">
        <v>547</v>
      </c>
      <c r="G8" s="42">
        <v>213727</v>
      </c>
      <c r="H8" s="42">
        <v>1952543</v>
      </c>
      <c r="I8" s="42">
        <v>2515707</v>
      </c>
      <c r="J8" s="42">
        <v>483471</v>
      </c>
      <c r="K8" s="42">
        <v>525768</v>
      </c>
      <c r="L8" s="43"/>
    </row>
    <row r="9" spans="1:12" s="16" customFormat="1" ht="15" customHeight="1" x14ac:dyDescent="0.45">
      <c r="A9" s="18"/>
      <c r="B9" s="38" t="s">
        <v>43</v>
      </c>
      <c r="C9" s="487" t="s">
        <v>44</v>
      </c>
      <c r="D9" s="487"/>
      <c r="E9" s="6">
        <v>2</v>
      </c>
      <c r="F9" s="6">
        <v>66</v>
      </c>
      <c r="G9" s="6" t="s">
        <v>2300</v>
      </c>
      <c r="H9" s="6" t="s">
        <v>2300</v>
      </c>
      <c r="I9" s="6" t="s">
        <v>2300</v>
      </c>
      <c r="J9" s="6" t="s">
        <v>2300</v>
      </c>
      <c r="K9" s="6" t="s">
        <v>2300</v>
      </c>
      <c r="L9" s="18"/>
    </row>
    <row r="10" spans="1:12" s="16" customFormat="1" ht="15" customHeight="1" x14ac:dyDescent="0.45">
      <c r="A10" s="18"/>
      <c r="B10" s="38">
        <v>10</v>
      </c>
      <c r="C10" s="487" t="s">
        <v>45</v>
      </c>
      <c r="D10" s="487"/>
      <c r="E10" s="6">
        <v>1</v>
      </c>
      <c r="F10" s="6">
        <v>7</v>
      </c>
      <c r="G10" s="6" t="s">
        <v>2300</v>
      </c>
      <c r="H10" s="6" t="s">
        <v>2300</v>
      </c>
      <c r="I10" s="6" t="s">
        <v>2300</v>
      </c>
      <c r="J10" s="6" t="s">
        <v>2300</v>
      </c>
      <c r="K10" s="6" t="s">
        <v>2300</v>
      </c>
      <c r="L10" s="18"/>
    </row>
    <row r="11" spans="1:12" s="16" customFormat="1" ht="15" customHeight="1" x14ac:dyDescent="0.45">
      <c r="A11" s="18"/>
      <c r="B11" s="38">
        <v>11</v>
      </c>
      <c r="C11" s="487" t="s">
        <v>47</v>
      </c>
      <c r="D11" s="487"/>
      <c r="E11" s="6">
        <v>1</v>
      </c>
      <c r="F11" s="6">
        <v>11</v>
      </c>
      <c r="G11" s="6" t="s">
        <v>2300</v>
      </c>
      <c r="H11" s="6" t="s">
        <v>2300</v>
      </c>
      <c r="I11" s="6" t="s">
        <v>2300</v>
      </c>
      <c r="J11" s="6" t="s">
        <v>2300</v>
      </c>
      <c r="K11" s="6" t="s">
        <v>2300</v>
      </c>
      <c r="L11" s="18"/>
    </row>
    <row r="12" spans="1:12" s="16" customFormat="1" ht="15" customHeight="1" x14ac:dyDescent="0.45">
      <c r="A12" s="18"/>
      <c r="B12" s="38">
        <v>12</v>
      </c>
      <c r="C12" s="487" t="s">
        <v>48</v>
      </c>
      <c r="D12" s="487"/>
      <c r="E12" s="6">
        <v>3</v>
      </c>
      <c r="F12" s="6">
        <v>18</v>
      </c>
      <c r="G12" s="6" t="s">
        <v>2300</v>
      </c>
      <c r="H12" s="6" t="s">
        <v>2300</v>
      </c>
      <c r="I12" s="6" t="s">
        <v>2300</v>
      </c>
      <c r="J12" s="6" t="s">
        <v>2300</v>
      </c>
      <c r="K12" s="6" t="s">
        <v>2300</v>
      </c>
      <c r="L12" s="18"/>
    </row>
    <row r="13" spans="1:12" s="16" customFormat="1" ht="15" customHeight="1" x14ac:dyDescent="0.45">
      <c r="A13" s="18"/>
      <c r="B13" s="39">
        <v>13</v>
      </c>
      <c r="C13" s="488" t="s">
        <v>49</v>
      </c>
      <c r="D13" s="488"/>
      <c r="E13" s="9">
        <v>1</v>
      </c>
      <c r="F13" s="9">
        <v>8</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1</v>
      </c>
      <c r="F15" s="6">
        <v>136</v>
      </c>
      <c r="G15" s="6" t="s">
        <v>2300</v>
      </c>
      <c r="H15" s="6" t="s">
        <v>2300</v>
      </c>
      <c r="I15" s="6" t="s">
        <v>2300</v>
      </c>
      <c r="J15" s="6" t="s">
        <v>2300</v>
      </c>
      <c r="K15" s="6" t="s">
        <v>2300</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2</v>
      </c>
      <c r="F21" s="6">
        <v>9</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1</v>
      </c>
      <c r="F24" s="6">
        <v>13</v>
      </c>
      <c r="G24" s="6" t="s">
        <v>2300</v>
      </c>
      <c r="H24" s="6" t="s">
        <v>2300</v>
      </c>
      <c r="I24" s="6" t="s">
        <v>2300</v>
      </c>
      <c r="J24" s="6" t="s">
        <v>2300</v>
      </c>
      <c r="K24" s="6" t="s">
        <v>2300</v>
      </c>
      <c r="L24" s="18"/>
    </row>
    <row r="25" spans="1:12" s="16" customFormat="1" ht="15" customHeight="1" x14ac:dyDescent="0.45">
      <c r="A25" s="18"/>
      <c r="B25" s="38">
        <v>25</v>
      </c>
      <c r="C25" s="487" t="s">
        <v>61</v>
      </c>
      <c r="D25" s="487"/>
      <c r="E25" s="6">
        <v>1</v>
      </c>
      <c r="F25" s="6">
        <v>3</v>
      </c>
      <c r="G25" s="6" t="s">
        <v>2300</v>
      </c>
      <c r="H25" s="6" t="s">
        <v>2300</v>
      </c>
      <c r="I25" s="6" t="s">
        <v>2300</v>
      </c>
      <c r="J25" s="6" t="s">
        <v>2300</v>
      </c>
      <c r="K25" s="6" t="s">
        <v>2300</v>
      </c>
      <c r="L25" s="18"/>
    </row>
    <row r="26" spans="1:12" s="16" customFormat="1" ht="15" customHeight="1" x14ac:dyDescent="0.45">
      <c r="A26" s="18"/>
      <c r="B26" s="38">
        <v>26</v>
      </c>
      <c r="C26" s="487" t="s">
        <v>62</v>
      </c>
      <c r="D26" s="487"/>
      <c r="E26" s="6">
        <v>2</v>
      </c>
      <c r="F26" s="6">
        <v>19</v>
      </c>
      <c r="G26" s="6" t="s">
        <v>2300</v>
      </c>
      <c r="H26" s="6" t="s">
        <v>2300</v>
      </c>
      <c r="I26" s="6" t="s">
        <v>2300</v>
      </c>
      <c r="J26" s="6" t="s">
        <v>2300</v>
      </c>
      <c r="K26" s="6" t="s">
        <v>2300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1</v>
      </c>
      <c r="F31" s="6">
        <v>257</v>
      </c>
      <c r="G31" s="6" t="s">
        <v>2300</v>
      </c>
      <c r="H31" s="6" t="s">
        <v>2300</v>
      </c>
      <c r="I31" s="6" t="s">
        <v>2300</v>
      </c>
      <c r="J31" s="6" t="s">
        <v>2300</v>
      </c>
      <c r="K31" s="6" t="s">
        <v>2300</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9</v>
      </c>
      <c r="F33" s="6">
        <v>51</v>
      </c>
      <c r="G33" s="6">
        <v>15159</v>
      </c>
      <c r="H33" s="6">
        <v>34566</v>
      </c>
      <c r="I33" s="6">
        <v>74762</v>
      </c>
      <c r="J33" s="6">
        <v>36136</v>
      </c>
      <c r="K33" s="6">
        <v>36136</v>
      </c>
      <c r="L33" s="18"/>
    </row>
    <row r="34" spans="1:12" s="16" customFormat="1" ht="15" customHeight="1" x14ac:dyDescent="0.45">
      <c r="A34" s="18"/>
      <c r="B34" s="483" t="s">
        <v>384</v>
      </c>
      <c r="C34" s="483"/>
      <c r="D34" s="484"/>
      <c r="E34" s="6">
        <v>3</v>
      </c>
      <c r="F34" s="6">
        <v>37</v>
      </c>
      <c r="G34" s="6" t="s">
        <v>2300</v>
      </c>
      <c r="H34" s="6" t="s">
        <v>2300</v>
      </c>
      <c r="I34" s="6" t="s">
        <v>2300</v>
      </c>
      <c r="J34" s="6" t="s">
        <v>2300</v>
      </c>
      <c r="K34" s="6" t="s">
        <v>2300</v>
      </c>
      <c r="L34" s="18"/>
    </row>
    <row r="35" spans="1:12" s="16" customFormat="1" ht="15" customHeight="1" x14ac:dyDescent="0.45">
      <c r="A35" s="18"/>
      <c r="B35" s="483" t="s">
        <v>385</v>
      </c>
      <c r="C35" s="483"/>
      <c r="D35" s="484"/>
      <c r="E35" s="6">
        <v>1</v>
      </c>
      <c r="F35" s="6">
        <v>20</v>
      </c>
      <c r="G35" s="6" t="s">
        <v>2300</v>
      </c>
      <c r="H35" s="6" t="s">
        <v>2300</v>
      </c>
      <c r="I35" s="6" t="s">
        <v>2300</v>
      </c>
      <c r="J35" s="6" t="s">
        <v>2300</v>
      </c>
      <c r="K35" s="6" t="s">
        <v>2300</v>
      </c>
      <c r="L35" s="18"/>
    </row>
    <row r="36" spans="1:12" s="16" customFormat="1" ht="15" customHeight="1" x14ac:dyDescent="0.45">
      <c r="A36" s="18"/>
      <c r="B36" s="483" t="s">
        <v>386</v>
      </c>
      <c r="C36" s="483"/>
      <c r="D36" s="484"/>
      <c r="E36" s="6">
        <v>1</v>
      </c>
      <c r="F36" s="6">
        <v>46</v>
      </c>
      <c r="G36" s="6" t="s">
        <v>2300</v>
      </c>
      <c r="H36" s="6" t="s">
        <v>2300</v>
      </c>
      <c r="I36" s="6" t="s">
        <v>2300</v>
      </c>
      <c r="J36" s="6" t="s">
        <v>2300</v>
      </c>
      <c r="K36" s="6" t="s">
        <v>2300</v>
      </c>
      <c r="L36" s="18"/>
    </row>
    <row r="37" spans="1:12" s="16" customFormat="1" ht="15" customHeight="1" x14ac:dyDescent="0.45">
      <c r="A37" s="18"/>
      <c r="B37" s="485" t="s">
        <v>387</v>
      </c>
      <c r="C37" s="485"/>
      <c r="D37" s="486"/>
      <c r="E37" s="9" t="s">
        <v>46</v>
      </c>
      <c r="F37" s="9" t="s">
        <v>46</v>
      </c>
      <c r="G37" s="9" t="s">
        <v>46</v>
      </c>
      <c r="H37" s="9" t="s">
        <v>46</v>
      </c>
      <c r="I37" s="9" t="s">
        <v>46</v>
      </c>
      <c r="J37" s="9" t="s">
        <v>46</v>
      </c>
      <c r="K37" s="9" t="s">
        <v>46</v>
      </c>
      <c r="L37" s="18"/>
    </row>
    <row r="38" spans="1:12" s="16" customFormat="1" ht="15" customHeight="1" x14ac:dyDescent="0.45">
      <c r="A38" s="18"/>
      <c r="B38" s="483" t="s">
        <v>388</v>
      </c>
      <c r="C38" s="483"/>
      <c r="D38" s="484"/>
      <c r="E38" s="6">
        <v>1</v>
      </c>
      <c r="F38" s="6">
        <v>136</v>
      </c>
      <c r="G38" s="6" t="s">
        <v>2300</v>
      </c>
      <c r="H38" s="6" t="s">
        <v>2300</v>
      </c>
      <c r="I38" s="6" t="s">
        <v>2300</v>
      </c>
      <c r="J38" s="6" t="s">
        <v>2300</v>
      </c>
      <c r="K38" s="6" t="s">
        <v>2300</v>
      </c>
      <c r="L38" s="18"/>
    </row>
    <row r="39" spans="1:12" s="16" customFormat="1" ht="15" customHeight="1" x14ac:dyDescent="0.45">
      <c r="A39" s="18"/>
      <c r="B39" s="483" t="s">
        <v>389</v>
      </c>
      <c r="C39" s="483"/>
      <c r="D39" s="484"/>
      <c r="E39" s="6">
        <v>1</v>
      </c>
      <c r="F39" s="6">
        <v>257</v>
      </c>
      <c r="G39" s="6" t="s">
        <v>2300</v>
      </c>
      <c r="H39" s="6" t="s">
        <v>2300</v>
      </c>
      <c r="I39" s="6" t="s">
        <v>2300</v>
      </c>
      <c r="J39" s="6" t="s">
        <v>2300</v>
      </c>
      <c r="K39" s="6" t="s">
        <v>2300</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441</v>
      </c>
      <c r="D5" s="16" t="s">
        <v>526</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525</v>
      </c>
      <c r="C8" s="491"/>
      <c r="D8" s="492"/>
      <c r="E8" s="42">
        <v>12</v>
      </c>
      <c r="F8" s="42">
        <v>523</v>
      </c>
      <c r="G8" s="42">
        <v>151554</v>
      </c>
      <c r="H8" s="42">
        <v>1035551</v>
      </c>
      <c r="I8" s="42">
        <v>1690700</v>
      </c>
      <c r="J8" s="42">
        <v>548431</v>
      </c>
      <c r="K8" s="42">
        <v>609818</v>
      </c>
      <c r="L8" s="43"/>
    </row>
    <row r="9" spans="1:12" s="16" customFormat="1" ht="15" customHeight="1" x14ac:dyDescent="0.45">
      <c r="A9" s="18"/>
      <c r="B9" s="38" t="s">
        <v>43</v>
      </c>
      <c r="C9" s="487" t="s">
        <v>44</v>
      </c>
      <c r="D9" s="487"/>
      <c r="E9" s="6">
        <v>3</v>
      </c>
      <c r="F9" s="6">
        <v>298</v>
      </c>
      <c r="G9" s="6" t="s">
        <v>2300</v>
      </c>
      <c r="H9" s="6" t="s">
        <v>2300</v>
      </c>
      <c r="I9" s="6" t="s">
        <v>2300</v>
      </c>
      <c r="J9" s="6" t="s">
        <v>2300</v>
      </c>
      <c r="K9" s="6" t="s">
        <v>2300</v>
      </c>
      <c r="L9" s="18"/>
    </row>
    <row r="10" spans="1:12" s="16" customFormat="1" ht="15" customHeight="1" x14ac:dyDescent="0.45">
      <c r="A10" s="18"/>
      <c r="B10" s="38">
        <v>10</v>
      </c>
      <c r="C10" s="487" t="s">
        <v>45</v>
      </c>
      <c r="D10" s="487"/>
      <c r="E10" s="6">
        <v>2</v>
      </c>
      <c r="F10" s="6">
        <v>14</v>
      </c>
      <c r="G10" s="6" t="s">
        <v>2300</v>
      </c>
      <c r="H10" s="6" t="s">
        <v>2300</v>
      </c>
      <c r="I10" s="6" t="s">
        <v>2300</v>
      </c>
      <c r="J10" s="6" t="s">
        <v>2300</v>
      </c>
      <c r="K10" s="6" t="s">
        <v>2300</v>
      </c>
      <c r="L10" s="18"/>
    </row>
    <row r="11" spans="1:12" s="16" customFormat="1" ht="15" customHeight="1" x14ac:dyDescent="0.45">
      <c r="A11" s="18"/>
      <c r="B11" s="38">
        <v>11</v>
      </c>
      <c r="C11" s="487" t="s">
        <v>47</v>
      </c>
      <c r="D11" s="487"/>
      <c r="E11" s="6">
        <v>1</v>
      </c>
      <c r="F11" s="6">
        <v>15</v>
      </c>
      <c r="G11" s="6" t="s">
        <v>2300</v>
      </c>
      <c r="H11" s="6" t="s">
        <v>2300</v>
      </c>
      <c r="I11" s="6" t="s">
        <v>2300</v>
      </c>
      <c r="J11" s="6" t="s">
        <v>2300</v>
      </c>
      <c r="K11" s="6" t="s">
        <v>2300</v>
      </c>
      <c r="L11" s="18"/>
    </row>
    <row r="12" spans="1:12" s="16" customFormat="1" ht="15" customHeight="1" x14ac:dyDescent="0.45">
      <c r="A12" s="18"/>
      <c r="B12" s="38">
        <v>12</v>
      </c>
      <c r="C12" s="487" t="s">
        <v>48</v>
      </c>
      <c r="D12" s="487"/>
      <c r="E12" s="6">
        <v>4</v>
      </c>
      <c r="F12" s="6">
        <v>161</v>
      </c>
      <c r="G12" s="6">
        <v>50542</v>
      </c>
      <c r="H12" s="6">
        <v>389281</v>
      </c>
      <c r="I12" s="6">
        <v>527080</v>
      </c>
      <c r="J12" s="6">
        <v>124359</v>
      </c>
      <c r="K12" s="6">
        <v>128339</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1</v>
      </c>
      <c r="F21" s="6">
        <v>9</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v>1</v>
      </c>
      <c r="F25" s="6">
        <v>26</v>
      </c>
      <c r="G25" s="6" t="s">
        <v>2300</v>
      </c>
      <c r="H25" s="6" t="s">
        <v>2300</v>
      </c>
      <c r="I25" s="6" t="s">
        <v>2300</v>
      </c>
      <c r="J25" s="6" t="s">
        <v>2300</v>
      </c>
      <c r="K25" s="6" t="s">
        <v>2300</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5</v>
      </c>
      <c r="F33" s="6">
        <v>30</v>
      </c>
      <c r="G33" s="6">
        <v>8453</v>
      </c>
      <c r="H33" s="6">
        <v>21603</v>
      </c>
      <c r="I33" s="6">
        <v>56497</v>
      </c>
      <c r="J33" s="6">
        <v>31757</v>
      </c>
      <c r="K33" s="6">
        <v>31757</v>
      </c>
      <c r="L33" s="18"/>
    </row>
    <row r="34" spans="1:12" s="16" customFormat="1" ht="15" customHeight="1" x14ac:dyDescent="0.45">
      <c r="A34" s="18"/>
      <c r="B34" s="483" t="s">
        <v>384</v>
      </c>
      <c r="C34" s="483"/>
      <c r="D34" s="484"/>
      <c r="E34" s="6">
        <v>3</v>
      </c>
      <c r="F34" s="6">
        <v>41</v>
      </c>
      <c r="G34" s="6">
        <v>7997</v>
      </c>
      <c r="H34" s="6">
        <v>10603</v>
      </c>
      <c r="I34" s="6">
        <v>29078</v>
      </c>
      <c r="J34" s="6">
        <v>16833</v>
      </c>
      <c r="K34" s="6">
        <v>16833</v>
      </c>
      <c r="L34" s="18"/>
    </row>
    <row r="35" spans="1:12" s="16" customFormat="1" ht="15" customHeight="1" x14ac:dyDescent="0.45">
      <c r="A35" s="18"/>
      <c r="B35" s="483" t="s">
        <v>385</v>
      </c>
      <c r="C35" s="483"/>
      <c r="D35" s="484"/>
      <c r="E35" s="6">
        <v>2</v>
      </c>
      <c r="F35" s="6">
        <v>46</v>
      </c>
      <c r="G35" s="6" t="s">
        <v>2300</v>
      </c>
      <c r="H35" s="6" t="s">
        <v>2300</v>
      </c>
      <c r="I35" s="6" t="s">
        <v>2300</v>
      </c>
      <c r="J35" s="6" t="s">
        <v>2300</v>
      </c>
      <c r="K35" s="6" t="s">
        <v>2300</v>
      </c>
      <c r="L35" s="18"/>
    </row>
    <row r="36" spans="1:12" s="16" customFormat="1" ht="15" customHeight="1" x14ac:dyDescent="0.45">
      <c r="A36" s="18"/>
      <c r="B36" s="483" t="s">
        <v>386</v>
      </c>
      <c r="C36" s="483"/>
      <c r="D36" s="484"/>
      <c r="E36" s="6" t="s">
        <v>46</v>
      </c>
      <c r="F36" s="6" t="s">
        <v>46</v>
      </c>
      <c r="G36" s="6" t="s">
        <v>46</v>
      </c>
      <c r="H36" s="6" t="s">
        <v>46</v>
      </c>
      <c r="I36" s="6" t="s">
        <v>46</v>
      </c>
      <c r="J36" s="6" t="s">
        <v>46</v>
      </c>
      <c r="K36" s="6" t="s">
        <v>46</v>
      </c>
      <c r="L36" s="18"/>
    </row>
    <row r="37" spans="1:12" s="16" customFormat="1" ht="15" customHeight="1" x14ac:dyDescent="0.45">
      <c r="A37" s="18"/>
      <c r="B37" s="485" t="s">
        <v>387</v>
      </c>
      <c r="C37" s="485"/>
      <c r="D37" s="486"/>
      <c r="E37" s="9" t="s">
        <v>46</v>
      </c>
      <c r="F37" s="9" t="s">
        <v>46</v>
      </c>
      <c r="G37" s="9" t="s">
        <v>46</v>
      </c>
      <c r="H37" s="9" t="s">
        <v>46</v>
      </c>
      <c r="I37" s="9" t="s">
        <v>46</v>
      </c>
      <c r="J37" s="9" t="s">
        <v>46</v>
      </c>
      <c r="K37" s="9" t="s">
        <v>46</v>
      </c>
      <c r="L37" s="18"/>
    </row>
    <row r="38" spans="1:12" s="16" customFormat="1" ht="15" customHeight="1" x14ac:dyDescent="0.45">
      <c r="A38" s="18"/>
      <c r="B38" s="483" t="s">
        <v>388</v>
      </c>
      <c r="C38" s="483"/>
      <c r="D38" s="484"/>
      <c r="E38" s="6">
        <v>1</v>
      </c>
      <c r="F38" s="6">
        <v>124</v>
      </c>
      <c r="G38" s="6" t="s">
        <v>2300</v>
      </c>
      <c r="H38" s="6" t="s">
        <v>2300</v>
      </c>
      <c r="I38" s="6" t="s">
        <v>2300</v>
      </c>
      <c r="J38" s="6" t="s">
        <v>2300</v>
      </c>
      <c r="K38" s="6" t="s">
        <v>2300</v>
      </c>
      <c r="L38" s="18"/>
    </row>
    <row r="39" spans="1:12" s="16" customFormat="1" ht="15" customHeight="1" x14ac:dyDescent="0.45">
      <c r="A39" s="18"/>
      <c r="B39" s="483" t="s">
        <v>389</v>
      </c>
      <c r="C39" s="483"/>
      <c r="D39" s="484"/>
      <c r="E39" s="6">
        <v>1</v>
      </c>
      <c r="F39" s="6">
        <v>282</v>
      </c>
      <c r="G39" s="6" t="s">
        <v>2300</v>
      </c>
      <c r="H39" s="6" t="s">
        <v>2300</v>
      </c>
      <c r="I39" s="6" t="s">
        <v>2300</v>
      </c>
      <c r="J39" s="6" t="s">
        <v>2300</v>
      </c>
      <c r="K39" s="6" t="s">
        <v>2300</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461</v>
      </c>
      <c r="D5" s="16" t="s">
        <v>528</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527</v>
      </c>
      <c r="C8" s="491"/>
      <c r="D8" s="492"/>
      <c r="E8" s="42">
        <v>27</v>
      </c>
      <c r="F8" s="42">
        <v>616</v>
      </c>
      <c r="G8" s="42">
        <v>191722</v>
      </c>
      <c r="H8" s="42">
        <v>790849</v>
      </c>
      <c r="I8" s="42">
        <v>1515322</v>
      </c>
      <c r="J8" s="42">
        <v>640246</v>
      </c>
      <c r="K8" s="42">
        <v>673757</v>
      </c>
      <c r="L8" s="43"/>
    </row>
    <row r="9" spans="1:12" s="16" customFormat="1" ht="15" customHeight="1" x14ac:dyDescent="0.45">
      <c r="A9" s="18"/>
      <c r="B9" s="38" t="s">
        <v>43</v>
      </c>
      <c r="C9" s="487" t="s">
        <v>44</v>
      </c>
      <c r="D9" s="487"/>
      <c r="E9" s="6">
        <v>10</v>
      </c>
      <c r="F9" s="6">
        <v>248</v>
      </c>
      <c r="G9" s="6">
        <v>55137</v>
      </c>
      <c r="H9" s="6">
        <v>338939</v>
      </c>
      <c r="I9" s="6">
        <v>587592</v>
      </c>
      <c r="J9" s="6">
        <v>224412</v>
      </c>
      <c r="K9" s="6">
        <v>230607</v>
      </c>
      <c r="L9" s="18"/>
    </row>
    <row r="10" spans="1:12" s="16" customFormat="1" ht="15" customHeight="1" x14ac:dyDescent="0.45">
      <c r="A10" s="18"/>
      <c r="B10" s="38">
        <v>10</v>
      </c>
      <c r="C10" s="487" t="s">
        <v>45</v>
      </c>
      <c r="D10" s="487"/>
      <c r="E10" s="6" t="s">
        <v>46</v>
      </c>
      <c r="F10" s="6" t="s">
        <v>46</v>
      </c>
      <c r="G10" s="6" t="s">
        <v>46</v>
      </c>
      <c r="H10" s="6" t="s">
        <v>46</v>
      </c>
      <c r="I10" s="6" t="s">
        <v>46</v>
      </c>
      <c r="J10" s="6" t="s">
        <v>46</v>
      </c>
      <c r="K10" s="6" t="s">
        <v>46</v>
      </c>
      <c r="L10" s="18"/>
    </row>
    <row r="11" spans="1:12" s="16" customFormat="1" ht="15" customHeight="1" x14ac:dyDescent="0.45">
      <c r="A11" s="18"/>
      <c r="B11" s="38">
        <v>11</v>
      </c>
      <c r="C11" s="487" t="s">
        <v>47</v>
      </c>
      <c r="D11" s="487"/>
      <c r="E11" s="6" t="s">
        <v>46</v>
      </c>
      <c r="F11" s="6" t="s">
        <v>46</v>
      </c>
      <c r="G11" s="6" t="s">
        <v>46</v>
      </c>
      <c r="H11" s="6" t="s">
        <v>46</v>
      </c>
      <c r="I11" s="6" t="s">
        <v>46</v>
      </c>
      <c r="J11" s="6" t="s">
        <v>46</v>
      </c>
      <c r="K11" s="6" t="s">
        <v>46</v>
      </c>
      <c r="L11" s="18"/>
    </row>
    <row r="12" spans="1:12" s="16" customFormat="1" ht="15" customHeight="1" x14ac:dyDescent="0.45">
      <c r="A12" s="18"/>
      <c r="B12" s="38">
        <v>12</v>
      </c>
      <c r="C12" s="487" t="s">
        <v>48</v>
      </c>
      <c r="D12" s="487"/>
      <c r="E12" s="6">
        <v>3</v>
      </c>
      <c r="F12" s="6">
        <v>48</v>
      </c>
      <c r="G12" s="6">
        <v>11054</v>
      </c>
      <c r="H12" s="6">
        <v>36660</v>
      </c>
      <c r="I12" s="6">
        <v>71710</v>
      </c>
      <c r="J12" s="6">
        <v>31864</v>
      </c>
      <c r="K12" s="6">
        <v>31864</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v>1</v>
      </c>
      <c r="F15" s="6">
        <v>2</v>
      </c>
      <c r="G15" s="6" t="s">
        <v>2300</v>
      </c>
      <c r="H15" s="6" t="s">
        <v>2300</v>
      </c>
      <c r="I15" s="6" t="s">
        <v>2300</v>
      </c>
      <c r="J15" s="6" t="s">
        <v>2300</v>
      </c>
      <c r="K15" s="6" t="s">
        <v>2300</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v>3</v>
      </c>
      <c r="F17" s="6">
        <v>9</v>
      </c>
      <c r="G17" s="6">
        <v>3286</v>
      </c>
      <c r="H17" s="6">
        <v>29453</v>
      </c>
      <c r="I17" s="6">
        <v>37959</v>
      </c>
      <c r="J17" s="6">
        <v>7733</v>
      </c>
      <c r="K17" s="6">
        <v>7733</v>
      </c>
      <c r="L17" s="18"/>
    </row>
    <row r="18" spans="1:12" s="16" customFormat="1" ht="15" customHeight="1" x14ac:dyDescent="0.45">
      <c r="A18" s="18"/>
      <c r="B18" s="39">
        <v>18</v>
      </c>
      <c r="C18" s="490" t="s">
        <v>54</v>
      </c>
      <c r="D18" s="488"/>
      <c r="E18" s="9">
        <v>1</v>
      </c>
      <c r="F18" s="9">
        <v>32</v>
      </c>
      <c r="G18" s="9" t="s">
        <v>2300</v>
      </c>
      <c r="H18" s="9" t="s">
        <v>2300</v>
      </c>
      <c r="I18" s="9" t="s">
        <v>2300</v>
      </c>
      <c r="J18" s="9" t="s">
        <v>2300</v>
      </c>
      <c r="K18" s="9" t="s">
        <v>2300</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2</v>
      </c>
      <c r="F21" s="6">
        <v>45</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1</v>
      </c>
      <c r="F24" s="6">
        <v>11</v>
      </c>
      <c r="G24" s="6" t="s">
        <v>2300</v>
      </c>
      <c r="H24" s="6" t="s">
        <v>2300</v>
      </c>
      <c r="I24" s="6" t="s">
        <v>2300</v>
      </c>
      <c r="J24" s="6" t="s">
        <v>2300</v>
      </c>
      <c r="K24" s="6" t="s">
        <v>2300</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1</v>
      </c>
      <c r="F26" s="6">
        <v>69</v>
      </c>
      <c r="G26" s="6" t="s">
        <v>2300</v>
      </c>
      <c r="H26" s="6" t="s">
        <v>2300</v>
      </c>
      <c r="I26" s="6" t="s">
        <v>2300</v>
      </c>
      <c r="J26" s="6" t="s">
        <v>2300</v>
      </c>
      <c r="K26" s="6" t="s">
        <v>2300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v>1</v>
      </c>
      <c r="F29" s="6">
        <v>84</v>
      </c>
      <c r="G29" s="6" t="s">
        <v>2300</v>
      </c>
      <c r="H29" s="6" t="s">
        <v>2300</v>
      </c>
      <c r="I29" s="6" t="s">
        <v>2300</v>
      </c>
      <c r="J29" s="6" t="s">
        <v>2300</v>
      </c>
      <c r="K29" s="6" t="s">
        <v>2300</v>
      </c>
      <c r="L29" s="18"/>
    </row>
    <row r="30" spans="1:12" s="16" customFormat="1" ht="15" customHeight="1" x14ac:dyDescent="0.45">
      <c r="A30" s="18"/>
      <c r="B30" s="38">
        <v>30</v>
      </c>
      <c r="C30" s="487" t="s">
        <v>66</v>
      </c>
      <c r="D30" s="487"/>
      <c r="E30" s="6">
        <v>1</v>
      </c>
      <c r="F30" s="6">
        <v>15</v>
      </c>
      <c r="G30" s="6" t="s">
        <v>2300</v>
      </c>
      <c r="H30" s="6" t="s">
        <v>2300</v>
      </c>
      <c r="I30" s="6" t="s">
        <v>2300</v>
      </c>
      <c r="J30" s="6" t="s">
        <v>2300</v>
      </c>
      <c r="K30" s="6" t="s">
        <v>2300</v>
      </c>
      <c r="L30" s="18"/>
    </row>
    <row r="31" spans="1:12" s="16" customFormat="1" ht="15" customHeight="1" x14ac:dyDescent="0.45">
      <c r="A31" s="18"/>
      <c r="B31" s="38">
        <v>31</v>
      </c>
      <c r="C31" s="487" t="s">
        <v>67</v>
      </c>
      <c r="D31" s="487"/>
      <c r="E31" s="6">
        <v>1</v>
      </c>
      <c r="F31" s="6">
        <v>12</v>
      </c>
      <c r="G31" s="6" t="s">
        <v>2300</v>
      </c>
      <c r="H31" s="6" t="s">
        <v>2300</v>
      </c>
      <c r="I31" s="6" t="s">
        <v>2300</v>
      </c>
      <c r="J31" s="6" t="s">
        <v>2300</v>
      </c>
      <c r="K31" s="6" t="s">
        <v>2300</v>
      </c>
      <c r="L31" s="18"/>
    </row>
    <row r="32" spans="1:12" s="16" customFormat="1" ht="15" customHeight="1" x14ac:dyDescent="0.45">
      <c r="A32" s="18"/>
      <c r="B32" s="132">
        <v>32</v>
      </c>
      <c r="C32" s="489" t="s">
        <v>68</v>
      </c>
      <c r="D32" s="489"/>
      <c r="E32" s="99">
        <v>2</v>
      </c>
      <c r="F32" s="99">
        <v>41</v>
      </c>
      <c r="G32" s="99" t="s">
        <v>2300</v>
      </c>
      <c r="H32" s="99" t="s">
        <v>2300</v>
      </c>
      <c r="I32" s="99" t="s">
        <v>2300</v>
      </c>
      <c r="J32" s="99" t="s">
        <v>2300</v>
      </c>
      <c r="K32" s="99" t="s">
        <v>2300</v>
      </c>
      <c r="L32" s="18"/>
    </row>
    <row r="33" spans="1:12" s="16" customFormat="1" ht="15" customHeight="1" x14ac:dyDescent="0.45">
      <c r="A33" s="18"/>
      <c r="B33" s="483" t="s">
        <v>2046</v>
      </c>
      <c r="C33" s="483"/>
      <c r="D33" s="484"/>
      <c r="E33" s="6">
        <v>9</v>
      </c>
      <c r="F33" s="6">
        <v>39</v>
      </c>
      <c r="G33" s="6">
        <v>12790</v>
      </c>
      <c r="H33" s="6">
        <v>44285</v>
      </c>
      <c r="I33" s="6">
        <v>82032</v>
      </c>
      <c r="J33" s="6">
        <v>34378</v>
      </c>
      <c r="K33" s="6">
        <v>34378</v>
      </c>
      <c r="L33" s="18"/>
    </row>
    <row r="34" spans="1:12" s="16" customFormat="1" ht="15" customHeight="1" x14ac:dyDescent="0.45">
      <c r="A34" s="18"/>
      <c r="B34" s="483" t="s">
        <v>384</v>
      </c>
      <c r="C34" s="483"/>
      <c r="D34" s="484"/>
      <c r="E34" s="6">
        <v>6</v>
      </c>
      <c r="F34" s="6">
        <v>79</v>
      </c>
      <c r="G34" s="6">
        <v>17739</v>
      </c>
      <c r="H34" s="6">
        <v>43018</v>
      </c>
      <c r="I34" s="6">
        <v>92303</v>
      </c>
      <c r="J34" s="6">
        <v>44970</v>
      </c>
      <c r="K34" s="6">
        <v>44970</v>
      </c>
      <c r="L34" s="18"/>
    </row>
    <row r="35" spans="1:12" s="16" customFormat="1" ht="15" customHeight="1" x14ac:dyDescent="0.45">
      <c r="A35" s="18"/>
      <c r="B35" s="483" t="s">
        <v>385</v>
      </c>
      <c r="C35" s="483"/>
      <c r="D35" s="484"/>
      <c r="E35" s="6">
        <v>6</v>
      </c>
      <c r="F35" s="6">
        <v>150</v>
      </c>
      <c r="G35" s="6">
        <v>28692</v>
      </c>
      <c r="H35" s="6">
        <v>189533</v>
      </c>
      <c r="I35" s="6">
        <v>276450</v>
      </c>
      <c r="J35" s="6">
        <v>79945</v>
      </c>
      <c r="K35" s="6">
        <v>79945</v>
      </c>
      <c r="L35" s="18"/>
    </row>
    <row r="36" spans="1:12" s="16" customFormat="1" ht="15" customHeight="1" x14ac:dyDescent="0.45">
      <c r="A36" s="18"/>
      <c r="B36" s="483" t="s">
        <v>386</v>
      </c>
      <c r="C36" s="483"/>
      <c r="D36" s="484"/>
      <c r="E36" s="6">
        <v>2</v>
      </c>
      <c r="F36" s="6">
        <v>70</v>
      </c>
      <c r="G36" s="6" t="s">
        <v>2300</v>
      </c>
      <c r="H36" s="6" t="s">
        <v>2300</v>
      </c>
      <c r="I36" s="6" t="s">
        <v>2300</v>
      </c>
      <c r="J36" s="6" t="s">
        <v>2300</v>
      </c>
      <c r="K36" s="6" t="s">
        <v>2300</v>
      </c>
      <c r="L36" s="18"/>
    </row>
    <row r="37" spans="1:12" s="16" customFormat="1" ht="15" customHeight="1" x14ac:dyDescent="0.45">
      <c r="A37" s="18"/>
      <c r="B37" s="485" t="s">
        <v>387</v>
      </c>
      <c r="C37" s="485"/>
      <c r="D37" s="486"/>
      <c r="E37" s="9">
        <v>4</v>
      </c>
      <c r="F37" s="9">
        <v>278</v>
      </c>
      <c r="G37" s="9" t="s">
        <v>2300</v>
      </c>
      <c r="H37" s="9" t="s">
        <v>2300</v>
      </c>
      <c r="I37" s="9" t="s">
        <v>2300</v>
      </c>
      <c r="J37" s="9" t="s">
        <v>2300</v>
      </c>
      <c r="K37" s="9" t="s">
        <v>2300</v>
      </c>
      <c r="L37" s="18"/>
    </row>
    <row r="38" spans="1:12" s="16" customFormat="1" ht="15" customHeight="1" x14ac:dyDescent="0.45">
      <c r="A38" s="18"/>
      <c r="B38" s="483" t="s">
        <v>388</v>
      </c>
      <c r="C38" s="483"/>
      <c r="D38" s="484"/>
      <c r="E38" s="6" t="s">
        <v>46</v>
      </c>
      <c r="F38" s="6" t="s">
        <v>46</v>
      </c>
      <c r="G38" s="6" t="s">
        <v>46</v>
      </c>
      <c r="H38" s="6" t="s">
        <v>46</v>
      </c>
      <c r="I38" s="6" t="s">
        <v>46</v>
      </c>
      <c r="J38" s="6" t="s">
        <v>46</v>
      </c>
      <c r="K38" s="6" t="s">
        <v>46</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showGridLines="0" zoomScaleNormal="100" workbookViewId="0">
      <pane xSplit="3" ySplit="10" topLeftCell="D11" activePane="bottomRight" state="frozen"/>
      <selection activeCell="D11" sqref="D11"/>
      <selection pane="topRight" activeCell="D11" sqref="D11"/>
      <selection pane="bottomLeft" activeCell="D11" sqref="D11"/>
      <selection pane="bottomRight" activeCell="D11" sqref="D11"/>
    </sheetView>
  </sheetViews>
  <sheetFormatPr defaultColWidth="8.09765625" defaultRowHeight="15" customHeight="1" x14ac:dyDescent="0.45"/>
  <cols>
    <col min="1" max="1" width="2.59765625" style="113" customWidth="1"/>
    <col min="2" max="2" width="2.5" style="113" customWidth="1"/>
    <col min="3" max="3" width="12.19921875" style="113" customWidth="1"/>
    <col min="4" max="4" width="6" style="113" customWidth="1"/>
    <col min="5" max="19" width="6.8984375" style="113" customWidth="1"/>
    <col min="20" max="27" width="11.3984375" style="113" customWidth="1"/>
    <col min="28" max="28" width="9.69921875" style="113" customWidth="1"/>
    <col min="29" max="29" width="8" style="113" customWidth="1"/>
    <col min="30" max="30" width="10.09765625" style="113" customWidth="1"/>
    <col min="31" max="16384" width="8.09765625" style="113"/>
  </cols>
  <sheetData>
    <row r="1" spans="1:24" s="112" customFormat="1" ht="15" customHeight="1" x14ac:dyDescent="0.45">
      <c r="B1" s="112" t="s">
        <v>2045</v>
      </c>
    </row>
    <row r="2" spans="1:24" ht="18" customHeight="1" x14ac:dyDescent="0.45"/>
    <row r="3" spans="1:24" s="94" customFormat="1" ht="15" customHeight="1" x14ac:dyDescent="0.45">
      <c r="B3" s="94" t="s">
        <v>1874</v>
      </c>
    </row>
    <row r="4" spans="1:24" s="94" customFormat="1" ht="15" customHeight="1" x14ac:dyDescent="0.45">
      <c r="B4" s="94" t="s">
        <v>1873</v>
      </c>
    </row>
    <row r="5" spans="1:24" ht="15" customHeight="1" thickBot="1" x14ac:dyDescent="0.5">
      <c r="B5" s="113" t="s">
        <v>72</v>
      </c>
      <c r="X5" s="115"/>
    </row>
    <row r="6" spans="1:24" ht="18" customHeight="1" x14ac:dyDescent="0.45">
      <c r="A6" s="115"/>
      <c r="B6" s="362" t="s">
        <v>19</v>
      </c>
      <c r="C6" s="363"/>
      <c r="D6" s="368" t="s">
        <v>20</v>
      </c>
      <c r="E6" s="343" t="s">
        <v>21</v>
      </c>
      <c r="F6" s="344"/>
      <c r="G6" s="345"/>
      <c r="H6" s="350" t="s">
        <v>22</v>
      </c>
      <c r="I6" s="351"/>
      <c r="J6" s="351"/>
      <c r="K6" s="351"/>
      <c r="L6" s="351"/>
      <c r="M6" s="351"/>
      <c r="N6" s="351"/>
      <c r="O6" s="352"/>
      <c r="P6" s="316" t="s">
        <v>23</v>
      </c>
      <c r="Q6" s="317"/>
      <c r="R6" s="316" t="s">
        <v>24</v>
      </c>
      <c r="S6" s="317"/>
      <c r="T6" s="355" t="s">
        <v>71</v>
      </c>
      <c r="U6" s="331" t="s">
        <v>1894</v>
      </c>
      <c r="V6" s="357" t="s">
        <v>1843</v>
      </c>
      <c r="W6" s="300" t="s">
        <v>27</v>
      </c>
      <c r="X6" s="115"/>
    </row>
    <row r="7" spans="1:24" ht="18" customHeight="1" x14ac:dyDescent="0.45">
      <c r="A7" s="115"/>
      <c r="B7" s="364"/>
      <c r="C7" s="365"/>
      <c r="D7" s="323"/>
      <c r="E7" s="346"/>
      <c r="F7" s="347"/>
      <c r="G7" s="348"/>
      <c r="H7" s="302" t="s">
        <v>28</v>
      </c>
      <c r="I7" s="303"/>
      <c r="J7" s="359" t="s">
        <v>29</v>
      </c>
      <c r="K7" s="360"/>
      <c r="L7" s="360"/>
      <c r="M7" s="361"/>
      <c r="N7" s="309" t="s">
        <v>1842</v>
      </c>
      <c r="O7" s="310"/>
      <c r="P7" s="318"/>
      <c r="Q7" s="319"/>
      <c r="R7" s="318"/>
      <c r="S7" s="319"/>
      <c r="T7" s="356"/>
      <c r="U7" s="332"/>
      <c r="V7" s="358"/>
      <c r="W7" s="301"/>
      <c r="X7" s="115"/>
    </row>
    <row r="8" spans="1:24" ht="21.6" customHeight="1" x14ac:dyDescent="0.45">
      <c r="A8" s="115"/>
      <c r="B8" s="364"/>
      <c r="C8" s="365"/>
      <c r="D8" s="323"/>
      <c r="E8" s="304"/>
      <c r="F8" s="349"/>
      <c r="G8" s="305"/>
      <c r="H8" s="304"/>
      <c r="I8" s="305"/>
      <c r="J8" s="325" t="s">
        <v>35</v>
      </c>
      <c r="K8" s="326"/>
      <c r="L8" s="327" t="s">
        <v>1841</v>
      </c>
      <c r="M8" s="328"/>
      <c r="N8" s="311"/>
      <c r="O8" s="312"/>
      <c r="P8" s="320"/>
      <c r="Q8" s="321"/>
      <c r="R8" s="320"/>
      <c r="S8" s="321"/>
      <c r="T8" s="356"/>
      <c r="U8" s="332"/>
      <c r="V8" s="358"/>
      <c r="W8" s="301"/>
      <c r="X8" s="115"/>
    </row>
    <row r="9" spans="1:24" ht="15" customHeight="1" x14ac:dyDescent="0.45">
      <c r="A9" s="115"/>
      <c r="B9" s="364"/>
      <c r="C9" s="365"/>
      <c r="D9" s="323"/>
      <c r="E9" s="84" t="s">
        <v>36</v>
      </c>
      <c r="F9" s="84" t="s">
        <v>37</v>
      </c>
      <c r="G9" s="84" t="s">
        <v>38</v>
      </c>
      <c r="H9" s="85" t="s">
        <v>37</v>
      </c>
      <c r="I9" s="85" t="s">
        <v>38</v>
      </c>
      <c r="J9" s="85" t="s">
        <v>37</v>
      </c>
      <c r="K9" s="85" t="s">
        <v>38</v>
      </c>
      <c r="L9" s="85" t="s">
        <v>37</v>
      </c>
      <c r="M9" s="85" t="s">
        <v>38</v>
      </c>
      <c r="N9" s="85" t="s">
        <v>37</v>
      </c>
      <c r="O9" s="85" t="s">
        <v>38</v>
      </c>
      <c r="P9" s="85" t="s">
        <v>37</v>
      </c>
      <c r="Q9" s="85" t="s">
        <v>38</v>
      </c>
      <c r="R9" s="85" t="s">
        <v>37</v>
      </c>
      <c r="S9" s="85" t="s">
        <v>38</v>
      </c>
      <c r="T9" s="356"/>
      <c r="U9" s="332"/>
      <c r="V9" s="358"/>
      <c r="W9" s="301"/>
      <c r="X9" s="115"/>
    </row>
    <row r="10" spans="1:24" s="13" customFormat="1" ht="15" customHeight="1" thickBot="1" x14ac:dyDescent="0.5">
      <c r="A10" s="126"/>
      <c r="B10" s="366"/>
      <c r="C10" s="367"/>
      <c r="D10" s="369"/>
      <c r="E10" s="108" t="s">
        <v>39</v>
      </c>
      <c r="F10" s="108" t="s">
        <v>40</v>
      </c>
      <c r="G10" s="108" t="s">
        <v>40</v>
      </c>
      <c r="H10" s="109" t="s">
        <v>39</v>
      </c>
      <c r="I10" s="109" t="s">
        <v>39</v>
      </c>
      <c r="J10" s="109" t="s">
        <v>39</v>
      </c>
      <c r="K10" s="109" t="s">
        <v>39</v>
      </c>
      <c r="L10" s="109" t="s">
        <v>39</v>
      </c>
      <c r="M10" s="109" t="s">
        <v>39</v>
      </c>
      <c r="N10" s="109" t="s">
        <v>39</v>
      </c>
      <c r="O10" s="109" t="s">
        <v>39</v>
      </c>
      <c r="P10" s="109" t="s">
        <v>39</v>
      </c>
      <c r="Q10" s="109" t="s">
        <v>39</v>
      </c>
      <c r="R10" s="109" t="s">
        <v>39</v>
      </c>
      <c r="S10" s="109" t="s">
        <v>39</v>
      </c>
      <c r="T10" s="110" t="s">
        <v>41</v>
      </c>
      <c r="U10" s="111" t="s">
        <v>41</v>
      </c>
      <c r="V10" s="52" t="s">
        <v>41</v>
      </c>
      <c r="W10" s="2" t="s">
        <v>41</v>
      </c>
      <c r="X10" s="126"/>
    </row>
    <row r="11" spans="1:24" s="94" customFormat="1" ht="15" customHeight="1" x14ac:dyDescent="0.45">
      <c r="A11" s="114"/>
      <c r="B11" s="353" t="s">
        <v>1882</v>
      </c>
      <c r="C11" s="354"/>
      <c r="D11" s="41">
        <v>1088</v>
      </c>
      <c r="E11" s="42">
        <v>54361</v>
      </c>
      <c r="F11" s="42">
        <v>37484</v>
      </c>
      <c r="G11" s="42">
        <v>16877</v>
      </c>
      <c r="H11" s="42">
        <v>1223</v>
      </c>
      <c r="I11" s="42">
        <v>403</v>
      </c>
      <c r="J11" s="42">
        <v>28474</v>
      </c>
      <c r="K11" s="42">
        <v>11151</v>
      </c>
      <c r="L11" s="42">
        <v>3688</v>
      </c>
      <c r="M11" s="42">
        <v>3930</v>
      </c>
      <c r="N11" s="42">
        <v>4465</v>
      </c>
      <c r="O11" s="42">
        <v>1486</v>
      </c>
      <c r="P11" s="42">
        <v>168</v>
      </c>
      <c r="Q11" s="42">
        <v>125</v>
      </c>
      <c r="R11" s="42">
        <v>366</v>
      </c>
      <c r="S11" s="42">
        <v>93</v>
      </c>
      <c r="T11" s="42">
        <v>23229511</v>
      </c>
      <c r="U11" s="42">
        <v>160200049</v>
      </c>
      <c r="V11" s="42">
        <v>223161437</v>
      </c>
      <c r="W11" s="42">
        <v>55210077</v>
      </c>
      <c r="X11" s="114"/>
    </row>
    <row r="12" spans="1:24" ht="15" customHeight="1" x14ac:dyDescent="0.45">
      <c r="A12" s="115"/>
      <c r="B12" s="3" t="s">
        <v>43</v>
      </c>
      <c r="C12" s="4" t="s">
        <v>44</v>
      </c>
      <c r="D12" s="5">
        <v>148</v>
      </c>
      <c r="E12" s="6">
        <v>5999</v>
      </c>
      <c r="F12" s="6">
        <v>2547</v>
      </c>
      <c r="G12" s="6">
        <v>3452</v>
      </c>
      <c r="H12" s="6">
        <v>185</v>
      </c>
      <c r="I12" s="6">
        <v>79</v>
      </c>
      <c r="J12" s="6">
        <v>1619</v>
      </c>
      <c r="K12" s="6">
        <v>1793</v>
      </c>
      <c r="L12" s="6">
        <v>601</v>
      </c>
      <c r="M12" s="6">
        <v>1440</v>
      </c>
      <c r="N12" s="6">
        <v>147</v>
      </c>
      <c r="O12" s="6">
        <v>142</v>
      </c>
      <c r="P12" s="6">
        <v>80</v>
      </c>
      <c r="Q12" s="6">
        <v>85</v>
      </c>
      <c r="R12" s="6">
        <v>5</v>
      </c>
      <c r="S12" s="6">
        <v>2</v>
      </c>
      <c r="T12" s="6">
        <v>1686615</v>
      </c>
      <c r="U12" s="6">
        <v>6137042</v>
      </c>
      <c r="V12" s="6">
        <v>10875348</v>
      </c>
      <c r="W12" s="6">
        <v>4153491</v>
      </c>
      <c r="X12" s="115"/>
    </row>
    <row r="13" spans="1:24" ht="15" customHeight="1" x14ac:dyDescent="0.45">
      <c r="A13" s="115"/>
      <c r="B13" s="3">
        <v>10</v>
      </c>
      <c r="C13" s="4" t="s">
        <v>45</v>
      </c>
      <c r="D13" s="5">
        <v>22</v>
      </c>
      <c r="E13" s="6">
        <v>386</v>
      </c>
      <c r="F13" s="6">
        <v>301</v>
      </c>
      <c r="G13" s="6">
        <v>85</v>
      </c>
      <c r="H13" s="6">
        <v>34</v>
      </c>
      <c r="I13" s="6">
        <v>6</v>
      </c>
      <c r="J13" s="6">
        <v>203</v>
      </c>
      <c r="K13" s="6">
        <v>60</v>
      </c>
      <c r="L13" s="6">
        <v>52</v>
      </c>
      <c r="M13" s="6">
        <v>16</v>
      </c>
      <c r="N13" s="6">
        <v>12</v>
      </c>
      <c r="O13" s="6">
        <v>3</v>
      </c>
      <c r="P13" s="6" t="s">
        <v>46</v>
      </c>
      <c r="Q13" s="6">
        <v>1</v>
      </c>
      <c r="R13" s="6" t="s">
        <v>46</v>
      </c>
      <c r="S13" s="6" t="s">
        <v>46</v>
      </c>
      <c r="T13" s="6">
        <v>107744</v>
      </c>
      <c r="U13" s="6">
        <v>1343704</v>
      </c>
      <c r="V13" s="6">
        <v>3508054</v>
      </c>
      <c r="W13" s="6">
        <v>1968172</v>
      </c>
      <c r="X13" s="115"/>
    </row>
    <row r="14" spans="1:24" ht="15" customHeight="1" x14ac:dyDescent="0.45">
      <c r="A14" s="115"/>
      <c r="B14" s="3">
        <v>11</v>
      </c>
      <c r="C14" s="4" t="s">
        <v>47</v>
      </c>
      <c r="D14" s="5">
        <v>66</v>
      </c>
      <c r="E14" s="6">
        <v>1653</v>
      </c>
      <c r="F14" s="6">
        <v>352</v>
      </c>
      <c r="G14" s="6">
        <v>1301</v>
      </c>
      <c r="H14" s="6">
        <v>58</v>
      </c>
      <c r="I14" s="6">
        <v>30</v>
      </c>
      <c r="J14" s="6">
        <v>254</v>
      </c>
      <c r="K14" s="6">
        <v>1055</v>
      </c>
      <c r="L14" s="6">
        <v>37</v>
      </c>
      <c r="M14" s="6">
        <v>213</v>
      </c>
      <c r="N14" s="6">
        <v>3</v>
      </c>
      <c r="O14" s="6">
        <v>3</v>
      </c>
      <c r="P14" s="6" t="s">
        <v>46</v>
      </c>
      <c r="Q14" s="6">
        <v>8</v>
      </c>
      <c r="R14" s="6" t="s">
        <v>46</v>
      </c>
      <c r="S14" s="6" t="s">
        <v>46</v>
      </c>
      <c r="T14" s="6">
        <v>408723</v>
      </c>
      <c r="U14" s="6">
        <v>480001</v>
      </c>
      <c r="V14" s="6">
        <v>1128383</v>
      </c>
      <c r="W14" s="6">
        <v>584437</v>
      </c>
      <c r="X14" s="115"/>
    </row>
    <row r="15" spans="1:24" ht="15" customHeight="1" x14ac:dyDescent="0.45">
      <c r="A15" s="115"/>
      <c r="B15" s="3">
        <v>12</v>
      </c>
      <c r="C15" s="4" t="s">
        <v>48</v>
      </c>
      <c r="D15" s="5">
        <v>47</v>
      </c>
      <c r="E15" s="6">
        <v>727</v>
      </c>
      <c r="F15" s="6">
        <v>557</v>
      </c>
      <c r="G15" s="6">
        <v>170</v>
      </c>
      <c r="H15" s="6">
        <v>58</v>
      </c>
      <c r="I15" s="6">
        <v>22</v>
      </c>
      <c r="J15" s="6">
        <v>456</v>
      </c>
      <c r="K15" s="6">
        <v>133</v>
      </c>
      <c r="L15" s="6">
        <v>25</v>
      </c>
      <c r="M15" s="6">
        <v>12</v>
      </c>
      <c r="N15" s="6">
        <v>18</v>
      </c>
      <c r="O15" s="6">
        <v>3</v>
      </c>
      <c r="P15" s="6" t="s">
        <v>46</v>
      </c>
      <c r="Q15" s="6" t="s">
        <v>46</v>
      </c>
      <c r="R15" s="6" t="s">
        <v>46</v>
      </c>
      <c r="S15" s="6" t="s">
        <v>46</v>
      </c>
      <c r="T15" s="6">
        <v>253920</v>
      </c>
      <c r="U15" s="6">
        <v>1708855</v>
      </c>
      <c r="V15" s="6">
        <v>2807510</v>
      </c>
      <c r="W15" s="6">
        <v>957116</v>
      </c>
      <c r="X15" s="115"/>
    </row>
    <row r="16" spans="1:24" ht="15" customHeight="1" x14ac:dyDescent="0.45">
      <c r="A16" s="115"/>
      <c r="B16" s="130">
        <v>13</v>
      </c>
      <c r="C16" s="7" t="s">
        <v>49</v>
      </c>
      <c r="D16" s="8">
        <v>13</v>
      </c>
      <c r="E16" s="9">
        <v>94</v>
      </c>
      <c r="F16" s="9">
        <v>63</v>
      </c>
      <c r="G16" s="9">
        <v>31</v>
      </c>
      <c r="H16" s="9">
        <v>13</v>
      </c>
      <c r="I16" s="9">
        <v>9</v>
      </c>
      <c r="J16" s="9">
        <v>47</v>
      </c>
      <c r="K16" s="9">
        <v>22</v>
      </c>
      <c r="L16" s="9">
        <v>2</v>
      </c>
      <c r="M16" s="9" t="s">
        <v>46</v>
      </c>
      <c r="N16" s="9">
        <v>1</v>
      </c>
      <c r="O16" s="9" t="s">
        <v>46</v>
      </c>
      <c r="P16" s="9" t="s">
        <v>46</v>
      </c>
      <c r="Q16" s="9" t="s">
        <v>46</v>
      </c>
      <c r="R16" s="9" t="s">
        <v>46</v>
      </c>
      <c r="S16" s="9" t="s">
        <v>46</v>
      </c>
      <c r="T16" s="9">
        <v>23492</v>
      </c>
      <c r="U16" s="9">
        <v>57380</v>
      </c>
      <c r="V16" s="9">
        <v>103477</v>
      </c>
      <c r="W16" s="9">
        <v>41932</v>
      </c>
      <c r="X16" s="115"/>
    </row>
    <row r="17" spans="1:24" ht="15" customHeight="1" x14ac:dyDescent="0.45">
      <c r="A17" s="115"/>
      <c r="B17" s="3">
        <v>14</v>
      </c>
      <c r="C17" s="4" t="s">
        <v>50</v>
      </c>
      <c r="D17" s="5">
        <v>17</v>
      </c>
      <c r="E17" s="220">
        <v>601</v>
      </c>
      <c r="F17" s="220">
        <v>468</v>
      </c>
      <c r="G17" s="220">
        <v>133</v>
      </c>
      <c r="H17" s="6">
        <v>16</v>
      </c>
      <c r="I17" s="6">
        <v>3</v>
      </c>
      <c r="J17" s="6">
        <v>402</v>
      </c>
      <c r="K17" s="6">
        <v>110</v>
      </c>
      <c r="L17" s="6">
        <v>42</v>
      </c>
      <c r="M17" s="6">
        <v>20</v>
      </c>
      <c r="N17" s="6">
        <v>8</v>
      </c>
      <c r="O17" s="6" t="s">
        <v>46</v>
      </c>
      <c r="P17" s="6" t="s">
        <v>46</v>
      </c>
      <c r="Q17" s="6" t="s">
        <v>46</v>
      </c>
      <c r="R17" s="6" t="s">
        <v>46</v>
      </c>
      <c r="S17" s="6" t="s">
        <v>46</v>
      </c>
      <c r="T17" s="6">
        <v>198939</v>
      </c>
      <c r="U17" s="6">
        <v>1843210</v>
      </c>
      <c r="V17" s="6">
        <v>2477778</v>
      </c>
      <c r="W17" s="6">
        <v>481897</v>
      </c>
      <c r="X17" s="115"/>
    </row>
    <row r="18" spans="1:24" ht="15" customHeight="1" x14ac:dyDescent="0.45">
      <c r="A18" s="115"/>
      <c r="B18" s="3">
        <v>15</v>
      </c>
      <c r="C18" s="4" t="s">
        <v>51</v>
      </c>
      <c r="D18" s="5">
        <v>36</v>
      </c>
      <c r="E18" s="6">
        <v>958</v>
      </c>
      <c r="F18" s="6">
        <v>581</v>
      </c>
      <c r="G18" s="6">
        <v>377</v>
      </c>
      <c r="H18" s="6">
        <v>45</v>
      </c>
      <c r="I18" s="6">
        <v>24</v>
      </c>
      <c r="J18" s="6">
        <v>510</v>
      </c>
      <c r="K18" s="6">
        <v>322</v>
      </c>
      <c r="L18" s="6">
        <v>22</v>
      </c>
      <c r="M18" s="6">
        <v>33</v>
      </c>
      <c r="N18" s="6">
        <v>9</v>
      </c>
      <c r="O18" s="6">
        <v>1</v>
      </c>
      <c r="P18" s="6">
        <v>5</v>
      </c>
      <c r="Q18" s="6">
        <v>3</v>
      </c>
      <c r="R18" s="6">
        <v>5</v>
      </c>
      <c r="S18" s="6">
        <v>3</v>
      </c>
      <c r="T18" s="6">
        <v>332263</v>
      </c>
      <c r="U18" s="6">
        <v>1101785</v>
      </c>
      <c r="V18" s="6">
        <v>2147375</v>
      </c>
      <c r="W18" s="6">
        <v>854112</v>
      </c>
      <c r="X18" s="115"/>
    </row>
    <row r="19" spans="1:24" ht="15" customHeight="1" x14ac:dyDescent="0.45">
      <c r="A19" s="115"/>
      <c r="B19" s="3">
        <v>16</v>
      </c>
      <c r="C19" s="4" t="s">
        <v>52</v>
      </c>
      <c r="D19" s="5">
        <v>14</v>
      </c>
      <c r="E19" s="6">
        <v>1010</v>
      </c>
      <c r="F19" s="6">
        <v>770</v>
      </c>
      <c r="G19" s="6">
        <v>240</v>
      </c>
      <c r="H19" s="6">
        <v>14</v>
      </c>
      <c r="I19" s="6">
        <v>1</v>
      </c>
      <c r="J19" s="6">
        <v>484</v>
      </c>
      <c r="K19" s="6">
        <v>150</v>
      </c>
      <c r="L19" s="6">
        <v>61</v>
      </c>
      <c r="M19" s="6">
        <v>74</v>
      </c>
      <c r="N19" s="6">
        <v>212</v>
      </c>
      <c r="O19" s="6">
        <v>15</v>
      </c>
      <c r="P19" s="6" t="s">
        <v>46</v>
      </c>
      <c r="Q19" s="6">
        <v>3</v>
      </c>
      <c r="R19" s="6">
        <v>1</v>
      </c>
      <c r="S19" s="6" t="s">
        <v>46</v>
      </c>
      <c r="T19" s="6">
        <v>476476</v>
      </c>
      <c r="U19" s="6">
        <v>3112747</v>
      </c>
      <c r="V19" s="6">
        <v>5090739</v>
      </c>
      <c r="W19" s="6">
        <v>1788617</v>
      </c>
      <c r="X19" s="115"/>
    </row>
    <row r="20" spans="1:24" ht="15" customHeight="1" x14ac:dyDescent="0.45">
      <c r="A20" s="115"/>
      <c r="B20" s="3">
        <v>17</v>
      </c>
      <c r="C20" s="4" t="s">
        <v>53</v>
      </c>
      <c r="D20" s="5">
        <v>14</v>
      </c>
      <c r="E20" s="6">
        <v>106</v>
      </c>
      <c r="F20" s="6">
        <v>94</v>
      </c>
      <c r="G20" s="6">
        <v>12</v>
      </c>
      <c r="H20" s="6">
        <v>1</v>
      </c>
      <c r="I20" s="6" t="s">
        <v>46</v>
      </c>
      <c r="J20" s="6">
        <v>84</v>
      </c>
      <c r="K20" s="6">
        <v>9</v>
      </c>
      <c r="L20" s="6">
        <v>8</v>
      </c>
      <c r="M20" s="6">
        <v>2</v>
      </c>
      <c r="N20" s="6">
        <v>1</v>
      </c>
      <c r="O20" s="6">
        <v>1</v>
      </c>
      <c r="P20" s="6" t="s">
        <v>46</v>
      </c>
      <c r="Q20" s="6" t="s">
        <v>46</v>
      </c>
      <c r="R20" s="6" t="s">
        <v>46</v>
      </c>
      <c r="S20" s="6" t="s">
        <v>46</v>
      </c>
      <c r="T20" s="6">
        <v>46229</v>
      </c>
      <c r="U20" s="6">
        <v>381658</v>
      </c>
      <c r="V20" s="6">
        <v>599417</v>
      </c>
      <c r="W20" s="6">
        <v>195144</v>
      </c>
      <c r="X20" s="115"/>
    </row>
    <row r="21" spans="1:24" ht="15" customHeight="1" x14ac:dyDescent="0.45">
      <c r="A21" s="115"/>
      <c r="B21" s="130">
        <v>18</v>
      </c>
      <c r="C21" s="7" t="s">
        <v>54</v>
      </c>
      <c r="D21" s="8">
        <v>64</v>
      </c>
      <c r="E21" s="9">
        <v>3326</v>
      </c>
      <c r="F21" s="9">
        <v>2155</v>
      </c>
      <c r="G21" s="9">
        <v>1171</v>
      </c>
      <c r="H21" s="9">
        <v>60</v>
      </c>
      <c r="I21" s="9">
        <v>12</v>
      </c>
      <c r="J21" s="9">
        <v>1379</v>
      </c>
      <c r="K21" s="9">
        <v>630</v>
      </c>
      <c r="L21" s="9">
        <v>250</v>
      </c>
      <c r="M21" s="9">
        <v>283</v>
      </c>
      <c r="N21" s="9">
        <v>484</v>
      </c>
      <c r="O21" s="9">
        <v>249</v>
      </c>
      <c r="P21" s="9" t="s">
        <v>46</v>
      </c>
      <c r="Q21" s="9" t="s">
        <v>46</v>
      </c>
      <c r="R21" s="9">
        <v>18</v>
      </c>
      <c r="S21" s="9">
        <v>3</v>
      </c>
      <c r="T21" s="9" t="s">
        <v>2300</v>
      </c>
      <c r="U21" s="9" t="s">
        <v>2300</v>
      </c>
      <c r="V21" s="9" t="s">
        <v>2300</v>
      </c>
      <c r="W21" s="9" t="s">
        <v>2300</v>
      </c>
      <c r="X21" s="115"/>
    </row>
    <row r="22" spans="1:24" ht="15" customHeight="1" x14ac:dyDescent="0.45">
      <c r="A22" s="115"/>
      <c r="B22" s="3">
        <v>19</v>
      </c>
      <c r="C22" s="4" t="s">
        <v>55</v>
      </c>
      <c r="D22" s="5">
        <v>5</v>
      </c>
      <c r="E22" s="220">
        <v>141</v>
      </c>
      <c r="F22" s="220">
        <v>88</v>
      </c>
      <c r="G22" s="220">
        <v>53</v>
      </c>
      <c r="H22" s="6" t="s">
        <v>46</v>
      </c>
      <c r="I22" s="6">
        <v>1</v>
      </c>
      <c r="J22" s="6">
        <v>80</v>
      </c>
      <c r="K22" s="6">
        <v>40</v>
      </c>
      <c r="L22" s="6">
        <v>8</v>
      </c>
      <c r="M22" s="6">
        <v>12</v>
      </c>
      <c r="N22" s="6" t="s">
        <v>46</v>
      </c>
      <c r="O22" s="6" t="s">
        <v>46</v>
      </c>
      <c r="P22" s="6" t="s">
        <v>46</v>
      </c>
      <c r="Q22" s="6" t="s">
        <v>46</v>
      </c>
      <c r="R22" s="6" t="s">
        <v>46</v>
      </c>
      <c r="S22" s="6" t="s">
        <v>46</v>
      </c>
      <c r="T22" s="6" t="s">
        <v>2300</v>
      </c>
      <c r="U22" s="6" t="s">
        <v>2300</v>
      </c>
      <c r="V22" s="6" t="s">
        <v>2300</v>
      </c>
      <c r="W22" s="6" t="s">
        <v>2300</v>
      </c>
      <c r="X22" s="115"/>
    </row>
    <row r="23" spans="1:24" ht="15" customHeight="1" x14ac:dyDescent="0.45">
      <c r="A23" s="115"/>
      <c r="B23" s="3">
        <v>20</v>
      </c>
      <c r="C23" s="4" t="s">
        <v>56</v>
      </c>
      <c r="D23" s="5">
        <v>5</v>
      </c>
      <c r="E23" s="6">
        <v>245</v>
      </c>
      <c r="F23" s="6">
        <v>121</v>
      </c>
      <c r="G23" s="6">
        <v>124</v>
      </c>
      <c r="H23" s="6">
        <v>6</v>
      </c>
      <c r="I23" s="6" t="s">
        <v>46</v>
      </c>
      <c r="J23" s="6">
        <v>101</v>
      </c>
      <c r="K23" s="6">
        <v>98</v>
      </c>
      <c r="L23" s="6">
        <v>11</v>
      </c>
      <c r="M23" s="6">
        <v>26</v>
      </c>
      <c r="N23" s="6">
        <v>4</v>
      </c>
      <c r="O23" s="6" t="s">
        <v>46</v>
      </c>
      <c r="P23" s="6">
        <v>2</v>
      </c>
      <c r="Q23" s="6" t="s">
        <v>46</v>
      </c>
      <c r="R23" s="6">
        <v>1</v>
      </c>
      <c r="S23" s="6" t="s">
        <v>46</v>
      </c>
      <c r="T23" s="6">
        <v>75526</v>
      </c>
      <c r="U23" s="6">
        <v>357742</v>
      </c>
      <c r="V23" s="6">
        <v>478800</v>
      </c>
      <c r="W23" s="6">
        <v>112755</v>
      </c>
      <c r="X23" s="115"/>
    </row>
    <row r="24" spans="1:24" ht="15" customHeight="1" x14ac:dyDescent="0.45">
      <c r="A24" s="115"/>
      <c r="B24" s="3">
        <v>21</v>
      </c>
      <c r="C24" s="4" t="s">
        <v>57</v>
      </c>
      <c r="D24" s="5">
        <v>73</v>
      </c>
      <c r="E24" s="6">
        <v>1336</v>
      </c>
      <c r="F24" s="6">
        <v>1123</v>
      </c>
      <c r="G24" s="6">
        <v>213</v>
      </c>
      <c r="H24" s="6">
        <v>69</v>
      </c>
      <c r="I24" s="6">
        <v>19</v>
      </c>
      <c r="J24" s="6">
        <v>883</v>
      </c>
      <c r="K24" s="6">
        <v>151</v>
      </c>
      <c r="L24" s="6">
        <v>104</v>
      </c>
      <c r="M24" s="6">
        <v>23</v>
      </c>
      <c r="N24" s="6">
        <v>79</v>
      </c>
      <c r="O24" s="6">
        <v>20</v>
      </c>
      <c r="P24" s="6">
        <v>7</v>
      </c>
      <c r="Q24" s="6" t="s">
        <v>46</v>
      </c>
      <c r="R24" s="6">
        <v>12</v>
      </c>
      <c r="S24" s="6" t="s">
        <v>46</v>
      </c>
      <c r="T24" s="6">
        <v>564297</v>
      </c>
      <c r="U24" s="6">
        <v>2241617</v>
      </c>
      <c r="V24" s="6">
        <v>3988627</v>
      </c>
      <c r="W24" s="6">
        <v>1418572</v>
      </c>
      <c r="X24" s="115"/>
    </row>
    <row r="25" spans="1:24" ht="15" customHeight="1" x14ac:dyDescent="0.45">
      <c r="A25" s="115"/>
      <c r="B25" s="3">
        <v>22</v>
      </c>
      <c r="C25" s="4" t="s">
        <v>58</v>
      </c>
      <c r="D25" s="5">
        <v>32</v>
      </c>
      <c r="E25" s="6">
        <v>1611</v>
      </c>
      <c r="F25" s="6">
        <v>1432</v>
      </c>
      <c r="G25" s="6">
        <v>179</v>
      </c>
      <c r="H25" s="6">
        <v>46</v>
      </c>
      <c r="I25" s="6">
        <v>14</v>
      </c>
      <c r="J25" s="6">
        <v>1043</v>
      </c>
      <c r="K25" s="6">
        <v>140</v>
      </c>
      <c r="L25" s="6">
        <v>153</v>
      </c>
      <c r="M25" s="6">
        <v>25</v>
      </c>
      <c r="N25" s="6">
        <v>190</v>
      </c>
      <c r="O25" s="6" t="s">
        <v>46</v>
      </c>
      <c r="P25" s="6" t="s">
        <v>46</v>
      </c>
      <c r="Q25" s="6" t="s">
        <v>46</v>
      </c>
      <c r="R25" s="6" t="s">
        <v>46</v>
      </c>
      <c r="S25" s="6" t="s">
        <v>46</v>
      </c>
      <c r="T25" s="6" t="s">
        <v>2300</v>
      </c>
      <c r="U25" s="6" t="s">
        <v>2300</v>
      </c>
      <c r="V25" s="6" t="s">
        <v>2300</v>
      </c>
      <c r="W25" s="6" t="s">
        <v>2300</v>
      </c>
      <c r="X25" s="115"/>
    </row>
    <row r="26" spans="1:24" ht="15" customHeight="1" x14ac:dyDescent="0.45">
      <c r="A26" s="115"/>
      <c r="B26" s="130">
        <v>23</v>
      </c>
      <c r="C26" s="7" t="s">
        <v>59</v>
      </c>
      <c r="D26" s="8">
        <v>25</v>
      </c>
      <c r="E26" s="9">
        <v>964</v>
      </c>
      <c r="F26" s="9">
        <v>674</v>
      </c>
      <c r="G26" s="9">
        <v>290</v>
      </c>
      <c r="H26" s="9">
        <v>29</v>
      </c>
      <c r="I26" s="9">
        <v>14</v>
      </c>
      <c r="J26" s="9">
        <v>550</v>
      </c>
      <c r="K26" s="9">
        <v>204</v>
      </c>
      <c r="L26" s="9">
        <v>89</v>
      </c>
      <c r="M26" s="9">
        <v>66</v>
      </c>
      <c r="N26" s="9">
        <v>7</v>
      </c>
      <c r="O26" s="9">
        <v>6</v>
      </c>
      <c r="P26" s="9">
        <v>1</v>
      </c>
      <c r="Q26" s="9" t="s">
        <v>46</v>
      </c>
      <c r="R26" s="9">
        <v>1</v>
      </c>
      <c r="S26" s="9" t="s">
        <v>46</v>
      </c>
      <c r="T26" s="9">
        <v>369728</v>
      </c>
      <c r="U26" s="9">
        <v>2090156</v>
      </c>
      <c r="V26" s="9">
        <v>3432788</v>
      </c>
      <c r="W26" s="9">
        <v>1139506</v>
      </c>
      <c r="X26" s="115"/>
    </row>
    <row r="27" spans="1:24" ht="15" customHeight="1" x14ac:dyDescent="0.45">
      <c r="A27" s="115"/>
      <c r="B27" s="3">
        <v>24</v>
      </c>
      <c r="C27" s="4" t="s">
        <v>60</v>
      </c>
      <c r="D27" s="5">
        <v>121</v>
      </c>
      <c r="E27" s="220">
        <v>3362</v>
      </c>
      <c r="F27" s="220">
        <v>2564</v>
      </c>
      <c r="G27" s="220">
        <v>798</v>
      </c>
      <c r="H27" s="6">
        <v>133</v>
      </c>
      <c r="I27" s="6">
        <v>45</v>
      </c>
      <c r="J27" s="6">
        <v>2131</v>
      </c>
      <c r="K27" s="6">
        <v>642</v>
      </c>
      <c r="L27" s="6">
        <v>255</v>
      </c>
      <c r="M27" s="6">
        <v>99</v>
      </c>
      <c r="N27" s="6">
        <v>53</v>
      </c>
      <c r="O27" s="6">
        <v>16</v>
      </c>
      <c r="P27" s="6">
        <v>1</v>
      </c>
      <c r="Q27" s="6">
        <v>1</v>
      </c>
      <c r="R27" s="6">
        <v>8</v>
      </c>
      <c r="S27" s="6">
        <v>4</v>
      </c>
      <c r="T27" s="6" t="s">
        <v>2300</v>
      </c>
      <c r="U27" s="6" t="s">
        <v>2300</v>
      </c>
      <c r="V27" s="6" t="s">
        <v>2300</v>
      </c>
      <c r="W27" s="6" t="s">
        <v>2300</v>
      </c>
      <c r="X27" s="115"/>
    </row>
    <row r="28" spans="1:24" ht="15" customHeight="1" x14ac:dyDescent="0.45">
      <c r="A28" s="115"/>
      <c r="B28" s="3">
        <v>25</v>
      </c>
      <c r="C28" s="4" t="s">
        <v>61</v>
      </c>
      <c r="D28" s="5">
        <v>23</v>
      </c>
      <c r="E28" s="6">
        <v>2608</v>
      </c>
      <c r="F28" s="6">
        <v>1891</v>
      </c>
      <c r="G28" s="6">
        <v>717</v>
      </c>
      <c r="H28" s="6">
        <v>23</v>
      </c>
      <c r="I28" s="6">
        <v>4</v>
      </c>
      <c r="J28" s="6">
        <v>1660</v>
      </c>
      <c r="K28" s="6">
        <v>501</v>
      </c>
      <c r="L28" s="6">
        <v>111</v>
      </c>
      <c r="M28" s="6">
        <v>162</v>
      </c>
      <c r="N28" s="6">
        <v>103</v>
      </c>
      <c r="O28" s="6">
        <v>51</v>
      </c>
      <c r="P28" s="6">
        <v>3</v>
      </c>
      <c r="Q28" s="6">
        <v>1</v>
      </c>
      <c r="R28" s="6">
        <v>6</v>
      </c>
      <c r="S28" s="6">
        <v>1</v>
      </c>
      <c r="T28" s="6">
        <v>1112889</v>
      </c>
      <c r="U28" s="6">
        <v>3986194</v>
      </c>
      <c r="V28" s="6">
        <v>9436862</v>
      </c>
      <c r="W28" s="6">
        <v>5344726</v>
      </c>
      <c r="X28" s="115"/>
    </row>
    <row r="29" spans="1:24" ht="15" customHeight="1" x14ac:dyDescent="0.45">
      <c r="A29" s="115"/>
      <c r="B29" s="3">
        <v>26</v>
      </c>
      <c r="C29" s="4" t="s">
        <v>62</v>
      </c>
      <c r="D29" s="5">
        <v>140</v>
      </c>
      <c r="E29" s="6">
        <v>6788</v>
      </c>
      <c r="F29" s="6">
        <v>4880</v>
      </c>
      <c r="G29" s="6">
        <v>1908</v>
      </c>
      <c r="H29" s="6">
        <v>184</v>
      </c>
      <c r="I29" s="6">
        <v>53</v>
      </c>
      <c r="J29" s="6">
        <v>3961</v>
      </c>
      <c r="K29" s="6">
        <v>1339</v>
      </c>
      <c r="L29" s="6">
        <v>279</v>
      </c>
      <c r="M29" s="6">
        <v>176</v>
      </c>
      <c r="N29" s="6">
        <v>476</v>
      </c>
      <c r="O29" s="6">
        <v>348</v>
      </c>
      <c r="P29" s="6">
        <v>2</v>
      </c>
      <c r="Q29" s="6">
        <v>1</v>
      </c>
      <c r="R29" s="6">
        <v>20</v>
      </c>
      <c r="S29" s="6">
        <v>8</v>
      </c>
      <c r="T29" s="6">
        <v>3114799</v>
      </c>
      <c r="U29" s="6">
        <v>17231815</v>
      </c>
      <c r="V29" s="6">
        <v>26570250</v>
      </c>
      <c r="W29" s="6">
        <v>8671976</v>
      </c>
      <c r="X29" s="115"/>
    </row>
    <row r="30" spans="1:24" ht="15" customHeight="1" x14ac:dyDescent="0.45">
      <c r="A30" s="115"/>
      <c r="B30" s="3">
        <v>27</v>
      </c>
      <c r="C30" s="4" t="s">
        <v>63</v>
      </c>
      <c r="D30" s="5">
        <v>38</v>
      </c>
      <c r="E30" s="6">
        <v>3011</v>
      </c>
      <c r="F30" s="6">
        <v>1760</v>
      </c>
      <c r="G30" s="6">
        <v>1251</v>
      </c>
      <c r="H30" s="6">
        <v>53</v>
      </c>
      <c r="I30" s="6">
        <v>15</v>
      </c>
      <c r="J30" s="6">
        <v>1349</v>
      </c>
      <c r="K30" s="6">
        <v>610</v>
      </c>
      <c r="L30" s="6">
        <v>255</v>
      </c>
      <c r="M30" s="6">
        <v>470</v>
      </c>
      <c r="N30" s="6">
        <v>105</v>
      </c>
      <c r="O30" s="6">
        <v>158</v>
      </c>
      <c r="P30" s="6" t="s">
        <v>46</v>
      </c>
      <c r="Q30" s="6">
        <v>1</v>
      </c>
      <c r="R30" s="6">
        <v>2</v>
      </c>
      <c r="S30" s="6">
        <v>2</v>
      </c>
      <c r="T30" s="6" t="s">
        <v>2300</v>
      </c>
      <c r="U30" s="6" t="s">
        <v>2300</v>
      </c>
      <c r="V30" s="6" t="s">
        <v>2300</v>
      </c>
      <c r="W30" s="6" t="s">
        <v>2300</v>
      </c>
      <c r="X30" s="115"/>
    </row>
    <row r="31" spans="1:24" ht="15" customHeight="1" x14ac:dyDescent="0.45">
      <c r="A31" s="115"/>
      <c r="B31" s="130">
        <v>28</v>
      </c>
      <c r="C31" s="7" t="s">
        <v>64</v>
      </c>
      <c r="D31" s="8">
        <v>47</v>
      </c>
      <c r="E31" s="9">
        <v>8451</v>
      </c>
      <c r="F31" s="9">
        <v>6359</v>
      </c>
      <c r="G31" s="9">
        <v>2092</v>
      </c>
      <c r="H31" s="9">
        <v>54</v>
      </c>
      <c r="I31" s="9">
        <v>12</v>
      </c>
      <c r="J31" s="9">
        <v>4688</v>
      </c>
      <c r="K31" s="9">
        <v>1566</v>
      </c>
      <c r="L31" s="9">
        <v>305</v>
      </c>
      <c r="M31" s="9">
        <v>266</v>
      </c>
      <c r="N31" s="9">
        <v>1547</v>
      </c>
      <c r="O31" s="9">
        <v>297</v>
      </c>
      <c r="P31" s="9" t="s">
        <v>46</v>
      </c>
      <c r="Q31" s="9" t="s">
        <v>46</v>
      </c>
      <c r="R31" s="9">
        <v>235</v>
      </c>
      <c r="S31" s="9">
        <v>49</v>
      </c>
      <c r="T31" s="9">
        <v>4325025</v>
      </c>
      <c r="U31" s="9">
        <v>37145909</v>
      </c>
      <c r="V31" s="9">
        <v>44133909</v>
      </c>
      <c r="W31" s="9">
        <v>5563760</v>
      </c>
      <c r="X31" s="115"/>
    </row>
    <row r="32" spans="1:24" ht="15" customHeight="1" x14ac:dyDescent="0.45">
      <c r="A32" s="115"/>
      <c r="B32" s="3">
        <v>29</v>
      </c>
      <c r="C32" s="4" t="s">
        <v>65</v>
      </c>
      <c r="D32" s="5">
        <v>38</v>
      </c>
      <c r="E32" s="220">
        <v>1840</v>
      </c>
      <c r="F32" s="220">
        <v>1113</v>
      </c>
      <c r="G32" s="220">
        <v>727</v>
      </c>
      <c r="H32" s="6">
        <v>43</v>
      </c>
      <c r="I32" s="6">
        <v>11</v>
      </c>
      <c r="J32" s="6">
        <v>1044</v>
      </c>
      <c r="K32" s="6">
        <v>606</v>
      </c>
      <c r="L32" s="6">
        <v>26</v>
      </c>
      <c r="M32" s="6">
        <v>114</v>
      </c>
      <c r="N32" s="6">
        <v>40</v>
      </c>
      <c r="O32" s="6">
        <v>16</v>
      </c>
      <c r="P32" s="6" t="s">
        <v>46</v>
      </c>
      <c r="Q32" s="6" t="s">
        <v>46</v>
      </c>
      <c r="R32" s="6">
        <v>40</v>
      </c>
      <c r="S32" s="6">
        <v>20</v>
      </c>
      <c r="T32" s="6" t="s">
        <v>2300</v>
      </c>
      <c r="U32" s="6" t="s">
        <v>2300</v>
      </c>
      <c r="V32" s="6" t="s">
        <v>2300</v>
      </c>
      <c r="W32" s="6" t="s">
        <v>2300</v>
      </c>
      <c r="X32" s="115"/>
    </row>
    <row r="33" spans="1:24" ht="15" customHeight="1" x14ac:dyDescent="0.45">
      <c r="A33" s="115"/>
      <c r="B33" s="3">
        <v>30</v>
      </c>
      <c r="C33" s="4" t="s">
        <v>66</v>
      </c>
      <c r="D33" s="5">
        <v>16</v>
      </c>
      <c r="E33" s="6">
        <v>1093</v>
      </c>
      <c r="F33" s="6">
        <v>736</v>
      </c>
      <c r="G33" s="6">
        <v>357</v>
      </c>
      <c r="H33" s="6">
        <v>22</v>
      </c>
      <c r="I33" s="6">
        <v>6</v>
      </c>
      <c r="J33" s="6">
        <v>639</v>
      </c>
      <c r="K33" s="6">
        <v>193</v>
      </c>
      <c r="L33" s="6">
        <v>49</v>
      </c>
      <c r="M33" s="6">
        <v>93</v>
      </c>
      <c r="N33" s="6">
        <v>28</v>
      </c>
      <c r="O33" s="6">
        <v>65</v>
      </c>
      <c r="P33" s="6" t="s">
        <v>46</v>
      </c>
      <c r="Q33" s="6" t="s">
        <v>46</v>
      </c>
      <c r="R33" s="6">
        <v>2</v>
      </c>
      <c r="S33" s="6" t="s">
        <v>46</v>
      </c>
      <c r="T33" s="6">
        <v>413516</v>
      </c>
      <c r="U33" s="6">
        <v>1099891</v>
      </c>
      <c r="V33" s="6">
        <v>2049973</v>
      </c>
      <c r="W33" s="6">
        <v>927457</v>
      </c>
      <c r="X33" s="115"/>
    </row>
    <row r="34" spans="1:24" ht="15" customHeight="1" x14ac:dyDescent="0.45">
      <c r="A34" s="115"/>
      <c r="B34" s="3">
        <v>31</v>
      </c>
      <c r="C34" s="4" t="s">
        <v>67</v>
      </c>
      <c r="D34" s="5">
        <v>37</v>
      </c>
      <c r="E34" s="6">
        <v>6715</v>
      </c>
      <c r="F34" s="6">
        <v>6022</v>
      </c>
      <c r="G34" s="6">
        <v>693</v>
      </c>
      <c r="H34" s="6">
        <v>29</v>
      </c>
      <c r="I34" s="6">
        <v>7</v>
      </c>
      <c r="J34" s="6">
        <v>4288</v>
      </c>
      <c r="K34" s="6">
        <v>436</v>
      </c>
      <c r="L34" s="6">
        <v>784</v>
      </c>
      <c r="M34" s="6">
        <v>166</v>
      </c>
      <c r="N34" s="6">
        <v>929</v>
      </c>
      <c r="O34" s="6">
        <v>84</v>
      </c>
      <c r="P34" s="6">
        <v>66</v>
      </c>
      <c r="Q34" s="6">
        <v>21</v>
      </c>
      <c r="R34" s="6">
        <v>8</v>
      </c>
      <c r="S34" s="6" t="s">
        <v>46</v>
      </c>
      <c r="T34" s="6">
        <v>3974012</v>
      </c>
      <c r="U34" s="6">
        <v>53582409</v>
      </c>
      <c r="V34" s="6">
        <v>64455192</v>
      </c>
      <c r="W34" s="6">
        <v>8853753</v>
      </c>
      <c r="X34" s="115"/>
    </row>
    <row r="35" spans="1:24" ht="15" customHeight="1" thickBot="1" x14ac:dyDescent="0.5">
      <c r="A35" s="115"/>
      <c r="B35" s="131">
        <v>32</v>
      </c>
      <c r="C35" s="10" t="s">
        <v>68</v>
      </c>
      <c r="D35" s="11">
        <v>47</v>
      </c>
      <c r="E35" s="12">
        <v>1336</v>
      </c>
      <c r="F35" s="12">
        <v>833</v>
      </c>
      <c r="G35" s="12">
        <v>503</v>
      </c>
      <c r="H35" s="12">
        <v>48</v>
      </c>
      <c r="I35" s="12">
        <v>16</v>
      </c>
      <c r="J35" s="12">
        <v>619</v>
      </c>
      <c r="K35" s="12">
        <v>341</v>
      </c>
      <c r="L35" s="12">
        <v>159</v>
      </c>
      <c r="M35" s="12">
        <v>139</v>
      </c>
      <c r="N35" s="12">
        <v>9</v>
      </c>
      <c r="O35" s="12">
        <v>8</v>
      </c>
      <c r="P35" s="12">
        <v>1</v>
      </c>
      <c r="Q35" s="12" t="s">
        <v>46</v>
      </c>
      <c r="R35" s="12">
        <v>2</v>
      </c>
      <c r="S35" s="12">
        <v>1</v>
      </c>
      <c r="T35" s="12">
        <v>559870</v>
      </c>
      <c r="U35" s="12">
        <v>1640366</v>
      </c>
      <c r="V35" s="12">
        <v>3234266</v>
      </c>
      <c r="W35" s="12">
        <v>1549584</v>
      </c>
      <c r="X35" s="115"/>
    </row>
    <row r="36" spans="1:24" ht="15" customHeight="1" x14ac:dyDescent="0.45">
      <c r="A36" s="115"/>
      <c r="X36" s="115"/>
    </row>
    <row r="37" spans="1:24" ht="15" customHeight="1" x14ac:dyDescent="0.45">
      <c r="A37" s="115"/>
      <c r="X37" s="115"/>
    </row>
    <row r="38" spans="1:24" ht="15" customHeight="1" x14ac:dyDescent="0.45">
      <c r="X38" s="115"/>
    </row>
    <row r="39" spans="1:24" ht="15" customHeight="1" x14ac:dyDescent="0.45">
      <c r="X39" s="115"/>
    </row>
    <row r="40" spans="1:24" ht="15" customHeight="1" x14ac:dyDescent="0.45">
      <c r="X40" s="115"/>
    </row>
    <row r="41" spans="1:24" ht="15" customHeight="1" x14ac:dyDescent="0.45">
      <c r="X41" s="115"/>
    </row>
    <row r="42" spans="1:24" ht="15" customHeight="1" x14ac:dyDescent="0.45">
      <c r="X42" s="115"/>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482</v>
      </c>
      <c r="D5" s="16" t="s">
        <v>530</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529</v>
      </c>
      <c r="C8" s="491"/>
      <c r="D8" s="492"/>
      <c r="E8" s="42">
        <v>30</v>
      </c>
      <c r="F8" s="42">
        <v>908</v>
      </c>
      <c r="G8" s="42">
        <v>278896</v>
      </c>
      <c r="H8" s="42">
        <v>819419</v>
      </c>
      <c r="I8" s="42">
        <v>1444720</v>
      </c>
      <c r="J8" s="42">
        <v>515121</v>
      </c>
      <c r="K8" s="42">
        <v>576036</v>
      </c>
      <c r="L8" s="43"/>
    </row>
    <row r="9" spans="1:12" s="16" customFormat="1" ht="15" customHeight="1" x14ac:dyDescent="0.45">
      <c r="A9" s="18"/>
      <c r="B9" s="38" t="s">
        <v>43</v>
      </c>
      <c r="C9" s="487" t="s">
        <v>44</v>
      </c>
      <c r="D9" s="487"/>
      <c r="E9" s="6">
        <v>11</v>
      </c>
      <c r="F9" s="6">
        <v>165</v>
      </c>
      <c r="G9" s="6">
        <v>32821</v>
      </c>
      <c r="H9" s="6">
        <v>286700</v>
      </c>
      <c r="I9" s="6">
        <v>404285</v>
      </c>
      <c r="J9" s="6">
        <v>93635</v>
      </c>
      <c r="K9" s="6">
        <v>108580</v>
      </c>
      <c r="L9" s="18"/>
    </row>
    <row r="10" spans="1:12" s="16" customFormat="1" ht="15" customHeight="1" x14ac:dyDescent="0.45">
      <c r="A10" s="18"/>
      <c r="B10" s="38">
        <v>10</v>
      </c>
      <c r="C10" s="487" t="s">
        <v>45</v>
      </c>
      <c r="D10" s="487"/>
      <c r="E10" s="6">
        <v>2</v>
      </c>
      <c r="F10" s="6">
        <v>4</v>
      </c>
      <c r="G10" s="6" t="s">
        <v>2300</v>
      </c>
      <c r="H10" s="6" t="s">
        <v>2300</v>
      </c>
      <c r="I10" s="6" t="s">
        <v>2300</v>
      </c>
      <c r="J10" s="6" t="s">
        <v>2300</v>
      </c>
      <c r="K10" s="6" t="s">
        <v>2300</v>
      </c>
      <c r="L10" s="18"/>
    </row>
    <row r="11" spans="1:12" s="16" customFormat="1" ht="15" customHeight="1" x14ac:dyDescent="0.45">
      <c r="A11" s="18"/>
      <c r="B11" s="38">
        <v>11</v>
      </c>
      <c r="C11" s="487" t="s">
        <v>47</v>
      </c>
      <c r="D11" s="487"/>
      <c r="E11" s="6">
        <v>2</v>
      </c>
      <c r="F11" s="6">
        <v>65</v>
      </c>
      <c r="G11" s="6" t="s">
        <v>2300</v>
      </c>
      <c r="H11" s="6" t="s">
        <v>2300</v>
      </c>
      <c r="I11" s="6" t="s">
        <v>2300</v>
      </c>
      <c r="J11" s="6" t="s">
        <v>2300</v>
      </c>
      <c r="K11" s="6" t="s">
        <v>2300</v>
      </c>
      <c r="L11" s="18"/>
    </row>
    <row r="12" spans="1:12" s="16" customFormat="1" ht="15" customHeight="1" x14ac:dyDescent="0.45">
      <c r="A12" s="18"/>
      <c r="B12" s="38">
        <v>12</v>
      </c>
      <c r="C12" s="487" t="s">
        <v>48</v>
      </c>
      <c r="D12" s="487"/>
      <c r="E12" s="6">
        <v>1</v>
      </c>
      <c r="F12" s="6">
        <v>12</v>
      </c>
      <c r="G12" s="6" t="s">
        <v>2300</v>
      </c>
      <c r="H12" s="6" t="s">
        <v>2300</v>
      </c>
      <c r="I12" s="6" t="s">
        <v>2300</v>
      </c>
      <c r="J12" s="6" t="s">
        <v>2300</v>
      </c>
      <c r="K12" s="6" t="s">
        <v>2300</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v>1</v>
      </c>
      <c r="F18" s="9">
        <v>10</v>
      </c>
      <c r="G18" s="9" t="s">
        <v>2300</v>
      </c>
      <c r="H18" s="9" t="s">
        <v>2300</v>
      </c>
      <c r="I18" s="9" t="s">
        <v>2300</v>
      </c>
      <c r="J18" s="9" t="s">
        <v>2300</v>
      </c>
      <c r="K18" s="9" t="s">
        <v>2300</v>
      </c>
      <c r="L18" s="18"/>
    </row>
    <row r="19" spans="1:12" s="16" customFormat="1" ht="15" customHeight="1" x14ac:dyDescent="0.45">
      <c r="A19" s="18"/>
      <c r="B19" s="38">
        <v>19</v>
      </c>
      <c r="C19" s="487" t="s">
        <v>55</v>
      </c>
      <c r="D19" s="487"/>
      <c r="E19" s="6">
        <v>1</v>
      </c>
      <c r="F19" s="6">
        <v>37</v>
      </c>
      <c r="G19" s="6" t="s">
        <v>2300</v>
      </c>
      <c r="H19" s="6" t="s">
        <v>2300</v>
      </c>
      <c r="I19" s="6" t="s">
        <v>2300</v>
      </c>
      <c r="J19" s="6" t="s">
        <v>2300</v>
      </c>
      <c r="K19" s="6" t="s">
        <v>2300</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2</v>
      </c>
      <c r="F21" s="6">
        <v>38</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2</v>
      </c>
      <c r="F24" s="6">
        <v>68</v>
      </c>
      <c r="G24" s="6" t="s">
        <v>2300</v>
      </c>
      <c r="H24" s="6" t="s">
        <v>2300</v>
      </c>
      <c r="I24" s="6" t="s">
        <v>2300</v>
      </c>
      <c r="J24" s="6" t="s">
        <v>2300</v>
      </c>
      <c r="K24" s="6" t="s">
        <v>2300</v>
      </c>
      <c r="L24" s="18"/>
    </row>
    <row r="25" spans="1:12" s="16" customFormat="1" ht="15" customHeight="1" x14ac:dyDescent="0.45">
      <c r="A25" s="18"/>
      <c r="B25" s="38">
        <v>25</v>
      </c>
      <c r="C25" s="487" t="s">
        <v>61</v>
      </c>
      <c r="D25" s="487"/>
      <c r="E25" s="6">
        <v>1</v>
      </c>
      <c r="F25" s="6">
        <v>7</v>
      </c>
      <c r="G25" s="6" t="s">
        <v>2300</v>
      </c>
      <c r="H25" s="6" t="s">
        <v>2300</v>
      </c>
      <c r="I25" s="6" t="s">
        <v>2300</v>
      </c>
      <c r="J25" s="6" t="s">
        <v>2300</v>
      </c>
      <c r="K25" s="6" t="s">
        <v>2300</v>
      </c>
      <c r="L25" s="18"/>
    </row>
    <row r="26" spans="1:12" s="16" customFormat="1" ht="15" customHeight="1" x14ac:dyDescent="0.45">
      <c r="A26" s="18"/>
      <c r="B26" s="38">
        <v>26</v>
      </c>
      <c r="C26" s="487" t="s">
        <v>62</v>
      </c>
      <c r="D26" s="487"/>
      <c r="E26" s="6">
        <v>3</v>
      </c>
      <c r="F26" s="6">
        <v>21</v>
      </c>
      <c r="G26" s="6">
        <v>6569</v>
      </c>
      <c r="H26" s="6">
        <v>9429</v>
      </c>
      <c r="I26" s="6">
        <v>19926</v>
      </c>
      <c r="J26" s="6">
        <v>9543</v>
      </c>
      <c r="K26" s="6">
        <v>9543</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3</v>
      </c>
      <c r="F28" s="9">
        <v>473</v>
      </c>
      <c r="G28" s="9" t="s">
        <v>2300</v>
      </c>
      <c r="H28" s="9" t="s">
        <v>2300</v>
      </c>
      <c r="I28" s="9" t="s">
        <v>2300</v>
      </c>
      <c r="J28" s="9" t="s">
        <v>2300</v>
      </c>
      <c r="K28" s="9" t="s">
        <v>2300</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1</v>
      </c>
      <c r="F31" s="6">
        <v>8</v>
      </c>
      <c r="G31" s="6" t="s">
        <v>2300</v>
      </c>
      <c r="H31" s="6" t="s">
        <v>2300</v>
      </c>
      <c r="I31" s="6" t="s">
        <v>2300</v>
      </c>
      <c r="J31" s="6" t="s">
        <v>2300</v>
      </c>
      <c r="K31" s="6" t="s">
        <v>2300</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9</v>
      </c>
      <c r="F33" s="6">
        <v>34</v>
      </c>
      <c r="G33" s="6">
        <v>6968</v>
      </c>
      <c r="H33" s="6">
        <v>8977</v>
      </c>
      <c r="I33" s="6">
        <v>22550</v>
      </c>
      <c r="J33" s="6">
        <v>12432</v>
      </c>
      <c r="K33" s="6">
        <v>12432</v>
      </c>
      <c r="L33" s="18"/>
    </row>
    <row r="34" spans="1:12" s="16" customFormat="1" ht="15" customHeight="1" x14ac:dyDescent="0.45">
      <c r="A34" s="18"/>
      <c r="B34" s="483" t="s">
        <v>384</v>
      </c>
      <c r="C34" s="483"/>
      <c r="D34" s="484"/>
      <c r="E34" s="6">
        <v>12</v>
      </c>
      <c r="F34" s="6">
        <v>176</v>
      </c>
      <c r="G34" s="6">
        <v>44837</v>
      </c>
      <c r="H34" s="6">
        <v>236640</v>
      </c>
      <c r="I34" s="6">
        <v>348915</v>
      </c>
      <c r="J34" s="6">
        <v>102541</v>
      </c>
      <c r="K34" s="6">
        <v>102541</v>
      </c>
      <c r="L34" s="18"/>
    </row>
    <row r="35" spans="1:12" s="16" customFormat="1" ht="15" customHeight="1" x14ac:dyDescent="0.45">
      <c r="A35" s="18"/>
      <c r="B35" s="483" t="s">
        <v>385</v>
      </c>
      <c r="C35" s="483"/>
      <c r="D35" s="484"/>
      <c r="E35" s="6">
        <v>3</v>
      </c>
      <c r="F35" s="6">
        <v>73</v>
      </c>
      <c r="G35" s="6">
        <v>15868</v>
      </c>
      <c r="H35" s="6">
        <v>83235</v>
      </c>
      <c r="I35" s="6">
        <v>116827</v>
      </c>
      <c r="J35" s="6">
        <v>31059</v>
      </c>
      <c r="K35" s="6">
        <v>31059</v>
      </c>
      <c r="L35" s="18"/>
    </row>
    <row r="36" spans="1:12" s="16" customFormat="1" ht="15" customHeight="1" x14ac:dyDescent="0.45">
      <c r="A36" s="18"/>
      <c r="B36" s="483" t="s">
        <v>386</v>
      </c>
      <c r="C36" s="483"/>
      <c r="D36" s="484"/>
      <c r="E36" s="6">
        <v>3</v>
      </c>
      <c r="F36" s="6">
        <v>123</v>
      </c>
      <c r="G36" s="6">
        <v>21393</v>
      </c>
      <c r="H36" s="6">
        <v>92946</v>
      </c>
      <c r="I36" s="6">
        <v>178111</v>
      </c>
      <c r="J36" s="6">
        <v>61429</v>
      </c>
      <c r="K36" s="6">
        <v>78047</v>
      </c>
      <c r="L36" s="18"/>
    </row>
    <row r="37" spans="1:12" s="16" customFormat="1" ht="15" customHeight="1" x14ac:dyDescent="0.45">
      <c r="A37" s="18"/>
      <c r="B37" s="485" t="s">
        <v>387</v>
      </c>
      <c r="C37" s="485"/>
      <c r="D37" s="486"/>
      <c r="E37" s="9">
        <v>1</v>
      </c>
      <c r="F37" s="9">
        <v>53</v>
      </c>
      <c r="G37" s="9" t="s">
        <v>2300</v>
      </c>
      <c r="H37" s="9" t="s">
        <v>2300</v>
      </c>
      <c r="I37" s="9" t="s">
        <v>2300</v>
      </c>
      <c r="J37" s="9" t="s">
        <v>2300</v>
      </c>
      <c r="K37" s="9" t="s">
        <v>2300</v>
      </c>
      <c r="L37" s="18"/>
    </row>
    <row r="38" spans="1:12" s="16" customFormat="1" ht="15" customHeight="1" x14ac:dyDescent="0.45">
      <c r="A38" s="18"/>
      <c r="B38" s="483" t="s">
        <v>388</v>
      </c>
      <c r="C38" s="483"/>
      <c r="D38" s="484"/>
      <c r="E38" s="6">
        <v>1</v>
      </c>
      <c r="F38" s="6">
        <v>126</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v>1</v>
      </c>
      <c r="F40" s="6">
        <v>323</v>
      </c>
      <c r="G40" s="6" t="s">
        <v>2300</v>
      </c>
      <c r="H40" s="6" t="s">
        <v>2300</v>
      </c>
      <c r="I40" s="6" t="s">
        <v>2300</v>
      </c>
      <c r="J40" s="6" t="s">
        <v>2300</v>
      </c>
      <c r="K40" s="6" t="s">
        <v>2300</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483</v>
      </c>
      <c r="D5" s="16" t="s">
        <v>532</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531</v>
      </c>
      <c r="C8" s="491"/>
      <c r="D8" s="492"/>
      <c r="E8" s="42">
        <v>30</v>
      </c>
      <c r="F8" s="42">
        <v>711</v>
      </c>
      <c r="G8" s="42">
        <v>189154</v>
      </c>
      <c r="H8" s="42">
        <v>514546</v>
      </c>
      <c r="I8" s="42">
        <v>968579</v>
      </c>
      <c r="J8" s="42">
        <v>406665</v>
      </c>
      <c r="K8" s="42">
        <v>419068</v>
      </c>
      <c r="L8" s="43"/>
    </row>
    <row r="9" spans="1:12" s="16" customFormat="1" ht="15" customHeight="1" x14ac:dyDescent="0.45">
      <c r="A9" s="18"/>
      <c r="B9" s="38" t="s">
        <v>43</v>
      </c>
      <c r="C9" s="487" t="s">
        <v>44</v>
      </c>
      <c r="D9" s="487"/>
      <c r="E9" s="6">
        <v>10</v>
      </c>
      <c r="F9" s="6">
        <v>247</v>
      </c>
      <c r="G9" s="6">
        <v>52415</v>
      </c>
      <c r="H9" s="6">
        <v>171030</v>
      </c>
      <c r="I9" s="6">
        <v>303115</v>
      </c>
      <c r="J9" s="6">
        <v>120221</v>
      </c>
      <c r="K9" s="6">
        <v>122856</v>
      </c>
      <c r="L9" s="18"/>
    </row>
    <row r="10" spans="1:12" s="16" customFormat="1" ht="15" customHeight="1" x14ac:dyDescent="0.45">
      <c r="A10" s="18"/>
      <c r="B10" s="38">
        <v>10</v>
      </c>
      <c r="C10" s="487" t="s">
        <v>45</v>
      </c>
      <c r="D10" s="487"/>
      <c r="E10" s="6">
        <v>4</v>
      </c>
      <c r="F10" s="6">
        <v>27</v>
      </c>
      <c r="G10" s="6">
        <v>9039</v>
      </c>
      <c r="H10" s="6">
        <v>21272</v>
      </c>
      <c r="I10" s="6">
        <v>47012</v>
      </c>
      <c r="J10" s="6">
        <v>23182</v>
      </c>
      <c r="K10" s="6">
        <v>23182</v>
      </c>
      <c r="L10" s="18"/>
    </row>
    <row r="11" spans="1:12" s="16" customFormat="1" ht="15" customHeight="1" x14ac:dyDescent="0.45">
      <c r="A11" s="18"/>
      <c r="B11" s="38">
        <v>11</v>
      </c>
      <c r="C11" s="487" t="s">
        <v>47</v>
      </c>
      <c r="D11" s="487"/>
      <c r="E11" s="6">
        <v>1</v>
      </c>
      <c r="F11" s="6">
        <v>11</v>
      </c>
      <c r="G11" s="6" t="s">
        <v>2300</v>
      </c>
      <c r="H11" s="6" t="s">
        <v>2300</v>
      </c>
      <c r="I11" s="6" t="s">
        <v>2300</v>
      </c>
      <c r="J11" s="6" t="s">
        <v>2300</v>
      </c>
      <c r="K11" s="6" t="s">
        <v>2300</v>
      </c>
      <c r="L11" s="18"/>
    </row>
    <row r="12" spans="1:12" s="16" customFormat="1" ht="15" customHeight="1" x14ac:dyDescent="0.45">
      <c r="A12" s="18"/>
      <c r="B12" s="38">
        <v>12</v>
      </c>
      <c r="C12" s="487" t="s">
        <v>48</v>
      </c>
      <c r="D12" s="487"/>
      <c r="E12" s="6">
        <v>5</v>
      </c>
      <c r="F12" s="6">
        <v>57</v>
      </c>
      <c r="G12" s="6">
        <v>19195</v>
      </c>
      <c r="H12" s="6">
        <v>97944</v>
      </c>
      <c r="I12" s="6">
        <v>139842</v>
      </c>
      <c r="J12" s="6">
        <v>38090</v>
      </c>
      <c r="K12" s="6">
        <v>38090</v>
      </c>
      <c r="L12" s="18"/>
    </row>
    <row r="13" spans="1:12" s="16" customFormat="1" ht="15" customHeight="1" x14ac:dyDescent="0.45">
      <c r="A13" s="18"/>
      <c r="B13" s="39">
        <v>13</v>
      </c>
      <c r="C13" s="488" t="s">
        <v>49</v>
      </c>
      <c r="D13" s="488"/>
      <c r="E13" s="9">
        <v>1</v>
      </c>
      <c r="F13" s="9">
        <v>7</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v>3</v>
      </c>
      <c r="F19" s="6">
        <v>255</v>
      </c>
      <c r="G19" s="6">
        <v>72339</v>
      </c>
      <c r="H19" s="6">
        <v>173558</v>
      </c>
      <c r="I19" s="6">
        <v>323354</v>
      </c>
      <c r="J19" s="6">
        <v>130159</v>
      </c>
      <c r="K19" s="6">
        <v>139927</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4</v>
      </c>
      <c r="F21" s="6">
        <v>69</v>
      </c>
      <c r="G21" s="6">
        <v>22457</v>
      </c>
      <c r="H21" s="6">
        <v>43558</v>
      </c>
      <c r="I21" s="6">
        <v>124465</v>
      </c>
      <c r="J21" s="6">
        <v>73552</v>
      </c>
      <c r="K21" s="6">
        <v>73552</v>
      </c>
      <c r="L21" s="18"/>
    </row>
    <row r="22" spans="1:12" s="16" customFormat="1" ht="15" customHeight="1" x14ac:dyDescent="0.45">
      <c r="A22" s="18"/>
      <c r="B22" s="38">
        <v>22</v>
      </c>
      <c r="C22" s="487" t="s">
        <v>58</v>
      </c>
      <c r="D22" s="487"/>
      <c r="E22" s="6">
        <v>1</v>
      </c>
      <c r="F22" s="6">
        <v>28</v>
      </c>
      <c r="G22" s="6" t="s">
        <v>2300</v>
      </c>
      <c r="H22" s="6" t="s">
        <v>2300</v>
      </c>
      <c r="I22" s="6" t="s">
        <v>2300</v>
      </c>
      <c r="J22" s="6" t="s">
        <v>2300</v>
      </c>
      <c r="K22" s="6" t="s">
        <v>2300</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1</v>
      </c>
      <c r="F26" s="6">
        <v>10</v>
      </c>
      <c r="G26" s="6" t="s">
        <v>2300</v>
      </c>
      <c r="H26" s="6" t="s">
        <v>2300</v>
      </c>
      <c r="I26" s="6" t="s">
        <v>2300</v>
      </c>
      <c r="J26" s="6" t="s">
        <v>2300</v>
      </c>
      <c r="K26" s="6" t="s">
        <v>2300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12</v>
      </c>
      <c r="F33" s="6">
        <v>62</v>
      </c>
      <c r="G33" s="6">
        <v>17937</v>
      </c>
      <c r="H33" s="6">
        <v>82364</v>
      </c>
      <c r="I33" s="6">
        <v>138351</v>
      </c>
      <c r="J33" s="6">
        <v>50757</v>
      </c>
      <c r="K33" s="6">
        <v>50757</v>
      </c>
      <c r="L33" s="18"/>
    </row>
    <row r="34" spans="1:12" s="16" customFormat="1" ht="15" customHeight="1" x14ac:dyDescent="0.45">
      <c r="A34" s="18"/>
      <c r="B34" s="483" t="s">
        <v>384</v>
      </c>
      <c r="C34" s="483"/>
      <c r="D34" s="484"/>
      <c r="E34" s="6">
        <v>11</v>
      </c>
      <c r="F34" s="6">
        <v>163</v>
      </c>
      <c r="G34" s="6">
        <v>50540</v>
      </c>
      <c r="H34" s="6">
        <v>119709</v>
      </c>
      <c r="I34" s="6">
        <v>251656</v>
      </c>
      <c r="J34" s="6">
        <v>120730</v>
      </c>
      <c r="K34" s="6">
        <v>120730</v>
      </c>
      <c r="L34" s="18"/>
    </row>
    <row r="35" spans="1:12" s="16" customFormat="1" ht="15" customHeight="1" x14ac:dyDescent="0.45">
      <c r="A35" s="18"/>
      <c r="B35" s="483" t="s">
        <v>385</v>
      </c>
      <c r="C35" s="483"/>
      <c r="D35" s="484"/>
      <c r="E35" s="6">
        <v>4</v>
      </c>
      <c r="F35" s="6">
        <v>99</v>
      </c>
      <c r="G35" s="6">
        <v>23143</v>
      </c>
      <c r="H35" s="6">
        <v>17289</v>
      </c>
      <c r="I35" s="6">
        <v>86441</v>
      </c>
      <c r="J35" s="6">
        <v>62866</v>
      </c>
      <c r="K35" s="6">
        <v>62866</v>
      </c>
      <c r="L35" s="18"/>
    </row>
    <row r="36" spans="1:12" s="16" customFormat="1" ht="15" customHeight="1" x14ac:dyDescent="0.45">
      <c r="A36" s="18"/>
      <c r="B36" s="483" t="s">
        <v>386</v>
      </c>
      <c r="C36" s="483"/>
      <c r="D36" s="484"/>
      <c r="E36" s="6" t="s">
        <v>46</v>
      </c>
      <c r="F36" s="6" t="s">
        <v>46</v>
      </c>
      <c r="G36" s="6" t="s">
        <v>46</v>
      </c>
      <c r="H36" s="6" t="s">
        <v>46</v>
      </c>
      <c r="I36" s="6" t="s">
        <v>46</v>
      </c>
      <c r="J36" s="6" t="s">
        <v>46</v>
      </c>
      <c r="K36" s="6" t="s">
        <v>46</v>
      </c>
      <c r="L36" s="18"/>
    </row>
    <row r="37" spans="1:12" s="16" customFormat="1" ht="15" customHeight="1" x14ac:dyDescent="0.45">
      <c r="A37" s="18"/>
      <c r="B37" s="485" t="s">
        <v>387</v>
      </c>
      <c r="C37" s="485"/>
      <c r="D37" s="486"/>
      <c r="E37" s="9">
        <v>1</v>
      </c>
      <c r="F37" s="9">
        <v>56</v>
      </c>
      <c r="G37" s="9" t="s">
        <v>2300</v>
      </c>
      <c r="H37" s="9" t="s">
        <v>2300</v>
      </c>
      <c r="I37" s="9" t="s">
        <v>2300</v>
      </c>
      <c r="J37" s="9" t="s">
        <v>2300</v>
      </c>
      <c r="K37" s="9" t="s">
        <v>2300</v>
      </c>
      <c r="L37" s="18"/>
    </row>
    <row r="38" spans="1:12" s="16" customFormat="1" ht="15" customHeight="1" x14ac:dyDescent="0.45">
      <c r="A38" s="18"/>
      <c r="B38" s="483" t="s">
        <v>388</v>
      </c>
      <c r="C38" s="483"/>
      <c r="D38" s="484"/>
      <c r="E38" s="6">
        <v>1</v>
      </c>
      <c r="F38" s="6">
        <v>120</v>
      </c>
      <c r="G38" s="6" t="s">
        <v>2300</v>
      </c>
      <c r="H38" s="6" t="s">
        <v>2300</v>
      </c>
      <c r="I38" s="6" t="s">
        <v>2300</v>
      </c>
      <c r="J38" s="6" t="s">
        <v>2300</v>
      </c>
      <c r="K38" s="6" t="s">
        <v>2300</v>
      </c>
      <c r="L38" s="18"/>
    </row>
    <row r="39" spans="1:12" s="16" customFormat="1" ht="15" customHeight="1" x14ac:dyDescent="0.45">
      <c r="A39" s="18"/>
      <c r="B39" s="483" t="s">
        <v>389</v>
      </c>
      <c r="C39" s="483"/>
      <c r="D39" s="484"/>
      <c r="E39" s="6">
        <v>1</v>
      </c>
      <c r="F39" s="6">
        <v>211</v>
      </c>
      <c r="G39" s="6" t="s">
        <v>2300</v>
      </c>
      <c r="H39" s="6" t="s">
        <v>2300</v>
      </c>
      <c r="I39" s="6" t="s">
        <v>2300</v>
      </c>
      <c r="J39" s="6" t="s">
        <v>2300</v>
      </c>
      <c r="K39" s="6" t="s">
        <v>2300</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484</v>
      </c>
      <c r="D5" s="16" t="s">
        <v>534</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533</v>
      </c>
      <c r="C8" s="491"/>
      <c r="D8" s="492"/>
      <c r="E8" s="42">
        <v>8</v>
      </c>
      <c r="F8" s="42">
        <v>89</v>
      </c>
      <c r="G8" s="42">
        <v>25769</v>
      </c>
      <c r="H8" s="42">
        <v>105326</v>
      </c>
      <c r="I8" s="42">
        <v>157111</v>
      </c>
      <c r="J8" s="42">
        <v>24569</v>
      </c>
      <c r="K8" s="42">
        <v>25160</v>
      </c>
      <c r="L8" s="43"/>
    </row>
    <row r="9" spans="1:12" s="16" customFormat="1" ht="15" customHeight="1" x14ac:dyDescent="0.45">
      <c r="A9" s="18"/>
      <c r="B9" s="38" t="s">
        <v>43</v>
      </c>
      <c r="C9" s="487" t="s">
        <v>44</v>
      </c>
      <c r="D9" s="487"/>
      <c r="E9" s="6">
        <v>2</v>
      </c>
      <c r="F9" s="6">
        <v>47</v>
      </c>
      <c r="G9" s="6" t="s">
        <v>2300</v>
      </c>
      <c r="H9" s="6" t="s">
        <v>2300</v>
      </c>
      <c r="I9" s="6" t="s">
        <v>2300</v>
      </c>
      <c r="J9" s="6" t="s">
        <v>2300</v>
      </c>
      <c r="K9" s="6" t="s">
        <v>2300</v>
      </c>
      <c r="L9" s="18"/>
    </row>
    <row r="10" spans="1:12" s="16" customFormat="1" ht="15" customHeight="1" x14ac:dyDescent="0.45">
      <c r="A10" s="18"/>
      <c r="B10" s="38">
        <v>10</v>
      </c>
      <c r="C10" s="487" t="s">
        <v>45</v>
      </c>
      <c r="D10" s="487"/>
      <c r="E10" s="6">
        <v>2</v>
      </c>
      <c r="F10" s="6">
        <v>3</v>
      </c>
      <c r="G10" s="6" t="s">
        <v>2300</v>
      </c>
      <c r="H10" s="6" t="s">
        <v>2300</v>
      </c>
      <c r="I10" s="6" t="s">
        <v>2300</v>
      </c>
      <c r="J10" s="6" t="s">
        <v>2300</v>
      </c>
      <c r="K10" s="6" t="s">
        <v>2300</v>
      </c>
      <c r="L10" s="18"/>
    </row>
    <row r="11" spans="1:12" s="16" customFormat="1" ht="15" customHeight="1" x14ac:dyDescent="0.45">
      <c r="A11" s="18"/>
      <c r="B11" s="38">
        <v>11</v>
      </c>
      <c r="C11" s="487" t="s">
        <v>47</v>
      </c>
      <c r="D11" s="487"/>
      <c r="E11" s="6" t="s">
        <v>46</v>
      </c>
      <c r="F11" s="6" t="s">
        <v>46</v>
      </c>
      <c r="G11" s="6" t="s">
        <v>46</v>
      </c>
      <c r="H11" s="6" t="s">
        <v>46</v>
      </c>
      <c r="I11" s="6" t="s">
        <v>46</v>
      </c>
      <c r="J11" s="6" t="s">
        <v>46</v>
      </c>
      <c r="K11" s="6" t="s">
        <v>46</v>
      </c>
      <c r="L11" s="18"/>
    </row>
    <row r="12" spans="1:12" s="16" customFormat="1" ht="15" customHeight="1" x14ac:dyDescent="0.45">
      <c r="A12" s="18"/>
      <c r="B12" s="38">
        <v>12</v>
      </c>
      <c r="C12" s="487" t="s">
        <v>48</v>
      </c>
      <c r="D12" s="487"/>
      <c r="E12" s="6">
        <v>1</v>
      </c>
      <c r="F12" s="6">
        <v>9</v>
      </c>
      <c r="G12" s="6" t="s">
        <v>2300</v>
      </c>
      <c r="H12" s="6" t="s">
        <v>2300</v>
      </c>
      <c r="I12" s="6" t="s">
        <v>2300</v>
      </c>
      <c r="J12" s="6" t="s">
        <v>2300</v>
      </c>
      <c r="K12" s="6" t="s">
        <v>2300</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v>1</v>
      </c>
      <c r="F19" s="6">
        <v>7</v>
      </c>
      <c r="G19" s="6" t="s">
        <v>2300</v>
      </c>
      <c r="H19" s="6" t="s">
        <v>2300</v>
      </c>
      <c r="I19" s="6" t="s">
        <v>2300</v>
      </c>
      <c r="J19" s="6" t="s">
        <v>2300</v>
      </c>
      <c r="K19" s="6" t="s">
        <v>2300</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2</v>
      </c>
      <c r="F21" s="6">
        <v>23</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4</v>
      </c>
      <c r="F33" s="6">
        <v>19</v>
      </c>
      <c r="G33" s="6">
        <v>5089</v>
      </c>
      <c r="H33" s="6">
        <v>8282</v>
      </c>
      <c r="I33" s="6">
        <v>11681</v>
      </c>
      <c r="J33" s="180">
        <v>-19675</v>
      </c>
      <c r="K33" s="180">
        <v>-19675</v>
      </c>
      <c r="L33" s="18"/>
    </row>
    <row r="34" spans="1:12" s="16" customFormat="1" ht="15" customHeight="1" x14ac:dyDescent="0.45">
      <c r="A34" s="18"/>
      <c r="B34" s="483" t="s">
        <v>384</v>
      </c>
      <c r="C34" s="483"/>
      <c r="D34" s="484"/>
      <c r="E34" s="6">
        <v>3</v>
      </c>
      <c r="F34" s="6">
        <v>35</v>
      </c>
      <c r="G34" s="6" t="s">
        <v>2300</v>
      </c>
      <c r="H34" s="6" t="s">
        <v>2300</v>
      </c>
      <c r="I34" s="6" t="s">
        <v>2300</v>
      </c>
      <c r="J34" s="6" t="s">
        <v>2300</v>
      </c>
      <c r="K34" s="6" t="s">
        <v>2300</v>
      </c>
      <c r="L34" s="18"/>
    </row>
    <row r="35" spans="1:12" s="16" customFormat="1" ht="15" customHeight="1" x14ac:dyDescent="0.45">
      <c r="A35" s="18"/>
      <c r="B35" s="483" t="s">
        <v>385</v>
      </c>
      <c r="C35" s="483"/>
      <c r="D35" s="484"/>
      <c r="E35" s="6" t="s">
        <v>46</v>
      </c>
      <c r="F35" s="6" t="s">
        <v>46</v>
      </c>
      <c r="G35" s="6" t="s">
        <v>46</v>
      </c>
      <c r="H35" s="6" t="s">
        <v>46</v>
      </c>
      <c r="I35" s="6" t="s">
        <v>46</v>
      </c>
      <c r="J35" s="6" t="s">
        <v>46</v>
      </c>
      <c r="K35" s="6" t="s">
        <v>46</v>
      </c>
      <c r="L35" s="18"/>
    </row>
    <row r="36" spans="1:12" s="16" customFormat="1" ht="15" customHeight="1" x14ac:dyDescent="0.45">
      <c r="A36" s="18"/>
      <c r="B36" s="483" t="s">
        <v>386</v>
      </c>
      <c r="C36" s="483"/>
      <c r="D36" s="484"/>
      <c r="E36" s="6">
        <v>1</v>
      </c>
      <c r="F36" s="6">
        <v>35</v>
      </c>
      <c r="G36" s="6" t="s">
        <v>2300</v>
      </c>
      <c r="H36" s="6" t="s">
        <v>2300</v>
      </c>
      <c r="I36" s="6" t="s">
        <v>2300</v>
      </c>
      <c r="J36" s="6" t="s">
        <v>2300</v>
      </c>
      <c r="K36" s="6" t="s">
        <v>2300</v>
      </c>
      <c r="L36" s="18"/>
    </row>
    <row r="37" spans="1:12" s="16" customFormat="1" ht="15" customHeight="1" x14ac:dyDescent="0.45">
      <c r="A37" s="18"/>
      <c r="B37" s="485" t="s">
        <v>387</v>
      </c>
      <c r="C37" s="485"/>
      <c r="D37" s="486"/>
      <c r="E37" s="9" t="s">
        <v>46</v>
      </c>
      <c r="F37" s="9" t="s">
        <v>46</v>
      </c>
      <c r="G37" s="9" t="s">
        <v>46</v>
      </c>
      <c r="H37" s="9" t="s">
        <v>46</v>
      </c>
      <c r="I37" s="9" t="s">
        <v>46</v>
      </c>
      <c r="J37" s="9" t="s">
        <v>46</v>
      </c>
      <c r="K37" s="9" t="s">
        <v>46</v>
      </c>
      <c r="L37" s="18"/>
    </row>
    <row r="38" spans="1:12" s="16" customFormat="1" ht="15" customHeight="1" x14ac:dyDescent="0.45">
      <c r="A38" s="18"/>
      <c r="B38" s="483" t="s">
        <v>388</v>
      </c>
      <c r="C38" s="483"/>
      <c r="D38" s="484"/>
      <c r="E38" s="6" t="s">
        <v>46</v>
      </c>
      <c r="F38" s="6" t="s">
        <v>46</v>
      </c>
      <c r="G38" s="6" t="s">
        <v>46</v>
      </c>
      <c r="H38" s="6" t="s">
        <v>46</v>
      </c>
      <c r="I38" s="6" t="s">
        <v>46</v>
      </c>
      <c r="J38" s="6" t="s">
        <v>46</v>
      </c>
      <c r="K38" s="6" t="s">
        <v>46</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485</v>
      </c>
      <c r="D5" s="16" t="s">
        <v>536</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535</v>
      </c>
      <c r="C8" s="491"/>
      <c r="D8" s="492"/>
      <c r="E8" s="42">
        <v>5</v>
      </c>
      <c r="F8" s="42">
        <v>118</v>
      </c>
      <c r="G8" s="42">
        <v>29455</v>
      </c>
      <c r="H8" s="42">
        <v>238396</v>
      </c>
      <c r="I8" s="42">
        <v>342795</v>
      </c>
      <c r="J8" s="42">
        <v>98243</v>
      </c>
      <c r="K8" s="42">
        <v>98630</v>
      </c>
      <c r="L8" s="43"/>
    </row>
    <row r="9" spans="1:12" s="16" customFormat="1" ht="15" customHeight="1" x14ac:dyDescent="0.45">
      <c r="A9" s="18"/>
      <c r="B9" s="38" t="s">
        <v>43</v>
      </c>
      <c r="C9" s="487" t="s">
        <v>44</v>
      </c>
      <c r="D9" s="487"/>
      <c r="E9" s="6">
        <v>4</v>
      </c>
      <c r="F9" s="6">
        <v>84</v>
      </c>
      <c r="G9" s="6" t="s">
        <v>2300</v>
      </c>
      <c r="H9" s="6" t="s">
        <v>2300</v>
      </c>
      <c r="I9" s="6" t="s">
        <v>2300</v>
      </c>
      <c r="J9" s="6" t="s">
        <v>2300</v>
      </c>
      <c r="K9" s="6" t="s">
        <v>2300</v>
      </c>
      <c r="L9" s="18"/>
    </row>
    <row r="10" spans="1:12" s="16" customFormat="1" ht="15" customHeight="1" x14ac:dyDescent="0.45">
      <c r="A10" s="18"/>
      <c r="B10" s="38">
        <v>10</v>
      </c>
      <c r="C10" s="487" t="s">
        <v>45</v>
      </c>
      <c r="D10" s="487"/>
      <c r="E10" s="6" t="s">
        <v>46</v>
      </c>
      <c r="F10" s="6" t="s">
        <v>46</v>
      </c>
      <c r="G10" s="6" t="s">
        <v>46</v>
      </c>
      <c r="H10" s="6" t="s">
        <v>46</v>
      </c>
      <c r="I10" s="6" t="s">
        <v>46</v>
      </c>
      <c r="J10" s="6" t="s">
        <v>46</v>
      </c>
      <c r="K10" s="6" t="s">
        <v>46</v>
      </c>
      <c r="L10" s="18"/>
    </row>
    <row r="11" spans="1:12" s="16" customFormat="1" ht="15" customHeight="1" x14ac:dyDescent="0.45">
      <c r="A11" s="18"/>
      <c r="B11" s="38">
        <v>11</v>
      </c>
      <c r="C11" s="487" t="s">
        <v>47</v>
      </c>
      <c r="D11" s="487"/>
      <c r="E11" s="6">
        <v>1</v>
      </c>
      <c r="F11" s="6">
        <v>34</v>
      </c>
      <c r="G11" s="6" t="s">
        <v>2300</v>
      </c>
      <c r="H11" s="6" t="s">
        <v>2300</v>
      </c>
      <c r="I11" s="6" t="s">
        <v>2300</v>
      </c>
      <c r="J11" s="6" t="s">
        <v>2300</v>
      </c>
      <c r="K11" s="6" t="s">
        <v>2300</v>
      </c>
      <c r="L11" s="18"/>
    </row>
    <row r="12" spans="1:12" s="16" customFormat="1" ht="15" customHeight="1" x14ac:dyDescent="0.45">
      <c r="A12" s="18"/>
      <c r="B12" s="38">
        <v>12</v>
      </c>
      <c r="C12" s="487" t="s">
        <v>48</v>
      </c>
      <c r="D12" s="487"/>
      <c r="E12" s="6" t="s">
        <v>46</v>
      </c>
      <c r="F12" s="6" t="s">
        <v>46</v>
      </c>
      <c r="G12" s="6" t="s">
        <v>46</v>
      </c>
      <c r="H12" s="6" t="s">
        <v>46</v>
      </c>
      <c r="I12" s="6" t="s">
        <v>46</v>
      </c>
      <c r="J12" s="6" t="s">
        <v>46</v>
      </c>
      <c r="K12" s="6" t="s">
        <v>46</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t="s">
        <v>46</v>
      </c>
      <c r="F21" s="6" t="s">
        <v>46</v>
      </c>
      <c r="G21" s="6" t="s">
        <v>46</v>
      </c>
      <c r="H21" s="6" t="s">
        <v>46</v>
      </c>
      <c r="I21" s="6" t="s">
        <v>46</v>
      </c>
      <c r="J21" s="6" t="s">
        <v>46</v>
      </c>
      <c r="K21" s="6" t="s">
        <v>46</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1</v>
      </c>
      <c r="F33" s="6">
        <v>1</v>
      </c>
      <c r="G33" s="6" t="s">
        <v>2300</v>
      </c>
      <c r="H33" s="6" t="s">
        <v>2300</v>
      </c>
      <c r="I33" s="6" t="s">
        <v>2300</v>
      </c>
      <c r="J33" s="6" t="s">
        <v>2300</v>
      </c>
      <c r="K33" s="6" t="s">
        <v>2300</v>
      </c>
      <c r="L33" s="18"/>
    </row>
    <row r="34" spans="1:12" s="16" customFormat="1" ht="15" customHeight="1" x14ac:dyDescent="0.45">
      <c r="A34" s="18"/>
      <c r="B34" s="483" t="s">
        <v>384</v>
      </c>
      <c r="C34" s="483"/>
      <c r="D34" s="484"/>
      <c r="E34" s="6">
        <v>1</v>
      </c>
      <c r="F34" s="6">
        <v>11</v>
      </c>
      <c r="G34" s="6" t="s">
        <v>2300</v>
      </c>
      <c r="H34" s="6" t="s">
        <v>2300</v>
      </c>
      <c r="I34" s="6" t="s">
        <v>2300</v>
      </c>
      <c r="J34" s="6" t="s">
        <v>2300</v>
      </c>
      <c r="K34" s="6" t="s">
        <v>2300</v>
      </c>
      <c r="L34" s="18"/>
    </row>
    <row r="35" spans="1:12" s="16" customFormat="1" ht="15" customHeight="1" x14ac:dyDescent="0.45">
      <c r="A35" s="18"/>
      <c r="B35" s="483" t="s">
        <v>385</v>
      </c>
      <c r="C35" s="483"/>
      <c r="D35" s="484"/>
      <c r="E35" s="6" t="s">
        <v>46</v>
      </c>
      <c r="F35" s="6" t="s">
        <v>46</v>
      </c>
      <c r="G35" s="6" t="s">
        <v>46</v>
      </c>
      <c r="H35" s="6" t="s">
        <v>46</v>
      </c>
      <c r="I35" s="6" t="s">
        <v>46</v>
      </c>
      <c r="J35" s="6" t="s">
        <v>46</v>
      </c>
      <c r="K35" s="6" t="s">
        <v>46</v>
      </c>
      <c r="L35" s="18"/>
    </row>
    <row r="36" spans="1:12" s="16" customFormat="1" ht="15" customHeight="1" x14ac:dyDescent="0.45">
      <c r="A36" s="18"/>
      <c r="B36" s="483" t="s">
        <v>386</v>
      </c>
      <c r="C36" s="483"/>
      <c r="D36" s="484"/>
      <c r="E36" s="6">
        <v>3</v>
      </c>
      <c r="F36" s="6">
        <v>106</v>
      </c>
      <c r="G36" s="6" t="s">
        <v>2300</v>
      </c>
      <c r="H36" s="6" t="s">
        <v>2300</v>
      </c>
      <c r="I36" s="6" t="s">
        <v>2300</v>
      </c>
      <c r="J36" s="6" t="s">
        <v>2300</v>
      </c>
      <c r="K36" s="6" t="s">
        <v>2300</v>
      </c>
      <c r="L36" s="18"/>
    </row>
    <row r="37" spans="1:12" s="16" customFormat="1" ht="15" customHeight="1" x14ac:dyDescent="0.45">
      <c r="A37" s="18"/>
      <c r="B37" s="485" t="s">
        <v>387</v>
      </c>
      <c r="C37" s="485"/>
      <c r="D37" s="486"/>
      <c r="E37" s="9" t="s">
        <v>46</v>
      </c>
      <c r="F37" s="9" t="s">
        <v>46</v>
      </c>
      <c r="G37" s="9" t="s">
        <v>46</v>
      </c>
      <c r="H37" s="9" t="s">
        <v>46</v>
      </c>
      <c r="I37" s="9" t="s">
        <v>46</v>
      </c>
      <c r="J37" s="9" t="s">
        <v>46</v>
      </c>
      <c r="K37" s="9" t="s">
        <v>46</v>
      </c>
      <c r="L37" s="18"/>
    </row>
    <row r="38" spans="1:12" s="16" customFormat="1" ht="15" customHeight="1" x14ac:dyDescent="0.45">
      <c r="A38" s="18"/>
      <c r="B38" s="483" t="s">
        <v>388</v>
      </c>
      <c r="C38" s="483"/>
      <c r="D38" s="484"/>
      <c r="E38" s="6" t="s">
        <v>46</v>
      </c>
      <c r="F38" s="6" t="s">
        <v>46</v>
      </c>
      <c r="G38" s="6" t="s">
        <v>46</v>
      </c>
      <c r="H38" s="6" t="s">
        <v>46</v>
      </c>
      <c r="I38" s="6" t="s">
        <v>46</v>
      </c>
      <c r="J38" s="6" t="s">
        <v>46</v>
      </c>
      <c r="K38" s="6" t="s">
        <v>46</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501</v>
      </c>
      <c r="D5" s="16" t="s">
        <v>538</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537</v>
      </c>
      <c r="C8" s="491"/>
      <c r="D8" s="492"/>
      <c r="E8" s="42">
        <v>13</v>
      </c>
      <c r="F8" s="42">
        <v>491</v>
      </c>
      <c r="G8" s="42">
        <v>118543</v>
      </c>
      <c r="H8" s="42">
        <v>642237</v>
      </c>
      <c r="I8" s="42">
        <v>824997</v>
      </c>
      <c r="J8" s="42">
        <v>159207</v>
      </c>
      <c r="K8" s="42">
        <v>170171</v>
      </c>
      <c r="L8" s="43"/>
    </row>
    <row r="9" spans="1:12" s="16" customFormat="1" ht="15" customHeight="1" x14ac:dyDescent="0.45">
      <c r="A9" s="18"/>
      <c r="B9" s="38" t="s">
        <v>43</v>
      </c>
      <c r="C9" s="487" t="s">
        <v>44</v>
      </c>
      <c r="D9" s="487"/>
      <c r="E9" s="6">
        <v>6</v>
      </c>
      <c r="F9" s="6">
        <v>384</v>
      </c>
      <c r="G9" s="6">
        <v>95978</v>
      </c>
      <c r="H9" s="6">
        <v>631904</v>
      </c>
      <c r="I9" s="6">
        <v>768739</v>
      </c>
      <c r="J9" s="6">
        <v>117961</v>
      </c>
      <c r="K9" s="6">
        <v>128421</v>
      </c>
      <c r="L9" s="18"/>
    </row>
    <row r="10" spans="1:12" s="16" customFormat="1" ht="15" customHeight="1" x14ac:dyDescent="0.45">
      <c r="A10" s="18"/>
      <c r="B10" s="38">
        <v>10</v>
      </c>
      <c r="C10" s="487" t="s">
        <v>45</v>
      </c>
      <c r="D10" s="487"/>
      <c r="E10" s="6">
        <v>1</v>
      </c>
      <c r="F10" s="6">
        <v>2</v>
      </c>
      <c r="G10" s="6" t="s">
        <v>2300</v>
      </c>
      <c r="H10" s="6" t="s">
        <v>2300</v>
      </c>
      <c r="I10" s="6" t="s">
        <v>2300</v>
      </c>
      <c r="J10" s="6" t="s">
        <v>2300</v>
      </c>
      <c r="K10" s="6" t="s">
        <v>2300</v>
      </c>
      <c r="L10" s="18"/>
    </row>
    <row r="11" spans="1:12" s="16" customFormat="1" ht="15" customHeight="1" x14ac:dyDescent="0.45">
      <c r="A11" s="18"/>
      <c r="B11" s="38">
        <v>11</v>
      </c>
      <c r="C11" s="487" t="s">
        <v>47</v>
      </c>
      <c r="D11" s="487"/>
      <c r="E11" s="6" t="s">
        <v>46</v>
      </c>
      <c r="F11" s="6" t="s">
        <v>46</v>
      </c>
      <c r="G11" s="6" t="s">
        <v>46</v>
      </c>
      <c r="H11" s="6" t="s">
        <v>46</v>
      </c>
      <c r="I11" s="6" t="s">
        <v>46</v>
      </c>
      <c r="J11" s="6" t="s">
        <v>46</v>
      </c>
      <c r="K11" s="6" t="s">
        <v>46</v>
      </c>
      <c r="L11" s="18"/>
    </row>
    <row r="12" spans="1:12" s="16" customFormat="1" ht="15" customHeight="1" x14ac:dyDescent="0.45">
      <c r="A12" s="18"/>
      <c r="B12" s="38">
        <v>12</v>
      </c>
      <c r="C12" s="487" t="s">
        <v>48</v>
      </c>
      <c r="D12" s="487"/>
      <c r="E12" s="6">
        <v>2</v>
      </c>
      <c r="F12" s="6">
        <v>5</v>
      </c>
      <c r="G12" s="6" t="s">
        <v>2300</v>
      </c>
      <c r="H12" s="6" t="s">
        <v>2300</v>
      </c>
      <c r="I12" s="6" t="s">
        <v>2300</v>
      </c>
      <c r="J12" s="6" t="s">
        <v>2300</v>
      </c>
      <c r="K12" s="6" t="s">
        <v>2300</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v>1</v>
      </c>
      <c r="F16" s="6">
        <v>1</v>
      </c>
      <c r="G16" s="6" t="s">
        <v>2300</v>
      </c>
      <c r="H16" s="6" t="s">
        <v>2300</v>
      </c>
      <c r="I16" s="6" t="s">
        <v>2300</v>
      </c>
      <c r="J16" s="6" t="s">
        <v>2300</v>
      </c>
      <c r="K16" s="6" t="s">
        <v>2300</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t="s">
        <v>46</v>
      </c>
      <c r="F21" s="6" t="s">
        <v>46</v>
      </c>
      <c r="G21" s="6" t="s">
        <v>46</v>
      </c>
      <c r="H21" s="6" t="s">
        <v>46</v>
      </c>
      <c r="I21" s="6" t="s">
        <v>46</v>
      </c>
      <c r="J21" s="6" t="s">
        <v>46</v>
      </c>
      <c r="K21" s="6" t="s">
        <v>46</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v>1</v>
      </c>
      <c r="F24" s="6">
        <v>5</v>
      </c>
      <c r="G24" s="6" t="s">
        <v>2300</v>
      </c>
      <c r="H24" s="6" t="s">
        <v>2300</v>
      </c>
      <c r="I24" s="6" t="s">
        <v>2300</v>
      </c>
      <c r="J24" s="6" t="s">
        <v>2300</v>
      </c>
      <c r="K24" s="6" t="s">
        <v>2300</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v>1</v>
      </c>
      <c r="F28" s="9">
        <v>39</v>
      </c>
      <c r="G28" s="9" t="s">
        <v>2300</v>
      </c>
      <c r="H28" s="9" t="s">
        <v>2300</v>
      </c>
      <c r="I28" s="9" t="s">
        <v>2300</v>
      </c>
      <c r="J28" s="9" t="s">
        <v>2300</v>
      </c>
      <c r="K28" s="9" t="s">
        <v>2300</v>
      </c>
      <c r="L28" s="18"/>
    </row>
    <row r="29" spans="1:12" s="16" customFormat="1" ht="15" customHeight="1" x14ac:dyDescent="0.45">
      <c r="A29" s="18"/>
      <c r="B29" s="38">
        <v>29</v>
      </c>
      <c r="C29" s="487" t="s">
        <v>65</v>
      </c>
      <c r="D29" s="487"/>
      <c r="E29" s="6">
        <v>1</v>
      </c>
      <c r="F29" s="6">
        <v>55</v>
      </c>
      <c r="G29" s="6" t="s">
        <v>2300</v>
      </c>
      <c r="H29" s="6" t="s">
        <v>2300</v>
      </c>
      <c r="I29" s="6" t="s">
        <v>2300</v>
      </c>
      <c r="J29" s="6" t="s">
        <v>2300</v>
      </c>
      <c r="K29" s="6" t="s">
        <v>2300</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6</v>
      </c>
      <c r="F33" s="6">
        <v>18</v>
      </c>
      <c r="G33" s="6">
        <v>4942</v>
      </c>
      <c r="H33" s="6">
        <v>8611</v>
      </c>
      <c r="I33" s="6">
        <v>25897</v>
      </c>
      <c r="J33" s="6">
        <v>15750</v>
      </c>
      <c r="K33" s="6">
        <v>15750</v>
      </c>
      <c r="L33" s="18"/>
    </row>
    <row r="34" spans="1:12" s="16" customFormat="1" ht="15" customHeight="1" x14ac:dyDescent="0.45">
      <c r="A34" s="18"/>
      <c r="B34" s="483" t="s">
        <v>384</v>
      </c>
      <c r="C34" s="483"/>
      <c r="D34" s="484"/>
      <c r="E34" s="6">
        <v>2</v>
      </c>
      <c r="F34" s="6">
        <v>22</v>
      </c>
      <c r="G34" s="6" t="s">
        <v>2300</v>
      </c>
      <c r="H34" s="6" t="s">
        <v>2300</v>
      </c>
      <c r="I34" s="6" t="s">
        <v>2300</v>
      </c>
      <c r="J34" s="6" t="s">
        <v>2300</v>
      </c>
      <c r="K34" s="6" t="s">
        <v>2300</v>
      </c>
      <c r="L34" s="18"/>
    </row>
    <row r="35" spans="1:12" s="16" customFormat="1" ht="15" customHeight="1" x14ac:dyDescent="0.45">
      <c r="A35" s="18"/>
      <c r="B35" s="483" t="s">
        <v>385</v>
      </c>
      <c r="C35" s="483"/>
      <c r="D35" s="484"/>
      <c r="E35" s="6" t="s">
        <v>46</v>
      </c>
      <c r="F35" s="6" t="s">
        <v>46</v>
      </c>
      <c r="G35" s="6" t="s">
        <v>46</v>
      </c>
      <c r="H35" s="6" t="s">
        <v>46</v>
      </c>
      <c r="I35" s="6" t="s">
        <v>46</v>
      </c>
      <c r="J35" s="6" t="s">
        <v>46</v>
      </c>
      <c r="K35" s="6" t="s">
        <v>46</v>
      </c>
      <c r="L35" s="18"/>
    </row>
    <row r="36" spans="1:12" s="16" customFormat="1" ht="15" customHeight="1" x14ac:dyDescent="0.45">
      <c r="A36" s="18"/>
      <c r="B36" s="483" t="s">
        <v>386</v>
      </c>
      <c r="C36" s="483"/>
      <c r="D36" s="484"/>
      <c r="E36" s="6">
        <v>2</v>
      </c>
      <c r="F36" s="6">
        <v>74</v>
      </c>
      <c r="G36" s="6" t="s">
        <v>2300</v>
      </c>
      <c r="H36" s="6" t="s">
        <v>2300</v>
      </c>
      <c r="I36" s="6" t="s">
        <v>2300</v>
      </c>
      <c r="J36" s="6" t="s">
        <v>2300</v>
      </c>
      <c r="K36" s="6" t="s">
        <v>2300</v>
      </c>
      <c r="L36" s="18"/>
    </row>
    <row r="37" spans="1:12" s="16" customFormat="1" ht="15" customHeight="1" x14ac:dyDescent="0.45">
      <c r="A37" s="18"/>
      <c r="B37" s="485" t="s">
        <v>387</v>
      </c>
      <c r="C37" s="485"/>
      <c r="D37" s="486"/>
      <c r="E37" s="9">
        <v>1</v>
      </c>
      <c r="F37" s="9">
        <v>55</v>
      </c>
      <c r="G37" s="9" t="s">
        <v>2300</v>
      </c>
      <c r="H37" s="9" t="s">
        <v>2300</v>
      </c>
      <c r="I37" s="9" t="s">
        <v>2300</v>
      </c>
      <c r="J37" s="9" t="s">
        <v>2300</v>
      </c>
      <c r="K37" s="9" t="s">
        <v>2300</v>
      </c>
      <c r="L37" s="18"/>
    </row>
    <row r="38" spans="1:12" s="16" customFormat="1" ht="15" customHeight="1" x14ac:dyDescent="0.45">
      <c r="A38" s="18"/>
      <c r="B38" s="483" t="s">
        <v>388</v>
      </c>
      <c r="C38" s="483"/>
      <c r="D38" s="484"/>
      <c r="E38" s="6">
        <v>2</v>
      </c>
      <c r="F38" s="6">
        <v>322</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503</v>
      </c>
      <c r="D5" s="16" t="s">
        <v>540</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539</v>
      </c>
      <c r="C8" s="491"/>
      <c r="D8" s="492"/>
      <c r="E8" s="42">
        <v>4</v>
      </c>
      <c r="F8" s="42">
        <v>97</v>
      </c>
      <c r="G8" s="42">
        <v>20407</v>
      </c>
      <c r="H8" s="42">
        <v>17735</v>
      </c>
      <c r="I8" s="42">
        <v>47089</v>
      </c>
      <c r="J8" s="42">
        <v>26726</v>
      </c>
      <c r="K8" s="42">
        <v>26726</v>
      </c>
      <c r="L8" s="43"/>
    </row>
    <row r="9" spans="1:12" s="16" customFormat="1" ht="15" customHeight="1" x14ac:dyDescent="0.45">
      <c r="A9" s="18"/>
      <c r="B9" s="38" t="s">
        <v>43</v>
      </c>
      <c r="C9" s="487" t="s">
        <v>44</v>
      </c>
      <c r="D9" s="487"/>
      <c r="E9" s="6" t="s">
        <v>46</v>
      </c>
      <c r="F9" s="6" t="s">
        <v>46</v>
      </c>
      <c r="G9" s="6" t="s">
        <v>46</v>
      </c>
      <c r="H9" s="6" t="s">
        <v>46</v>
      </c>
      <c r="I9" s="6" t="s">
        <v>46</v>
      </c>
      <c r="J9" s="6" t="s">
        <v>46</v>
      </c>
      <c r="K9" s="6" t="s">
        <v>46</v>
      </c>
      <c r="L9" s="18"/>
    </row>
    <row r="10" spans="1:12" s="16" customFormat="1" ht="15" customHeight="1" x14ac:dyDescent="0.45">
      <c r="A10" s="18"/>
      <c r="B10" s="38">
        <v>10</v>
      </c>
      <c r="C10" s="487" t="s">
        <v>45</v>
      </c>
      <c r="D10" s="487"/>
      <c r="E10" s="6" t="s">
        <v>46</v>
      </c>
      <c r="F10" s="6" t="s">
        <v>46</v>
      </c>
      <c r="G10" s="6" t="s">
        <v>46</v>
      </c>
      <c r="H10" s="6" t="s">
        <v>46</v>
      </c>
      <c r="I10" s="6" t="s">
        <v>46</v>
      </c>
      <c r="J10" s="6" t="s">
        <v>46</v>
      </c>
      <c r="K10" s="6" t="s">
        <v>46</v>
      </c>
      <c r="L10" s="18"/>
    </row>
    <row r="11" spans="1:12" s="16" customFormat="1" ht="15" customHeight="1" x14ac:dyDescent="0.45">
      <c r="A11" s="18"/>
      <c r="B11" s="38">
        <v>11</v>
      </c>
      <c r="C11" s="487" t="s">
        <v>47</v>
      </c>
      <c r="D11" s="487"/>
      <c r="E11" s="6">
        <v>1</v>
      </c>
      <c r="F11" s="6">
        <v>28</v>
      </c>
      <c r="G11" s="6" t="s">
        <v>2300</v>
      </c>
      <c r="H11" s="6" t="s">
        <v>2300</v>
      </c>
      <c r="I11" s="6" t="s">
        <v>2300</v>
      </c>
      <c r="J11" s="6" t="s">
        <v>2300</v>
      </c>
      <c r="K11" s="6" t="s">
        <v>2300</v>
      </c>
      <c r="L11" s="18"/>
    </row>
    <row r="12" spans="1:12" s="16" customFormat="1" ht="15" customHeight="1" x14ac:dyDescent="0.45">
      <c r="A12" s="18"/>
      <c r="B12" s="38">
        <v>12</v>
      </c>
      <c r="C12" s="487" t="s">
        <v>48</v>
      </c>
      <c r="D12" s="487"/>
      <c r="E12" s="6" t="s">
        <v>46</v>
      </c>
      <c r="F12" s="6" t="s">
        <v>46</v>
      </c>
      <c r="G12" s="6" t="s">
        <v>46</v>
      </c>
      <c r="H12" s="6" t="s">
        <v>46</v>
      </c>
      <c r="I12" s="6" t="s">
        <v>46</v>
      </c>
      <c r="J12" s="6" t="s">
        <v>46</v>
      </c>
      <c r="K12" s="6" t="s">
        <v>46</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v>1</v>
      </c>
      <c r="F20" s="6">
        <v>45</v>
      </c>
      <c r="G20" s="6" t="s">
        <v>2300</v>
      </c>
      <c r="H20" s="6" t="s">
        <v>2300</v>
      </c>
      <c r="I20" s="6" t="s">
        <v>2300</v>
      </c>
      <c r="J20" s="6" t="s">
        <v>2300</v>
      </c>
      <c r="K20" s="6" t="s">
        <v>2300</v>
      </c>
      <c r="L20" s="18"/>
    </row>
    <row r="21" spans="1:12" s="16" customFormat="1" ht="15" customHeight="1" x14ac:dyDescent="0.45">
      <c r="A21" s="18"/>
      <c r="B21" s="38">
        <v>21</v>
      </c>
      <c r="C21" s="487" t="s">
        <v>57</v>
      </c>
      <c r="D21" s="487"/>
      <c r="E21" s="6" t="s">
        <v>46</v>
      </c>
      <c r="F21" s="6" t="s">
        <v>46</v>
      </c>
      <c r="G21" s="6" t="s">
        <v>46</v>
      </c>
      <c r="H21" s="6" t="s">
        <v>46</v>
      </c>
      <c r="I21" s="6" t="s">
        <v>46</v>
      </c>
      <c r="J21" s="6" t="s">
        <v>46</v>
      </c>
      <c r="K21" s="6" t="s">
        <v>46</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1</v>
      </c>
      <c r="F26" s="6">
        <v>19</v>
      </c>
      <c r="G26" s="6" t="s">
        <v>2300</v>
      </c>
      <c r="H26" s="6" t="s">
        <v>2300</v>
      </c>
      <c r="I26" s="6" t="s">
        <v>2300</v>
      </c>
      <c r="J26" s="6" t="s">
        <v>2300</v>
      </c>
      <c r="K26" s="6" t="s">
        <v>2300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v>1</v>
      </c>
      <c r="F31" s="6">
        <v>5</v>
      </c>
      <c r="G31" s="6" t="s">
        <v>2300</v>
      </c>
      <c r="H31" s="6" t="s">
        <v>2300</v>
      </c>
      <c r="I31" s="6" t="s">
        <v>2300</v>
      </c>
      <c r="J31" s="6" t="s">
        <v>2300</v>
      </c>
      <c r="K31" s="6" t="s">
        <v>2300</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1</v>
      </c>
      <c r="F33" s="6">
        <v>5</v>
      </c>
      <c r="G33" s="6" t="s">
        <v>2300</v>
      </c>
      <c r="H33" s="6" t="s">
        <v>2300</v>
      </c>
      <c r="I33" s="6" t="s">
        <v>2300</v>
      </c>
      <c r="J33" s="6" t="s">
        <v>2300</v>
      </c>
      <c r="K33" s="6" t="s">
        <v>2300</v>
      </c>
      <c r="L33" s="18"/>
    </row>
    <row r="34" spans="1:12" s="16" customFormat="1" ht="15" customHeight="1" x14ac:dyDescent="0.45">
      <c r="A34" s="18"/>
      <c r="B34" s="483" t="s">
        <v>384</v>
      </c>
      <c r="C34" s="483"/>
      <c r="D34" s="484"/>
      <c r="E34" s="6">
        <v>1</v>
      </c>
      <c r="F34" s="6">
        <v>19</v>
      </c>
      <c r="G34" s="6" t="s">
        <v>2300</v>
      </c>
      <c r="H34" s="6" t="s">
        <v>2300</v>
      </c>
      <c r="I34" s="6" t="s">
        <v>2300</v>
      </c>
      <c r="J34" s="6" t="s">
        <v>2300</v>
      </c>
      <c r="K34" s="6" t="s">
        <v>2300</v>
      </c>
      <c r="L34" s="18"/>
    </row>
    <row r="35" spans="1:12" s="16" customFormat="1" ht="15" customHeight="1" x14ac:dyDescent="0.45">
      <c r="A35" s="18"/>
      <c r="B35" s="483" t="s">
        <v>385</v>
      </c>
      <c r="C35" s="483"/>
      <c r="D35" s="484"/>
      <c r="E35" s="6">
        <v>1</v>
      </c>
      <c r="F35" s="6">
        <v>28</v>
      </c>
      <c r="G35" s="6" t="s">
        <v>2300</v>
      </c>
      <c r="H35" s="6" t="s">
        <v>2300</v>
      </c>
      <c r="I35" s="6" t="s">
        <v>2300</v>
      </c>
      <c r="J35" s="6" t="s">
        <v>2300</v>
      </c>
      <c r="K35" s="6" t="s">
        <v>2300</v>
      </c>
      <c r="L35" s="18"/>
    </row>
    <row r="36" spans="1:12" s="16" customFormat="1" ht="15" customHeight="1" x14ac:dyDescent="0.45">
      <c r="A36" s="18"/>
      <c r="B36" s="483" t="s">
        <v>386</v>
      </c>
      <c r="C36" s="483"/>
      <c r="D36" s="484"/>
      <c r="E36" s="6">
        <v>1</v>
      </c>
      <c r="F36" s="6">
        <v>45</v>
      </c>
      <c r="G36" s="6" t="s">
        <v>2300</v>
      </c>
      <c r="H36" s="6" t="s">
        <v>2300</v>
      </c>
      <c r="I36" s="6" t="s">
        <v>2300</v>
      </c>
      <c r="J36" s="6" t="s">
        <v>2300</v>
      </c>
      <c r="K36" s="6" t="s">
        <v>2300</v>
      </c>
      <c r="L36" s="18"/>
    </row>
    <row r="37" spans="1:12" s="16" customFormat="1" ht="15" customHeight="1" x14ac:dyDescent="0.45">
      <c r="A37" s="18"/>
      <c r="B37" s="485" t="s">
        <v>387</v>
      </c>
      <c r="C37" s="485"/>
      <c r="D37" s="486"/>
      <c r="E37" s="9" t="s">
        <v>46</v>
      </c>
      <c r="F37" s="9" t="s">
        <v>46</v>
      </c>
      <c r="G37" s="9" t="s">
        <v>46</v>
      </c>
      <c r="H37" s="9" t="s">
        <v>46</v>
      </c>
      <c r="I37" s="9" t="s">
        <v>46</v>
      </c>
      <c r="J37" s="9" t="s">
        <v>46</v>
      </c>
      <c r="K37" s="9" t="s">
        <v>46</v>
      </c>
      <c r="L37" s="18"/>
    </row>
    <row r="38" spans="1:12" s="16" customFormat="1" ht="15" customHeight="1" x14ac:dyDescent="0.45">
      <c r="A38" s="18"/>
      <c r="B38" s="483" t="s">
        <v>388</v>
      </c>
      <c r="C38" s="483"/>
      <c r="D38" s="484"/>
      <c r="E38" s="6" t="s">
        <v>46</v>
      </c>
      <c r="F38" s="6" t="s">
        <v>46</v>
      </c>
      <c r="G38" s="6" t="s">
        <v>46</v>
      </c>
      <c r="H38" s="6" t="s">
        <v>46</v>
      </c>
      <c r="I38" s="6" t="s">
        <v>46</v>
      </c>
      <c r="J38" s="6" t="s">
        <v>46</v>
      </c>
      <c r="K38" s="6" t="s">
        <v>46</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506</v>
      </c>
      <c r="D5" s="16" t="s">
        <v>542</v>
      </c>
      <c r="L5" s="18"/>
    </row>
    <row r="6" spans="1:12" ht="60" x14ac:dyDescent="0.45">
      <c r="A6" s="15"/>
      <c r="B6" s="473" t="s">
        <v>18</v>
      </c>
      <c r="C6" s="473"/>
      <c r="D6" s="474"/>
      <c r="E6" s="477" t="s">
        <v>20</v>
      </c>
      <c r="F6" s="289" t="s">
        <v>482</v>
      </c>
      <c r="G6" s="139" t="s">
        <v>71</v>
      </c>
      <c r="H6" s="289" t="s">
        <v>1893</v>
      </c>
      <c r="I6" s="289" t="s">
        <v>483</v>
      </c>
      <c r="J6" s="127" t="s">
        <v>484</v>
      </c>
      <c r="K6" s="127" t="s">
        <v>1849</v>
      </c>
      <c r="L6" s="15"/>
    </row>
    <row r="7" spans="1:12" s="128" customFormat="1" ht="15" customHeight="1" thickBot="1" x14ac:dyDescent="0.5">
      <c r="A7" s="288"/>
      <c r="B7" s="475"/>
      <c r="C7" s="475"/>
      <c r="D7" s="476"/>
      <c r="E7" s="478"/>
      <c r="F7" s="19" t="s">
        <v>485</v>
      </c>
      <c r="G7" s="19" t="s">
        <v>79</v>
      </c>
      <c r="H7" s="19" t="s">
        <v>79</v>
      </c>
      <c r="I7" s="19" t="s">
        <v>79</v>
      </c>
      <c r="J7" s="20" t="s">
        <v>79</v>
      </c>
      <c r="K7" s="20" t="s">
        <v>79</v>
      </c>
      <c r="L7" s="288"/>
    </row>
    <row r="8" spans="1:12" s="44" customFormat="1" ht="15" customHeight="1" x14ac:dyDescent="0.45">
      <c r="A8" s="43"/>
      <c r="B8" s="491" t="s">
        <v>541</v>
      </c>
      <c r="C8" s="491"/>
      <c r="D8" s="492"/>
      <c r="E8" s="42">
        <v>9</v>
      </c>
      <c r="F8" s="42">
        <v>425</v>
      </c>
      <c r="G8" s="42">
        <v>145120</v>
      </c>
      <c r="H8" s="42">
        <v>1182022</v>
      </c>
      <c r="I8" s="42">
        <v>1661463</v>
      </c>
      <c r="J8" s="42">
        <v>462877</v>
      </c>
      <c r="K8" s="42">
        <v>453199</v>
      </c>
      <c r="L8" s="43"/>
    </row>
    <row r="9" spans="1:12" s="16" customFormat="1" ht="15" customHeight="1" x14ac:dyDescent="0.45">
      <c r="A9" s="18"/>
      <c r="B9" s="38" t="s">
        <v>43</v>
      </c>
      <c r="C9" s="487" t="s">
        <v>44</v>
      </c>
      <c r="D9" s="487"/>
      <c r="E9" s="6">
        <v>5</v>
      </c>
      <c r="F9" s="6">
        <v>334</v>
      </c>
      <c r="G9" s="6">
        <v>112421</v>
      </c>
      <c r="H9" s="6">
        <v>998905</v>
      </c>
      <c r="I9" s="6">
        <v>1392633</v>
      </c>
      <c r="J9" s="6">
        <v>345898</v>
      </c>
      <c r="K9" s="6">
        <v>374706</v>
      </c>
      <c r="L9" s="18"/>
    </row>
    <row r="10" spans="1:12" s="16" customFormat="1" ht="15" customHeight="1" x14ac:dyDescent="0.45">
      <c r="A10" s="18"/>
      <c r="B10" s="38">
        <v>10</v>
      </c>
      <c r="C10" s="487" t="s">
        <v>45</v>
      </c>
      <c r="D10" s="487"/>
      <c r="E10" s="6">
        <v>1</v>
      </c>
      <c r="F10" s="6">
        <v>7</v>
      </c>
      <c r="G10" s="6" t="s">
        <v>2300</v>
      </c>
      <c r="H10" s="6" t="s">
        <v>2300</v>
      </c>
      <c r="I10" s="6" t="s">
        <v>2300</v>
      </c>
      <c r="J10" s="6" t="s">
        <v>2300</v>
      </c>
      <c r="K10" s="6" t="s">
        <v>2300</v>
      </c>
      <c r="L10" s="18"/>
    </row>
    <row r="11" spans="1:12" s="16" customFormat="1" ht="15" customHeight="1" x14ac:dyDescent="0.45">
      <c r="A11" s="18"/>
      <c r="B11" s="38">
        <v>11</v>
      </c>
      <c r="C11" s="487" t="s">
        <v>47</v>
      </c>
      <c r="D11" s="487"/>
      <c r="E11" s="6" t="s">
        <v>46</v>
      </c>
      <c r="F11" s="6" t="s">
        <v>46</v>
      </c>
      <c r="G11" s="6" t="s">
        <v>46</v>
      </c>
      <c r="H11" s="6" t="s">
        <v>46</v>
      </c>
      <c r="I11" s="6" t="s">
        <v>46</v>
      </c>
      <c r="J11" s="6" t="s">
        <v>46</v>
      </c>
      <c r="K11" s="6" t="s">
        <v>46</v>
      </c>
      <c r="L11" s="18"/>
    </row>
    <row r="12" spans="1:12" s="16" customFormat="1" ht="15" customHeight="1" x14ac:dyDescent="0.45">
      <c r="A12" s="18"/>
      <c r="B12" s="38">
        <v>12</v>
      </c>
      <c r="C12" s="487" t="s">
        <v>48</v>
      </c>
      <c r="D12" s="487"/>
      <c r="E12" s="6" t="s">
        <v>46</v>
      </c>
      <c r="F12" s="6" t="s">
        <v>46</v>
      </c>
      <c r="G12" s="6" t="s">
        <v>46</v>
      </c>
      <c r="H12" s="6" t="s">
        <v>46</v>
      </c>
      <c r="I12" s="6" t="s">
        <v>46</v>
      </c>
      <c r="J12" s="6" t="s">
        <v>46</v>
      </c>
      <c r="K12" s="6" t="s">
        <v>46</v>
      </c>
      <c r="L12" s="18"/>
    </row>
    <row r="13" spans="1:12" s="16" customFormat="1" ht="15" customHeight="1" x14ac:dyDescent="0.45">
      <c r="A13" s="18"/>
      <c r="B13" s="39">
        <v>13</v>
      </c>
      <c r="C13" s="488" t="s">
        <v>49</v>
      </c>
      <c r="D13" s="488"/>
      <c r="E13" s="9">
        <v>1</v>
      </c>
      <c r="F13" s="9">
        <v>10</v>
      </c>
      <c r="G13" s="9" t="s">
        <v>2300</v>
      </c>
      <c r="H13" s="9" t="s">
        <v>2300</v>
      </c>
      <c r="I13" s="9" t="s">
        <v>2300</v>
      </c>
      <c r="J13" s="9" t="s">
        <v>2300</v>
      </c>
      <c r="K13" s="9" t="s">
        <v>2300</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t="s">
        <v>46</v>
      </c>
      <c r="F21" s="6" t="s">
        <v>46</v>
      </c>
      <c r="G21" s="6" t="s">
        <v>46</v>
      </c>
      <c r="H21" s="6" t="s">
        <v>46</v>
      </c>
      <c r="I21" s="6" t="s">
        <v>46</v>
      </c>
      <c r="J21" s="6" t="s">
        <v>46</v>
      </c>
      <c r="K21" s="6" t="s">
        <v>46</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1</v>
      </c>
      <c r="F26" s="6">
        <v>69</v>
      </c>
      <c r="G26" s="6" t="s">
        <v>2300</v>
      </c>
      <c r="H26" s="6" t="s">
        <v>2300</v>
      </c>
      <c r="I26" s="6" t="s">
        <v>2300</v>
      </c>
      <c r="J26" s="6" t="s">
        <v>2300</v>
      </c>
      <c r="K26" s="6" t="s">
        <v>2300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t="s">
        <v>46</v>
      </c>
      <c r="F29" s="6" t="s">
        <v>46</v>
      </c>
      <c r="G29" s="6" t="s">
        <v>46</v>
      </c>
      <c r="H29" s="6" t="s">
        <v>46</v>
      </c>
      <c r="I29" s="6" t="s">
        <v>46</v>
      </c>
      <c r="J29" s="6" t="s">
        <v>46</v>
      </c>
      <c r="K29" s="6" t="s">
        <v>46</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v>1</v>
      </c>
      <c r="F32" s="99">
        <v>5</v>
      </c>
      <c r="G32" s="99" t="s">
        <v>2300</v>
      </c>
      <c r="H32" s="99" t="s">
        <v>2300</v>
      </c>
      <c r="I32" s="99" t="s">
        <v>2300</v>
      </c>
      <c r="J32" s="99" t="s">
        <v>2300</v>
      </c>
      <c r="K32" s="99" t="s">
        <v>2300</v>
      </c>
      <c r="L32" s="18"/>
    </row>
    <row r="33" spans="1:12" s="16" customFormat="1" ht="15" customHeight="1" x14ac:dyDescent="0.45">
      <c r="A33" s="18"/>
      <c r="B33" s="483" t="s">
        <v>2046</v>
      </c>
      <c r="C33" s="483"/>
      <c r="D33" s="484"/>
      <c r="E33" s="6">
        <v>3</v>
      </c>
      <c r="F33" s="6">
        <v>15</v>
      </c>
      <c r="G33" s="6" t="s">
        <v>2300</v>
      </c>
      <c r="H33" s="6" t="s">
        <v>2300</v>
      </c>
      <c r="I33" s="6" t="s">
        <v>2300</v>
      </c>
      <c r="J33" s="6" t="s">
        <v>2300</v>
      </c>
      <c r="K33" s="6" t="s">
        <v>2300</v>
      </c>
      <c r="L33" s="18"/>
    </row>
    <row r="34" spans="1:12" s="16" customFormat="1" ht="15" customHeight="1" x14ac:dyDescent="0.45">
      <c r="A34" s="18"/>
      <c r="B34" s="483" t="s">
        <v>384</v>
      </c>
      <c r="C34" s="483"/>
      <c r="D34" s="484"/>
      <c r="E34" s="6">
        <v>1</v>
      </c>
      <c r="F34" s="6">
        <v>10</v>
      </c>
      <c r="G34" s="6" t="s">
        <v>2300</v>
      </c>
      <c r="H34" s="6" t="s">
        <v>2300</v>
      </c>
      <c r="I34" s="6" t="s">
        <v>2300</v>
      </c>
      <c r="J34" s="6" t="s">
        <v>2300</v>
      </c>
      <c r="K34" s="6" t="s">
        <v>2300</v>
      </c>
      <c r="L34" s="18"/>
    </row>
    <row r="35" spans="1:12" s="16" customFormat="1" ht="15" customHeight="1" x14ac:dyDescent="0.45">
      <c r="A35" s="18"/>
      <c r="B35" s="483" t="s">
        <v>385</v>
      </c>
      <c r="C35" s="483"/>
      <c r="D35" s="484"/>
      <c r="E35" s="6" t="s">
        <v>46</v>
      </c>
      <c r="F35" s="6" t="s">
        <v>46</v>
      </c>
      <c r="G35" s="6" t="s">
        <v>46</v>
      </c>
      <c r="H35" s="6" t="s">
        <v>46</v>
      </c>
      <c r="I35" s="6" t="s">
        <v>46</v>
      </c>
      <c r="J35" s="6" t="s">
        <v>46</v>
      </c>
      <c r="K35" s="6" t="s">
        <v>46</v>
      </c>
      <c r="L35" s="18"/>
    </row>
    <row r="36" spans="1:12" s="16" customFormat="1" ht="15" customHeight="1" x14ac:dyDescent="0.45">
      <c r="A36" s="18"/>
      <c r="B36" s="483" t="s">
        <v>386</v>
      </c>
      <c r="C36" s="483"/>
      <c r="D36" s="484"/>
      <c r="E36" s="6">
        <v>1</v>
      </c>
      <c r="F36" s="6">
        <v>32</v>
      </c>
      <c r="G36" s="6" t="s">
        <v>2300</v>
      </c>
      <c r="H36" s="6" t="s">
        <v>2300</v>
      </c>
      <c r="I36" s="6" t="s">
        <v>2300</v>
      </c>
      <c r="J36" s="6" t="s">
        <v>2300</v>
      </c>
      <c r="K36" s="6" t="s">
        <v>2300</v>
      </c>
      <c r="L36" s="18"/>
    </row>
    <row r="37" spans="1:12" s="16" customFormat="1" ht="15" customHeight="1" x14ac:dyDescent="0.45">
      <c r="A37" s="18"/>
      <c r="B37" s="485" t="s">
        <v>387</v>
      </c>
      <c r="C37" s="485"/>
      <c r="D37" s="486"/>
      <c r="E37" s="9">
        <v>3</v>
      </c>
      <c r="F37" s="9">
        <v>192</v>
      </c>
      <c r="G37" s="9">
        <v>71516</v>
      </c>
      <c r="H37" s="9">
        <v>418163</v>
      </c>
      <c r="I37" s="9">
        <v>758515</v>
      </c>
      <c r="J37" s="9">
        <v>340543</v>
      </c>
      <c r="K37" s="9">
        <v>316374</v>
      </c>
      <c r="L37" s="18"/>
    </row>
    <row r="38" spans="1:12" s="16" customFormat="1" ht="15" customHeight="1" x14ac:dyDescent="0.45">
      <c r="A38" s="18"/>
      <c r="B38" s="483" t="s">
        <v>388</v>
      </c>
      <c r="C38" s="483"/>
      <c r="D38" s="484"/>
      <c r="E38" s="6">
        <v>1</v>
      </c>
      <c r="F38" s="6">
        <v>176</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507</v>
      </c>
      <c r="D5" s="16" t="s">
        <v>543</v>
      </c>
      <c r="L5" s="18"/>
    </row>
    <row r="6" spans="1:12" ht="60" x14ac:dyDescent="0.45">
      <c r="A6" s="15"/>
      <c r="B6" s="473" t="s">
        <v>18</v>
      </c>
      <c r="C6" s="473"/>
      <c r="D6" s="474"/>
      <c r="E6" s="477" t="s">
        <v>20</v>
      </c>
      <c r="F6" s="281" t="s">
        <v>482</v>
      </c>
      <c r="G6" s="139" t="s">
        <v>71</v>
      </c>
      <c r="H6" s="281" t="s">
        <v>1893</v>
      </c>
      <c r="I6" s="281" t="s">
        <v>483</v>
      </c>
      <c r="J6" s="127" t="s">
        <v>484</v>
      </c>
      <c r="K6" s="127" t="s">
        <v>1849</v>
      </c>
      <c r="L6" s="15"/>
    </row>
    <row r="7" spans="1:12" s="128" customFormat="1" ht="15" customHeight="1" thickBot="1" x14ac:dyDescent="0.5">
      <c r="A7" s="280"/>
      <c r="B7" s="475"/>
      <c r="C7" s="475"/>
      <c r="D7" s="476"/>
      <c r="E7" s="478"/>
      <c r="F7" s="19" t="s">
        <v>485</v>
      </c>
      <c r="G7" s="19" t="s">
        <v>79</v>
      </c>
      <c r="H7" s="19" t="s">
        <v>79</v>
      </c>
      <c r="I7" s="19" t="s">
        <v>79</v>
      </c>
      <c r="J7" s="20" t="s">
        <v>79</v>
      </c>
      <c r="K7" s="20" t="s">
        <v>79</v>
      </c>
      <c r="L7" s="280"/>
    </row>
    <row r="8" spans="1:12" s="44" customFormat="1" ht="15" customHeight="1" x14ac:dyDescent="0.45">
      <c r="A8" s="43"/>
      <c r="B8" s="491" t="s">
        <v>12</v>
      </c>
      <c r="C8" s="491"/>
      <c r="D8" s="492"/>
      <c r="E8" s="42">
        <v>24</v>
      </c>
      <c r="F8" s="42">
        <v>341</v>
      </c>
      <c r="G8" s="42">
        <v>63584</v>
      </c>
      <c r="H8" s="42">
        <v>431270</v>
      </c>
      <c r="I8" s="42">
        <v>624155</v>
      </c>
      <c r="J8" s="42">
        <v>181391</v>
      </c>
      <c r="K8" s="42">
        <v>182439</v>
      </c>
      <c r="L8" s="43"/>
    </row>
    <row r="9" spans="1:12" s="16" customFormat="1" ht="15" customHeight="1" x14ac:dyDescent="0.45">
      <c r="A9" s="18"/>
      <c r="B9" s="38" t="s">
        <v>43</v>
      </c>
      <c r="C9" s="487" t="s">
        <v>44</v>
      </c>
      <c r="D9" s="487"/>
      <c r="E9" s="6">
        <v>12</v>
      </c>
      <c r="F9" s="6">
        <v>200</v>
      </c>
      <c r="G9" s="6">
        <v>38822</v>
      </c>
      <c r="H9" s="6">
        <v>319555</v>
      </c>
      <c r="I9" s="6">
        <v>432009</v>
      </c>
      <c r="J9" s="6">
        <v>104275</v>
      </c>
      <c r="K9" s="6">
        <v>104275</v>
      </c>
      <c r="L9" s="18"/>
    </row>
    <row r="10" spans="1:12" s="16" customFormat="1" ht="15" customHeight="1" x14ac:dyDescent="0.45">
      <c r="A10" s="18"/>
      <c r="B10" s="38">
        <v>10</v>
      </c>
      <c r="C10" s="487" t="s">
        <v>45</v>
      </c>
      <c r="D10" s="487"/>
      <c r="E10" s="6">
        <v>5</v>
      </c>
      <c r="F10" s="6">
        <v>40</v>
      </c>
      <c r="G10" s="6">
        <v>7369</v>
      </c>
      <c r="H10" s="6">
        <v>45338</v>
      </c>
      <c r="I10" s="6">
        <v>75860</v>
      </c>
      <c r="J10" s="6">
        <v>27745</v>
      </c>
      <c r="K10" s="6">
        <v>27745</v>
      </c>
      <c r="L10" s="18"/>
    </row>
    <row r="11" spans="1:12" s="16" customFormat="1" ht="15" customHeight="1" x14ac:dyDescent="0.45">
      <c r="A11" s="18"/>
      <c r="B11" s="38">
        <v>11</v>
      </c>
      <c r="C11" s="487" t="s">
        <v>47</v>
      </c>
      <c r="D11" s="487"/>
      <c r="E11" s="6">
        <v>1</v>
      </c>
      <c r="F11" s="6">
        <v>29</v>
      </c>
      <c r="G11" s="6" t="s">
        <v>2300</v>
      </c>
      <c r="H11" s="6" t="s">
        <v>2300</v>
      </c>
      <c r="I11" s="6" t="s">
        <v>2300</v>
      </c>
      <c r="J11" s="6" t="s">
        <v>2300</v>
      </c>
      <c r="K11" s="6" t="s">
        <v>2300</v>
      </c>
      <c r="L11" s="18"/>
    </row>
    <row r="12" spans="1:12" s="16" customFormat="1" ht="15" customHeight="1" x14ac:dyDescent="0.45">
      <c r="A12" s="18"/>
      <c r="B12" s="38">
        <v>12</v>
      </c>
      <c r="C12" s="487" t="s">
        <v>48</v>
      </c>
      <c r="D12" s="487"/>
      <c r="E12" s="6">
        <v>2</v>
      </c>
      <c r="F12" s="6">
        <v>11</v>
      </c>
      <c r="G12" s="6" t="s">
        <v>2300</v>
      </c>
      <c r="H12" s="6" t="s">
        <v>2300</v>
      </c>
      <c r="I12" s="6" t="s">
        <v>2300</v>
      </c>
      <c r="J12" s="6" t="s">
        <v>2300</v>
      </c>
      <c r="K12" s="6" t="s">
        <v>2300</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2</v>
      </c>
      <c r="F21" s="6">
        <v>5</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t="s">
        <v>46</v>
      </c>
      <c r="F26" s="6" t="s">
        <v>46</v>
      </c>
      <c r="G26" s="6" t="s">
        <v>46</v>
      </c>
      <c r="H26" s="6" t="s">
        <v>46</v>
      </c>
      <c r="I26" s="6" t="s">
        <v>46</v>
      </c>
      <c r="J26" s="6" t="s">
        <v>46</v>
      </c>
      <c r="K26" s="6" t="s">
        <v>46</v>
      </c>
      <c r="L26" s="18"/>
    </row>
    <row r="27" spans="1:12" s="16" customFormat="1" ht="15" customHeight="1" x14ac:dyDescent="0.45">
      <c r="A27" s="18"/>
      <c r="B27" s="38">
        <v>27</v>
      </c>
      <c r="C27" s="487" t="s">
        <v>63</v>
      </c>
      <c r="D27" s="487"/>
      <c r="E27" s="6">
        <v>1</v>
      </c>
      <c r="F27" s="6">
        <v>12</v>
      </c>
      <c r="G27" s="6" t="s">
        <v>2300</v>
      </c>
      <c r="H27" s="6" t="s">
        <v>2300</v>
      </c>
      <c r="I27" s="6" t="s">
        <v>2300</v>
      </c>
      <c r="J27" s="6" t="s">
        <v>2300</v>
      </c>
      <c r="K27" s="6" t="s">
        <v>2300</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v>1</v>
      </c>
      <c r="F29" s="6">
        <v>44</v>
      </c>
      <c r="G29" s="6" t="s">
        <v>2300</v>
      </c>
      <c r="H29" s="6" t="s">
        <v>2300</v>
      </c>
      <c r="I29" s="6" t="s">
        <v>2300</v>
      </c>
      <c r="J29" s="6" t="s">
        <v>2300</v>
      </c>
      <c r="K29" s="6" t="s">
        <v>2300</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11</v>
      </c>
      <c r="F33" s="6">
        <v>49</v>
      </c>
      <c r="G33" s="6">
        <v>11717</v>
      </c>
      <c r="H33" s="6">
        <v>101394</v>
      </c>
      <c r="I33" s="6">
        <v>132511</v>
      </c>
      <c r="J33" s="6">
        <v>28375</v>
      </c>
      <c r="K33" s="6">
        <v>28375</v>
      </c>
      <c r="L33" s="18"/>
    </row>
    <row r="34" spans="1:12" s="16" customFormat="1" ht="15" customHeight="1" x14ac:dyDescent="0.45">
      <c r="A34" s="18"/>
      <c r="B34" s="483" t="s">
        <v>384</v>
      </c>
      <c r="C34" s="483"/>
      <c r="D34" s="484"/>
      <c r="E34" s="6">
        <v>5</v>
      </c>
      <c r="F34" s="6">
        <v>68</v>
      </c>
      <c r="G34" s="6" t="s">
        <v>2300</v>
      </c>
      <c r="H34" s="6" t="s">
        <v>2300</v>
      </c>
      <c r="I34" s="6" t="s">
        <v>2300</v>
      </c>
      <c r="J34" s="6" t="s">
        <v>2300</v>
      </c>
      <c r="K34" s="6" t="s">
        <v>2300</v>
      </c>
      <c r="L34" s="18"/>
    </row>
    <row r="35" spans="1:12" s="16" customFormat="1" ht="15" customHeight="1" x14ac:dyDescent="0.45">
      <c r="A35" s="18"/>
      <c r="B35" s="483" t="s">
        <v>385</v>
      </c>
      <c r="C35" s="483"/>
      <c r="D35" s="484"/>
      <c r="E35" s="6">
        <v>7</v>
      </c>
      <c r="F35" s="6">
        <v>180</v>
      </c>
      <c r="G35" s="6">
        <v>36004</v>
      </c>
      <c r="H35" s="6">
        <v>264342</v>
      </c>
      <c r="I35" s="6">
        <v>372082</v>
      </c>
      <c r="J35" s="6">
        <v>99554</v>
      </c>
      <c r="K35" s="6">
        <v>99554</v>
      </c>
      <c r="L35" s="18"/>
    </row>
    <row r="36" spans="1:12" s="16" customFormat="1" ht="15" customHeight="1" x14ac:dyDescent="0.45">
      <c r="A36" s="18"/>
      <c r="B36" s="483" t="s">
        <v>386</v>
      </c>
      <c r="C36" s="483"/>
      <c r="D36" s="484"/>
      <c r="E36" s="6">
        <v>1</v>
      </c>
      <c r="F36" s="6">
        <v>44</v>
      </c>
      <c r="G36" s="6" t="s">
        <v>2300</v>
      </c>
      <c r="H36" s="6" t="s">
        <v>2300</v>
      </c>
      <c r="I36" s="6" t="s">
        <v>2300</v>
      </c>
      <c r="J36" s="6" t="s">
        <v>2300</v>
      </c>
      <c r="K36" s="6" t="s">
        <v>2300</v>
      </c>
      <c r="L36" s="18"/>
    </row>
    <row r="37" spans="1:12" s="16" customFormat="1" ht="15" customHeight="1" x14ac:dyDescent="0.45">
      <c r="A37" s="18"/>
      <c r="B37" s="485" t="s">
        <v>387</v>
      </c>
      <c r="C37" s="485"/>
      <c r="D37" s="486"/>
      <c r="E37" s="9" t="s">
        <v>46</v>
      </c>
      <c r="F37" s="9" t="s">
        <v>46</v>
      </c>
      <c r="G37" s="9" t="s">
        <v>46</v>
      </c>
      <c r="H37" s="9" t="s">
        <v>46</v>
      </c>
      <c r="I37" s="9" t="s">
        <v>46</v>
      </c>
      <c r="J37" s="9" t="s">
        <v>46</v>
      </c>
      <c r="K37" s="9" t="s">
        <v>46</v>
      </c>
      <c r="L37" s="18"/>
    </row>
    <row r="38" spans="1:12" s="16" customFormat="1" ht="15" customHeight="1" x14ac:dyDescent="0.45">
      <c r="A38" s="18"/>
      <c r="B38" s="483" t="s">
        <v>388</v>
      </c>
      <c r="C38" s="483"/>
      <c r="D38" s="484"/>
      <c r="E38" s="6" t="s">
        <v>46</v>
      </c>
      <c r="F38" s="6" t="s">
        <v>46</v>
      </c>
      <c r="G38" s="6" t="s">
        <v>46</v>
      </c>
      <c r="H38" s="6" t="s">
        <v>46</v>
      </c>
      <c r="I38" s="6" t="s">
        <v>46</v>
      </c>
      <c r="J38" s="6" t="s">
        <v>46</v>
      </c>
      <c r="K38" s="6" t="s">
        <v>46</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B42:D42"/>
    <mergeCell ref="B36:D36"/>
    <mergeCell ref="B37:D37"/>
    <mergeCell ref="B38:D38"/>
    <mergeCell ref="B39:D39"/>
    <mergeCell ref="B40:D40"/>
    <mergeCell ref="B41:D41"/>
    <mergeCell ref="B35:D35"/>
    <mergeCell ref="C24:D24"/>
    <mergeCell ref="C25:D25"/>
    <mergeCell ref="C26:D26"/>
    <mergeCell ref="C27:D27"/>
    <mergeCell ref="C28:D28"/>
    <mergeCell ref="C29:D29"/>
    <mergeCell ref="C30:D30"/>
    <mergeCell ref="C31:D31"/>
    <mergeCell ref="C32:D32"/>
    <mergeCell ref="B33:D33"/>
    <mergeCell ref="B34:D34"/>
    <mergeCell ref="C23:D23"/>
    <mergeCell ref="C12:D12"/>
    <mergeCell ref="C13:D13"/>
    <mergeCell ref="C14:D14"/>
    <mergeCell ref="C15:D15"/>
    <mergeCell ref="C16:D16"/>
    <mergeCell ref="C17:D17"/>
    <mergeCell ref="C18:D18"/>
    <mergeCell ref="C19:D19"/>
    <mergeCell ref="C20:D20"/>
    <mergeCell ref="C21:D21"/>
    <mergeCell ref="C22:D22"/>
    <mergeCell ref="C11:D11"/>
    <mergeCell ref="B6:D7"/>
    <mergeCell ref="E6:E7"/>
    <mergeCell ref="B8:D8"/>
    <mergeCell ref="C9:D9"/>
    <mergeCell ref="C10:D10"/>
  </mergeCells>
  <phoneticPr fontId="2"/>
  <pageMargins left="0.78740157480314965" right="0.78740157480314965" top="0.78740157480314965" bottom="0.78740157480314965" header="0.39370078740157483" footer="0.59055118110236227"/>
  <pageSetup paperSize="9" scale="93" firstPageNumber="5" orientation="portrait" r:id="rId1"/>
  <ignoredErrors>
    <ignoredError sqref="B9" numberStoredAsText="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6"/>
  <sheetViews>
    <sheetView showGridLines="0" zoomScaleNormal="100" workbookViewId="0"/>
  </sheetViews>
  <sheetFormatPr defaultColWidth="8.09765625" defaultRowHeight="15" customHeight="1" x14ac:dyDescent="0.45"/>
  <cols>
    <col min="1" max="1" width="2.59765625" style="14" customWidth="1"/>
    <col min="2" max="2" width="2.5" style="14" customWidth="1"/>
    <col min="3" max="5" width="6" style="14" customWidth="1"/>
    <col min="6" max="6" width="6.8984375" style="14" customWidth="1"/>
    <col min="7" max="11" width="11.3984375" style="14" customWidth="1"/>
    <col min="12" max="12" width="8.69921875" style="14" bestFit="1" customWidth="1"/>
    <col min="13" max="16384" width="8.09765625" style="14"/>
  </cols>
  <sheetData>
    <row r="1" spans="1:12" s="116" customFormat="1" ht="15" customHeight="1" x14ac:dyDescent="0.45">
      <c r="B1" s="116" t="s">
        <v>2043</v>
      </c>
    </row>
    <row r="2" spans="1:12" s="113" customFormat="1" ht="15" customHeight="1" x14ac:dyDescent="0.45"/>
    <row r="3" spans="1:12" s="51" customFormat="1" ht="15" customHeight="1" x14ac:dyDescent="0.45">
      <c r="B3" s="51" t="s">
        <v>486</v>
      </c>
    </row>
    <row r="4" spans="1:12" s="44" customFormat="1" ht="15" customHeight="1" x14ac:dyDescent="0.45">
      <c r="B4" s="44" t="s">
        <v>1879</v>
      </c>
    </row>
    <row r="5" spans="1:12" s="16" customFormat="1" ht="15" customHeight="1" thickBot="1" x14ac:dyDescent="0.5">
      <c r="C5" s="17">
        <v>524</v>
      </c>
      <c r="D5" s="16" t="s">
        <v>545</v>
      </c>
      <c r="L5" s="18"/>
    </row>
    <row r="6" spans="1:12" ht="60" x14ac:dyDescent="0.45">
      <c r="A6" s="15"/>
      <c r="B6" s="473" t="s">
        <v>18</v>
      </c>
      <c r="C6" s="473"/>
      <c r="D6" s="474"/>
      <c r="E6" s="477" t="s">
        <v>20</v>
      </c>
      <c r="F6" s="289" t="s">
        <v>482</v>
      </c>
      <c r="G6" s="139" t="s">
        <v>71</v>
      </c>
      <c r="H6" s="289" t="s">
        <v>1893</v>
      </c>
      <c r="I6" s="289" t="s">
        <v>483</v>
      </c>
      <c r="J6" s="127" t="s">
        <v>484</v>
      </c>
      <c r="K6" s="127" t="s">
        <v>1849</v>
      </c>
      <c r="L6" s="15"/>
    </row>
    <row r="7" spans="1:12" s="128" customFormat="1" ht="15" customHeight="1" thickBot="1" x14ac:dyDescent="0.5">
      <c r="A7" s="288"/>
      <c r="B7" s="475"/>
      <c r="C7" s="475"/>
      <c r="D7" s="476"/>
      <c r="E7" s="478"/>
      <c r="F7" s="19" t="s">
        <v>485</v>
      </c>
      <c r="G7" s="19" t="s">
        <v>79</v>
      </c>
      <c r="H7" s="19" t="s">
        <v>79</v>
      </c>
      <c r="I7" s="19" t="s">
        <v>79</v>
      </c>
      <c r="J7" s="20" t="s">
        <v>79</v>
      </c>
      <c r="K7" s="20" t="s">
        <v>79</v>
      </c>
      <c r="L7" s="288"/>
    </row>
    <row r="8" spans="1:12" s="44" customFormat="1" ht="15" customHeight="1" x14ac:dyDescent="0.45">
      <c r="A8" s="43"/>
      <c r="B8" s="491" t="s">
        <v>544</v>
      </c>
      <c r="C8" s="491"/>
      <c r="D8" s="492"/>
      <c r="E8" s="42">
        <v>20</v>
      </c>
      <c r="F8" s="42">
        <v>702</v>
      </c>
      <c r="G8" s="42">
        <v>209421</v>
      </c>
      <c r="H8" s="42">
        <v>1074826</v>
      </c>
      <c r="I8" s="42">
        <v>1613532</v>
      </c>
      <c r="J8" s="42">
        <v>479981</v>
      </c>
      <c r="K8" s="42">
        <v>496276</v>
      </c>
      <c r="L8" s="43"/>
    </row>
    <row r="9" spans="1:12" s="16" customFormat="1" ht="15" customHeight="1" x14ac:dyDescent="0.45">
      <c r="A9" s="18"/>
      <c r="B9" s="38" t="s">
        <v>43</v>
      </c>
      <c r="C9" s="487" t="s">
        <v>44</v>
      </c>
      <c r="D9" s="487"/>
      <c r="E9" s="6">
        <v>4</v>
      </c>
      <c r="F9" s="6">
        <v>123</v>
      </c>
      <c r="G9" s="6" t="s">
        <v>2300</v>
      </c>
      <c r="H9" s="6" t="s">
        <v>2300</v>
      </c>
      <c r="I9" s="6" t="s">
        <v>2300</v>
      </c>
      <c r="J9" s="6" t="s">
        <v>2300</v>
      </c>
      <c r="K9" s="6" t="s">
        <v>2300</v>
      </c>
      <c r="L9" s="18"/>
    </row>
    <row r="10" spans="1:12" s="16" customFormat="1" ht="15" customHeight="1" x14ac:dyDescent="0.45">
      <c r="A10" s="18"/>
      <c r="B10" s="38">
        <v>10</v>
      </c>
      <c r="C10" s="487" t="s">
        <v>45</v>
      </c>
      <c r="D10" s="487"/>
      <c r="E10" s="6">
        <v>2</v>
      </c>
      <c r="F10" s="6">
        <v>9</v>
      </c>
      <c r="G10" s="6" t="s">
        <v>2300</v>
      </c>
      <c r="H10" s="6" t="s">
        <v>2300</v>
      </c>
      <c r="I10" s="6" t="s">
        <v>2300</v>
      </c>
      <c r="J10" s="6" t="s">
        <v>2300</v>
      </c>
      <c r="K10" s="6" t="s">
        <v>2300</v>
      </c>
      <c r="L10" s="18"/>
    </row>
    <row r="11" spans="1:12" s="16" customFormat="1" ht="15" customHeight="1" x14ac:dyDescent="0.45">
      <c r="A11" s="18"/>
      <c r="B11" s="38">
        <v>11</v>
      </c>
      <c r="C11" s="487" t="s">
        <v>47</v>
      </c>
      <c r="D11" s="487"/>
      <c r="E11" s="6">
        <v>3</v>
      </c>
      <c r="F11" s="6">
        <v>194</v>
      </c>
      <c r="G11" s="6">
        <v>42325</v>
      </c>
      <c r="H11" s="6">
        <v>20997</v>
      </c>
      <c r="I11" s="6">
        <v>105626</v>
      </c>
      <c r="J11" s="6">
        <v>70767</v>
      </c>
      <c r="K11" s="6">
        <v>77038</v>
      </c>
      <c r="L11" s="18"/>
    </row>
    <row r="12" spans="1:12" s="16" customFormat="1" ht="15" customHeight="1" x14ac:dyDescent="0.45">
      <c r="A12" s="18"/>
      <c r="B12" s="38">
        <v>12</v>
      </c>
      <c r="C12" s="487" t="s">
        <v>48</v>
      </c>
      <c r="D12" s="487"/>
      <c r="E12" s="6">
        <v>5</v>
      </c>
      <c r="F12" s="6">
        <v>135</v>
      </c>
      <c r="G12" s="6">
        <v>47225</v>
      </c>
      <c r="H12" s="6">
        <v>254697</v>
      </c>
      <c r="I12" s="6">
        <v>368153</v>
      </c>
      <c r="J12" s="6">
        <v>109888</v>
      </c>
      <c r="K12" s="6">
        <v>104325</v>
      </c>
      <c r="L12" s="18"/>
    </row>
    <row r="13" spans="1:12" s="16" customFormat="1" ht="15" customHeight="1" x14ac:dyDescent="0.45">
      <c r="A13" s="18"/>
      <c r="B13" s="39">
        <v>13</v>
      </c>
      <c r="C13" s="488" t="s">
        <v>49</v>
      </c>
      <c r="D13" s="488"/>
      <c r="E13" s="9" t="s">
        <v>46</v>
      </c>
      <c r="F13" s="9" t="s">
        <v>46</v>
      </c>
      <c r="G13" s="9" t="s">
        <v>46</v>
      </c>
      <c r="H13" s="9" t="s">
        <v>46</v>
      </c>
      <c r="I13" s="9" t="s">
        <v>46</v>
      </c>
      <c r="J13" s="9" t="s">
        <v>46</v>
      </c>
      <c r="K13" s="9" t="s">
        <v>46</v>
      </c>
      <c r="L13" s="18"/>
    </row>
    <row r="14" spans="1:12" s="16" customFormat="1" ht="15" customHeight="1" x14ac:dyDescent="0.45">
      <c r="A14" s="18"/>
      <c r="B14" s="38">
        <v>14</v>
      </c>
      <c r="C14" s="487" t="s">
        <v>50</v>
      </c>
      <c r="D14" s="487"/>
      <c r="E14" s="6" t="s">
        <v>46</v>
      </c>
      <c r="F14" s="6" t="s">
        <v>46</v>
      </c>
      <c r="G14" s="6" t="s">
        <v>46</v>
      </c>
      <c r="H14" s="6" t="s">
        <v>46</v>
      </c>
      <c r="I14" s="6" t="s">
        <v>46</v>
      </c>
      <c r="J14" s="6" t="s">
        <v>46</v>
      </c>
      <c r="K14" s="6" t="s">
        <v>46</v>
      </c>
      <c r="L14" s="18"/>
    </row>
    <row r="15" spans="1:12" s="16" customFormat="1" ht="15" customHeight="1" x14ac:dyDescent="0.45">
      <c r="A15" s="18"/>
      <c r="B15" s="38">
        <v>15</v>
      </c>
      <c r="C15" s="487" t="s">
        <v>51</v>
      </c>
      <c r="D15" s="487"/>
      <c r="E15" s="6" t="s">
        <v>46</v>
      </c>
      <c r="F15" s="6" t="s">
        <v>46</v>
      </c>
      <c r="G15" s="6" t="s">
        <v>46</v>
      </c>
      <c r="H15" s="6" t="s">
        <v>46</v>
      </c>
      <c r="I15" s="6" t="s">
        <v>46</v>
      </c>
      <c r="J15" s="6" t="s">
        <v>46</v>
      </c>
      <c r="K15" s="6" t="s">
        <v>46</v>
      </c>
      <c r="L15" s="18"/>
    </row>
    <row r="16" spans="1:12" s="16" customFormat="1" ht="15" customHeight="1" x14ac:dyDescent="0.45">
      <c r="A16" s="18"/>
      <c r="B16" s="38">
        <v>16</v>
      </c>
      <c r="C16" s="487" t="s">
        <v>52</v>
      </c>
      <c r="D16" s="487"/>
      <c r="E16" s="6" t="s">
        <v>46</v>
      </c>
      <c r="F16" s="6" t="s">
        <v>46</v>
      </c>
      <c r="G16" s="6" t="s">
        <v>46</v>
      </c>
      <c r="H16" s="6" t="s">
        <v>46</v>
      </c>
      <c r="I16" s="6" t="s">
        <v>46</v>
      </c>
      <c r="J16" s="6" t="s">
        <v>46</v>
      </c>
      <c r="K16" s="6" t="s">
        <v>46</v>
      </c>
      <c r="L16" s="18"/>
    </row>
    <row r="17" spans="1:12" s="16" customFormat="1" ht="15" customHeight="1" x14ac:dyDescent="0.45">
      <c r="A17" s="18"/>
      <c r="B17" s="38">
        <v>17</v>
      </c>
      <c r="C17" s="487" t="s">
        <v>53</v>
      </c>
      <c r="D17" s="487"/>
      <c r="E17" s="6" t="s">
        <v>46</v>
      </c>
      <c r="F17" s="6" t="s">
        <v>46</v>
      </c>
      <c r="G17" s="6" t="s">
        <v>46</v>
      </c>
      <c r="H17" s="6" t="s">
        <v>46</v>
      </c>
      <c r="I17" s="6" t="s">
        <v>46</v>
      </c>
      <c r="J17" s="6" t="s">
        <v>46</v>
      </c>
      <c r="K17" s="6" t="s">
        <v>46</v>
      </c>
      <c r="L17" s="18"/>
    </row>
    <row r="18" spans="1:12" s="16" customFormat="1" ht="15" customHeight="1" x14ac:dyDescent="0.45">
      <c r="A18" s="18"/>
      <c r="B18" s="39">
        <v>18</v>
      </c>
      <c r="C18" s="490" t="s">
        <v>54</v>
      </c>
      <c r="D18" s="488"/>
      <c r="E18" s="9" t="s">
        <v>46</v>
      </c>
      <c r="F18" s="9" t="s">
        <v>46</v>
      </c>
      <c r="G18" s="9" t="s">
        <v>46</v>
      </c>
      <c r="H18" s="9" t="s">
        <v>46</v>
      </c>
      <c r="I18" s="9" t="s">
        <v>46</v>
      </c>
      <c r="J18" s="9" t="s">
        <v>46</v>
      </c>
      <c r="K18" s="9" t="s">
        <v>46</v>
      </c>
      <c r="L18" s="18"/>
    </row>
    <row r="19" spans="1:12" s="16" customFormat="1" ht="15" customHeight="1" x14ac:dyDescent="0.45">
      <c r="A19" s="18"/>
      <c r="B19" s="38">
        <v>19</v>
      </c>
      <c r="C19" s="487" t="s">
        <v>55</v>
      </c>
      <c r="D19" s="487"/>
      <c r="E19" s="6" t="s">
        <v>46</v>
      </c>
      <c r="F19" s="6" t="s">
        <v>46</v>
      </c>
      <c r="G19" s="6" t="s">
        <v>46</v>
      </c>
      <c r="H19" s="6" t="s">
        <v>46</v>
      </c>
      <c r="I19" s="6" t="s">
        <v>46</v>
      </c>
      <c r="J19" s="6" t="s">
        <v>46</v>
      </c>
      <c r="K19" s="6" t="s">
        <v>46</v>
      </c>
      <c r="L19" s="18"/>
    </row>
    <row r="20" spans="1:12" s="16" customFormat="1" ht="15" customHeight="1" x14ac:dyDescent="0.45">
      <c r="A20" s="18"/>
      <c r="B20" s="38">
        <v>20</v>
      </c>
      <c r="C20" s="487" t="s">
        <v>56</v>
      </c>
      <c r="D20" s="487"/>
      <c r="E20" s="6" t="s">
        <v>46</v>
      </c>
      <c r="F20" s="6" t="s">
        <v>46</v>
      </c>
      <c r="G20" s="6" t="s">
        <v>46</v>
      </c>
      <c r="H20" s="6" t="s">
        <v>46</v>
      </c>
      <c r="I20" s="6" t="s">
        <v>46</v>
      </c>
      <c r="J20" s="6" t="s">
        <v>46</v>
      </c>
      <c r="K20" s="6" t="s">
        <v>46</v>
      </c>
      <c r="L20" s="18"/>
    </row>
    <row r="21" spans="1:12" s="16" customFormat="1" ht="15" customHeight="1" x14ac:dyDescent="0.45">
      <c r="A21" s="18"/>
      <c r="B21" s="38">
        <v>21</v>
      </c>
      <c r="C21" s="487" t="s">
        <v>57</v>
      </c>
      <c r="D21" s="487"/>
      <c r="E21" s="6">
        <v>1</v>
      </c>
      <c r="F21" s="6">
        <v>11</v>
      </c>
      <c r="G21" s="6" t="s">
        <v>2300</v>
      </c>
      <c r="H21" s="6" t="s">
        <v>2300</v>
      </c>
      <c r="I21" s="6" t="s">
        <v>2300</v>
      </c>
      <c r="J21" s="6" t="s">
        <v>2300</v>
      </c>
      <c r="K21" s="6" t="s">
        <v>2300</v>
      </c>
      <c r="L21" s="18"/>
    </row>
    <row r="22" spans="1:12" s="16" customFormat="1" ht="15" customHeight="1" x14ac:dyDescent="0.45">
      <c r="A22" s="18"/>
      <c r="B22" s="38">
        <v>22</v>
      </c>
      <c r="C22" s="487" t="s">
        <v>58</v>
      </c>
      <c r="D22" s="487"/>
      <c r="E22" s="6" t="s">
        <v>46</v>
      </c>
      <c r="F22" s="6" t="s">
        <v>46</v>
      </c>
      <c r="G22" s="6" t="s">
        <v>46</v>
      </c>
      <c r="H22" s="6" t="s">
        <v>46</v>
      </c>
      <c r="I22" s="6" t="s">
        <v>46</v>
      </c>
      <c r="J22" s="6" t="s">
        <v>46</v>
      </c>
      <c r="K22" s="6" t="s">
        <v>46</v>
      </c>
      <c r="L22" s="18"/>
    </row>
    <row r="23" spans="1:12" s="16" customFormat="1" ht="15" customHeight="1" x14ac:dyDescent="0.45">
      <c r="A23" s="18"/>
      <c r="B23" s="39">
        <v>23</v>
      </c>
      <c r="C23" s="488" t="s">
        <v>59</v>
      </c>
      <c r="D23" s="488"/>
      <c r="E23" s="9" t="s">
        <v>46</v>
      </c>
      <c r="F23" s="9" t="s">
        <v>46</v>
      </c>
      <c r="G23" s="9" t="s">
        <v>46</v>
      </c>
      <c r="H23" s="9" t="s">
        <v>46</v>
      </c>
      <c r="I23" s="9" t="s">
        <v>46</v>
      </c>
      <c r="J23" s="9" t="s">
        <v>46</v>
      </c>
      <c r="K23" s="9" t="s">
        <v>46</v>
      </c>
      <c r="L23" s="18"/>
    </row>
    <row r="24" spans="1:12" s="16" customFormat="1" ht="15" customHeight="1" x14ac:dyDescent="0.45">
      <c r="A24" s="18"/>
      <c r="B24" s="38">
        <v>24</v>
      </c>
      <c r="C24" s="487" t="s">
        <v>60</v>
      </c>
      <c r="D24" s="487"/>
      <c r="E24" s="6" t="s">
        <v>46</v>
      </c>
      <c r="F24" s="6" t="s">
        <v>46</v>
      </c>
      <c r="G24" s="6" t="s">
        <v>46</v>
      </c>
      <c r="H24" s="6" t="s">
        <v>46</v>
      </c>
      <c r="I24" s="6" t="s">
        <v>46</v>
      </c>
      <c r="J24" s="6" t="s">
        <v>46</v>
      </c>
      <c r="K24" s="6" t="s">
        <v>46</v>
      </c>
      <c r="L24" s="18"/>
    </row>
    <row r="25" spans="1:12" s="16" customFormat="1" ht="15" customHeight="1" x14ac:dyDescent="0.45">
      <c r="A25" s="18"/>
      <c r="B25" s="38">
        <v>25</v>
      </c>
      <c r="C25" s="487" t="s">
        <v>61</v>
      </c>
      <c r="D25" s="487"/>
      <c r="E25" s="6" t="s">
        <v>46</v>
      </c>
      <c r="F25" s="6" t="s">
        <v>46</v>
      </c>
      <c r="G25" s="6" t="s">
        <v>46</v>
      </c>
      <c r="H25" s="6" t="s">
        <v>46</v>
      </c>
      <c r="I25" s="6" t="s">
        <v>46</v>
      </c>
      <c r="J25" s="6" t="s">
        <v>46</v>
      </c>
      <c r="K25" s="6" t="s">
        <v>46</v>
      </c>
      <c r="L25" s="18"/>
    </row>
    <row r="26" spans="1:12" s="16" customFormat="1" ht="15" customHeight="1" x14ac:dyDescent="0.45">
      <c r="A26" s="18"/>
      <c r="B26" s="38">
        <v>26</v>
      </c>
      <c r="C26" s="487" t="s">
        <v>62</v>
      </c>
      <c r="D26" s="487"/>
      <c r="E26" s="6">
        <v>1</v>
      </c>
      <c r="F26" s="6">
        <v>34</v>
      </c>
      <c r="G26" s="6" t="s">
        <v>2300</v>
      </c>
      <c r="H26" s="6" t="s">
        <v>2300</v>
      </c>
      <c r="I26" s="6" t="s">
        <v>2300</v>
      </c>
      <c r="J26" s="6" t="s">
        <v>2300</v>
      </c>
      <c r="K26" s="6" t="s">
        <v>2300</v>
      </c>
      <c r="L26" s="18"/>
    </row>
    <row r="27" spans="1:12" s="16" customFormat="1" ht="15" customHeight="1" x14ac:dyDescent="0.45">
      <c r="A27" s="18"/>
      <c r="B27" s="38">
        <v>27</v>
      </c>
      <c r="C27" s="487" t="s">
        <v>63</v>
      </c>
      <c r="D27" s="487"/>
      <c r="E27" s="6" t="s">
        <v>46</v>
      </c>
      <c r="F27" s="6" t="s">
        <v>46</v>
      </c>
      <c r="G27" s="6" t="s">
        <v>46</v>
      </c>
      <c r="H27" s="6" t="s">
        <v>46</v>
      </c>
      <c r="I27" s="6" t="s">
        <v>46</v>
      </c>
      <c r="J27" s="6" t="s">
        <v>46</v>
      </c>
      <c r="K27" s="6" t="s">
        <v>46</v>
      </c>
      <c r="L27" s="18"/>
    </row>
    <row r="28" spans="1:12" s="16" customFormat="1" ht="15" customHeight="1" x14ac:dyDescent="0.45">
      <c r="A28" s="18"/>
      <c r="B28" s="39">
        <v>28</v>
      </c>
      <c r="C28" s="488" t="s">
        <v>64</v>
      </c>
      <c r="D28" s="488"/>
      <c r="E28" s="9" t="s">
        <v>46</v>
      </c>
      <c r="F28" s="9" t="s">
        <v>46</v>
      </c>
      <c r="G28" s="9" t="s">
        <v>46</v>
      </c>
      <c r="H28" s="9" t="s">
        <v>46</v>
      </c>
      <c r="I28" s="9" t="s">
        <v>46</v>
      </c>
      <c r="J28" s="9" t="s">
        <v>46</v>
      </c>
      <c r="K28" s="9" t="s">
        <v>46</v>
      </c>
      <c r="L28" s="18"/>
    </row>
    <row r="29" spans="1:12" s="16" customFormat="1" ht="15" customHeight="1" x14ac:dyDescent="0.45">
      <c r="A29" s="18"/>
      <c r="B29" s="38">
        <v>29</v>
      </c>
      <c r="C29" s="487" t="s">
        <v>65</v>
      </c>
      <c r="D29" s="487"/>
      <c r="E29" s="6">
        <v>4</v>
      </c>
      <c r="F29" s="6">
        <v>196</v>
      </c>
      <c r="G29" s="6">
        <v>69547</v>
      </c>
      <c r="H29" s="6">
        <v>388678</v>
      </c>
      <c r="I29" s="6">
        <v>542495</v>
      </c>
      <c r="J29" s="6">
        <v>134731</v>
      </c>
      <c r="K29" s="6">
        <v>141875</v>
      </c>
      <c r="L29" s="18"/>
    </row>
    <row r="30" spans="1:12" s="16" customFormat="1" ht="15" customHeight="1" x14ac:dyDescent="0.45">
      <c r="A30" s="18"/>
      <c r="B30" s="38">
        <v>30</v>
      </c>
      <c r="C30" s="487" t="s">
        <v>66</v>
      </c>
      <c r="D30" s="487"/>
      <c r="E30" s="6" t="s">
        <v>46</v>
      </c>
      <c r="F30" s="6" t="s">
        <v>46</v>
      </c>
      <c r="G30" s="6" t="s">
        <v>46</v>
      </c>
      <c r="H30" s="6" t="s">
        <v>46</v>
      </c>
      <c r="I30" s="6" t="s">
        <v>46</v>
      </c>
      <c r="J30" s="6" t="s">
        <v>46</v>
      </c>
      <c r="K30" s="6" t="s">
        <v>46</v>
      </c>
      <c r="L30" s="18"/>
    </row>
    <row r="31" spans="1:12" s="16" customFormat="1" ht="15" customHeight="1" x14ac:dyDescent="0.45">
      <c r="A31" s="18"/>
      <c r="B31" s="38">
        <v>31</v>
      </c>
      <c r="C31" s="487" t="s">
        <v>67</v>
      </c>
      <c r="D31" s="487"/>
      <c r="E31" s="6" t="s">
        <v>46</v>
      </c>
      <c r="F31" s="6" t="s">
        <v>46</v>
      </c>
      <c r="G31" s="6" t="s">
        <v>46</v>
      </c>
      <c r="H31" s="6" t="s">
        <v>46</v>
      </c>
      <c r="I31" s="6" t="s">
        <v>46</v>
      </c>
      <c r="J31" s="6" t="s">
        <v>46</v>
      </c>
      <c r="K31" s="6" t="s">
        <v>46</v>
      </c>
      <c r="L31" s="18"/>
    </row>
    <row r="32" spans="1:12" s="16" customFormat="1" ht="15" customHeight="1" x14ac:dyDescent="0.45">
      <c r="A32" s="18"/>
      <c r="B32" s="132">
        <v>32</v>
      </c>
      <c r="C32" s="489" t="s">
        <v>68</v>
      </c>
      <c r="D32" s="489"/>
      <c r="E32" s="99" t="s">
        <v>46</v>
      </c>
      <c r="F32" s="99" t="s">
        <v>46</v>
      </c>
      <c r="G32" s="99" t="s">
        <v>46</v>
      </c>
      <c r="H32" s="99" t="s">
        <v>46</v>
      </c>
      <c r="I32" s="99" t="s">
        <v>46</v>
      </c>
      <c r="J32" s="99" t="s">
        <v>46</v>
      </c>
      <c r="K32" s="99" t="s">
        <v>46</v>
      </c>
      <c r="L32" s="18"/>
    </row>
    <row r="33" spans="1:12" s="16" customFormat="1" ht="15" customHeight="1" x14ac:dyDescent="0.45">
      <c r="A33" s="18"/>
      <c r="B33" s="483" t="s">
        <v>2046</v>
      </c>
      <c r="C33" s="483"/>
      <c r="D33" s="484"/>
      <c r="E33" s="6">
        <v>3</v>
      </c>
      <c r="F33" s="6">
        <v>10</v>
      </c>
      <c r="G33" s="6">
        <v>2435</v>
      </c>
      <c r="H33" s="6">
        <v>60702</v>
      </c>
      <c r="I33" s="6">
        <v>91848</v>
      </c>
      <c r="J33" s="6">
        <v>28318</v>
      </c>
      <c r="K33" s="6">
        <v>28318</v>
      </c>
      <c r="L33" s="18"/>
    </row>
    <row r="34" spans="1:12" s="16" customFormat="1" ht="15" customHeight="1" x14ac:dyDescent="0.45">
      <c r="A34" s="18"/>
      <c r="B34" s="483" t="s">
        <v>384</v>
      </c>
      <c r="C34" s="483"/>
      <c r="D34" s="484"/>
      <c r="E34" s="6">
        <v>6</v>
      </c>
      <c r="F34" s="6">
        <v>82</v>
      </c>
      <c r="G34" s="6">
        <v>23144</v>
      </c>
      <c r="H34" s="6">
        <v>123556</v>
      </c>
      <c r="I34" s="6">
        <v>157256</v>
      </c>
      <c r="J34" s="6">
        <v>30761</v>
      </c>
      <c r="K34" s="6">
        <v>30761</v>
      </c>
      <c r="L34" s="18"/>
    </row>
    <row r="35" spans="1:12" s="16" customFormat="1" ht="15" customHeight="1" x14ac:dyDescent="0.45">
      <c r="A35" s="18"/>
      <c r="B35" s="483" t="s">
        <v>385</v>
      </c>
      <c r="C35" s="483"/>
      <c r="D35" s="484"/>
      <c r="E35" s="6">
        <v>1</v>
      </c>
      <c r="F35" s="6">
        <v>29</v>
      </c>
      <c r="G35" s="6" t="s">
        <v>2300</v>
      </c>
      <c r="H35" s="6" t="s">
        <v>2300</v>
      </c>
      <c r="I35" s="6" t="s">
        <v>2300</v>
      </c>
      <c r="J35" s="6" t="s">
        <v>2300</v>
      </c>
      <c r="K35" s="6" t="s">
        <v>2300</v>
      </c>
      <c r="L35" s="18"/>
    </row>
    <row r="36" spans="1:12" s="16" customFormat="1" ht="15" customHeight="1" x14ac:dyDescent="0.45">
      <c r="A36" s="18"/>
      <c r="B36" s="483" t="s">
        <v>386</v>
      </c>
      <c r="C36" s="483"/>
      <c r="D36" s="484"/>
      <c r="E36" s="6">
        <v>6</v>
      </c>
      <c r="F36" s="6">
        <v>245</v>
      </c>
      <c r="G36" s="6">
        <v>67268</v>
      </c>
      <c r="H36" s="6">
        <v>358021</v>
      </c>
      <c r="I36" s="6">
        <v>537396</v>
      </c>
      <c r="J36" s="6">
        <v>163108</v>
      </c>
      <c r="K36" s="6">
        <v>165173</v>
      </c>
      <c r="L36" s="18"/>
    </row>
    <row r="37" spans="1:12" s="16" customFormat="1" ht="15" customHeight="1" x14ac:dyDescent="0.45">
      <c r="A37" s="18"/>
      <c r="B37" s="485" t="s">
        <v>387</v>
      </c>
      <c r="C37" s="485"/>
      <c r="D37" s="486"/>
      <c r="E37" s="9">
        <v>3</v>
      </c>
      <c r="F37" s="9">
        <v>201</v>
      </c>
      <c r="G37" s="9" t="s">
        <v>2300</v>
      </c>
      <c r="H37" s="9" t="s">
        <v>2300</v>
      </c>
      <c r="I37" s="9" t="s">
        <v>2300</v>
      </c>
      <c r="J37" s="9" t="s">
        <v>2300</v>
      </c>
      <c r="K37" s="9" t="s">
        <v>2300</v>
      </c>
      <c r="L37" s="18"/>
    </row>
    <row r="38" spans="1:12" s="16" customFormat="1" ht="15" customHeight="1" x14ac:dyDescent="0.45">
      <c r="A38" s="18"/>
      <c r="B38" s="483" t="s">
        <v>388</v>
      </c>
      <c r="C38" s="483"/>
      <c r="D38" s="484"/>
      <c r="E38" s="6">
        <v>1</v>
      </c>
      <c r="F38" s="6">
        <v>135</v>
      </c>
      <c r="G38" s="6" t="s">
        <v>2300</v>
      </c>
      <c r="H38" s="6" t="s">
        <v>2300</v>
      </c>
      <c r="I38" s="6" t="s">
        <v>2300</v>
      </c>
      <c r="J38" s="6" t="s">
        <v>2300</v>
      </c>
      <c r="K38" s="6" t="s">
        <v>2300</v>
      </c>
      <c r="L38" s="18"/>
    </row>
    <row r="39" spans="1:12" s="16" customFormat="1" ht="15" customHeight="1" x14ac:dyDescent="0.45">
      <c r="A39" s="18"/>
      <c r="B39" s="483" t="s">
        <v>389</v>
      </c>
      <c r="C39" s="483"/>
      <c r="D39" s="484"/>
      <c r="E39" s="6" t="s">
        <v>46</v>
      </c>
      <c r="F39" s="6" t="s">
        <v>46</v>
      </c>
      <c r="G39" s="6" t="s">
        <v>46</v>
      </c>
      <c r="H39" s="6" t="s">
        <v>46</v>
      </c>
      <c r="I39" s="6" t="s">
        <v>46</v>
      </c>
      <c r="J39" s="6" t="s">
        <v>46</v>
      </c>
      <c r="K39" s="6" t="s">
        <v>46</v>
      </c>
      <c r="L39" s="18"/>
    </row>
    <row r="40" spans="1:12" s="16" customFormat="1" ht="15" customHeight="1" x14ac:dyDescent="0.45">
      <c r="A40" s="18"/>
      <c r="B40" s="483" t="s">
        <v>390</v>
      </c>
      <c r="C40" s="483"/>
      <c r="D40" s="484"/>
      <c r="E40" s="6" t="s">
        <v>46</v>
      </c>
      <c r="F40" s="6" t="s">
        <v>46</v>
      </c>
      <c r="G40" s="6" t="s">
        <v>46</v>
      </c>
      <c r="H40" s="6" t="s">
        <v>46</v>
      </c>
      <c r="I40" s="6" t="s">
        <v>46</v>
      </c>
      <c r="J40" s="6" t="s">
        <v>46</v>
      </c>
      <c r="K40" s="6" t="s">
        <v>46</v>
      </c>
      <c r="L40" s="18"/>
    </row>
    <row r="41" spans="1:12" s="16" customFormat="1" ht="15" customHeight="1" x14ac:dyDescent="0.45">
      <c r="A41" s="18"/>
      <c r="B41" s="483" t="s">
        <v>391</v>
      </c>
      <c r="C41" s="483"/>
      <c r="D41" s="484"/>
      <c r="E41" s="6" t="s">
        <v>46</v>
      </c>
      <c r="F41" s="6" t="s">
        <v>46</v>
      </c>
      <c r="G41" s="6" t="s">
        <v>46</v>
      </c>
      <c r="H41" s="6" t="s">
        <v>46</v>
      </c>
      <c r="I41" s="6" t="s">
        <v>46</v>
      </c>
      <c r="J41" s="6" t="s">
        <v>46</v>
      </c>
      <c r="K41" s="6" t="s">
        <v>46</v>
      </c>
      <c r="L41" s="18"/>
    </row>
    <row r="42" spans="1:12" s="16" customFormat="1" ht="15" customHeight="1" thickBot="1" x14ac:dyDescent="0.5">
      <c r="A42" s="18"/>
      <c r="B42" s="481" t="s">
        <v>392</v>
      </c>
      <c r="C42" s="481"/>
      <c r="D42" s="482"/>
      <c r="E42" s="12" t="s">
        <v>46</v>
      </c>
      <c r="F42" s="12" t="s">
        <v>46</v>
      </c>
      <c r="G42" s="12" t="s">
        <v>46</v>
      </c>
      <c r="H42" s="12" t="s">
        <v>46</v>
      </c>
      <c r="I42" s="12" t="s">
        <v>46</v>
      </c>
      <c r="J42" s="12" t="s">
        <v>46</v>
      </c>
      <c r="K42" s="12" t="s">
        <v>46</v>
      </c>
      <c r="L42" s="18"/>
    </row>
    <row r="43" spans="1:12" s="16" customFormat="1" ht="15" customHeight="1" x14ac:dyDescent="0.45">
      <c r="A43" s="18"/>
      <c r="L43" s="18"/>
    </row>
    <row r="44" spans="1:12" ht="15" customHeight="1" x14ac:dyDescent="0.45">
      <c r="A44" s="15"/>
      <c r="L44" s="15"/>
    </row>
    <row r="45" spans="1:12" ht="15" customHeight="1" x14ac:dyDescent="0.45">
      <c r="A45" s="15"/>
      <c r="L45" s="15"/>
    </row>
    <row r="46" spans="1:12" ht="15" customHeight="1" x14ac:dyDescent="0.45">
      <c r="A46" s="15"/>
      <c r="L46" s="15"/>
    </row>
    <row r="47" spans="1:12" ht="15" customHeight="1" x14ac:dyDescent="0.45">
      <c r="A47" s="15"/>
      <c r="L47" s="15"/>
    </row>
    <row r="48" spans="1:12" ht="15" customHeight="1" x14ac:dyDescent="0.45">
      <c r="A48" s="15"/>
      <c r="L48" s="15"/>
    </row>
    <row r="49" spans="1:12" ht="15" customHeight="1" x14ac:dyDescent="0.45">
      <c r="A49" s="15"/>
      <c r="L49" s="15"/>
    </row>
    <row r="50" spans="1:12" ht="15" customHeight="1" x14ac:dyDescent="0.45">
      <c r="A50" s="15"/>
      <c r="L50" s="15"/>
    </row>
    <row r="51" spans="1:12" ht="15" customHeight="1" x14ac:dyDescent="0.45">
      <c r="A51" s="15"/>
      <c r="L51" s="15"/>
    </row>
    <row r="52" spans="1:12" ht="15" customHeight="1" x14ac:dyDescent="0.45">
      <c r="A52" s="15"/>
      <c r="L52" s="15"/>
    </row>
    <row r="53" spans="1:12" ht="15" customHeight="1" x14ac:dyDescent="0.45">
      <c r="A53" s="15"/>
      <c r="L53" s="15"/>
    </row>
    <row r="54" spans="1:12" ht="15" customHeight="1" x14ac:dyDescent="0.45">
      <c r="A54" s="15"/>
      <c r="L54" s="15"/>
    </row>
    <row r="55" spans="1:12" ht="15" customHeight="1" x14ac:dyDescent="0.45">
      <c r="A55" s="15"/>
      <c r="L55" s="15"/>
    </row>
    <row r="56" spans="1:12" ht="15" customHeight="1" x14ac:dyDescent="0.45">
      <c r="A56" s="15"/>
      <c r="L56" s="15"/>
    </row>
  </sheetData>
  <mergeCells count="37">
    <mergeCell ref="C11:D11"/>
    <mergeCell ref="B6:D7"/>
    <mergeCell ref="E6:E7"/>
    <mergeCell ref="B8:D8"/>
    <mergeCell ref="C9:D9"/>
    <mergeCell ref="C10:D10"/>
    <mergeCell ref="C23:D23"/>
    <mergeCell ref="C12:D12"/>
    <mergeCell ref="C13:D13"/>
    <mergeCell ref="C14:D14"/>
    <mergeCell ref="C15:D15"/>
    <mergeCell ref="C16:D16"/>
    <mergeCell ref="C17:D17"/>
    <mergeCell ref="C18:D18"/>
    <mergeCell ref="C19:D19"/>
    <mergeCell ref="C20:D20"/>
    <mergeCell ref="C21:D21"/>
    <mergeCell ref="C22:D22"/>
    <mergeCell ref="B35:D35"/>
    <mergeCell ref="C24:D24"/>
    <mergeCell ref="C25:D25"/>
    <mergeCell ref="C26:D26"/>
    <mergeCell ref="C27:D27"/>
    <mergeCell ref="C28:D28"/>
    <mergeCell ref="C29:D29"/>
    <mergeCell ref="C30:D30"/>
    <mergeCell ref="C31:D31"/>
    <mergeCell ref="C32:D32"/>
    <mergeCell ref="B33:D33"/>
    <mergeCell ref="B34:D34"/>
    <mergeCell ref="B42:D42"/>
    <mergeCell ref="B36:D36"/>
    <mergeCell ref="B37:D37"/>
    <mergeCell ref="B38:D38"/>
    <mergeCell ref="B39:D39"/>
    <mergeCell ref="B40:D40"/>
    <mergeCell ref="B41:D41"/>
  </mergeCells>
  <phoneticPr fontId="2"/>
  <pageMargins left="0.78740157480314965" right="0.78740157480314965" top="0.78740157480314965" bottom="0.78740157480314965" header="0.39370078740157483" footer="0.59055118110236227"/>
  <pageSetup paperSize="9" scale="93" firstPageNumber="5"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8"/>
  <sheetViews>
    <sheetView showGridLines="0" zoomScaleNormal="100" zoomScaleSheetLayoutView="100" workbookViewId="0"/>
  </sheetViews>
  <sheetFormatPr defaultColWidth="8.09765625" defaultRowHeight="15" customHeight="1" x14ac:dyDescent="0.45"/>
  <cols>
    <col min="1" max="1" width="2.59765625" style="14" customWidth="1"/>
    <col min="2" max="2" width="3.5" style="14" customWidth="1"/>
    <col min="3" max="3" width="11.19921875" style="14" customWidth="1"/>
    <col min="4" max="4" width="6" style="14" customWidth="1"/>
    <col min="5" max="5" width="10.3984375" style="14" bestFit="1" customWidth="1"/>
    <col min="6" max="10" width="8.09765625" style="14" customWidth="1"/>
    <col min="11" max="16384" width="8.09765625" style="14"/>
  </cols>
  <sheetData>
    <row r="1" spans="1:11" s="116" customFormat="1" ht="15" customHeight="1" x14ac:dyDescent="0.45">
      <c r="B1" s="116" t="s">
        <v>2293</v>
      </c>
    </row>
    <row r="2" spans="1:11" s="113" customFormat="1" ht="15" customHeight="1" x14ac:dyDescent="0.45"/>
    <row r="3" spans="1:11" s="51" customFormat="1" ht="15" customHeight="1" thickBot="1" x14ac:dyDescent="0.5">
      <c r="B3" s="51" t="s">
        <v>2294</v>
      </c>
    </row>
    <row r="4" spans="1:11" ht="18" customHeight="1" x14ac:dyDescent="0.45">
      <c r="A4" s="15"/>
      <c r="B4" s="473" t="s">
        <v>2289</v>
      </c>
      <c r="C4" s="474"/>
      <c r="D4" s="477" t="s">
        <v>2288</v>
      </c>
      <c r="E4" s="477" t="s">
        <v>2295</v>
      </c>
      <c r="F4" s="457" t="s">
        <v>475</v>
      </c>
      <c r="G4" s="412"/>
      <c r="H4" s="412"/>
      <c r="I4" s="412"/>
      <c r="J4" s="412"/>
      <c r="K4" s="15"/>
    </row>
    <row r="5" spans="1:11" ht="18" customHeight="1" x14ac:dyDescent="0.45">
      <c r="A5" s="15"/>
      <c r="B5" s="495"/>
      <c r="C5" s="496"/>
      <c r="D5" s="497"/>
      <c r="E5" s="497"/>
      <c r="F5" s="433" t="s">
        <v>418</v>
      </c>
      <c r="G5" s="429" t="s">
        <v>476</v>
      </c>
      <c r="H5" s="407"/>
      <c r="I5" s="425" t="s">
        <v>477</v>
      </c>
      <c r="J5" s="421" t="s">
        <v>478</v>
      </c>
      <c r="K5" s="15"/>
    </row>
    <row r="6" spans="1:11" ht="15" customHeight="1" x14ac:dyDescent="0.45">
      <c r="A6" s="15"/>
      <c r="B6" s="495"/>
      <c r="C6" s="496"/>
      <c r="D6" s="497"/>
      <c r="E6" s="497"/>
      <c r="F6" s="433"/>
      <c r="G6" s="134" t="s">
        <v>479</v>
      </c>
      <c r="H6" s="209" t="s">
        <v>480</v>
      </c>
      <c r="I6" s="433"/>
      <c r="J6" s="451"/>
      <c r="K6" s="15"/>
    </row>
    <row r="7" spans="1:11" s="128" customFormat="1" ht="15" customHeight="1" thickBot="1" x14ac:dyDescent="0.5">
      <c r="A7" s="214"/>
      <c r="B7" s="475"/>
      <c r="C7" s="476"/>
      <c r="D7" s="478"/>
      <c r="E7" s="80" t="s">
        <v>473</v>
      </c>
      <c r="F7" s="58" t="s">
        <v>481</v>
      </c>
      <c r="G7" s="81" t="s">
        <v>481</v>
      </c>
      <c r="H7" s="58" t="s">
        <v>481</v>
      </c>
      <c r="I7" s="58" t="s">
        <v>481</v>
      </c>
      <c r="J7" s="167" t="s">
        <v>481</v>
      </c>
      <c r="K7" s="214"/>
    </row>
    <row r="8" spans="1:11" s="51" customFormat="1" ht="15" customHeight="1" x14ac:dyDescent="0.45">
      <c r="A8" s="48"/>
      <c r="B8" s="493" t="s">
        <v>16</v>
      </c>
      <c r="C8" s="494"/>
      <c r="D8" s="96">
        <v>601</v>
      </c>
      <c r="E8" s="96">
        <v>18323310</v>
      </c>
      <c r="F8" s="96">
        <v>160142</v>
      </c>
      <c r="G8" s="96">
        <v>35940</v>
      </c>
      <c r="H8" s="96">
        <v>22873</v>
      </c>
      <c r="I8" s="96">
        <v>69583</v>
      </c>
      <c r="J8" s="96">
        <v>31746</v>
      </c>
      <c r="K8" s="48"/>
    </row>
    <row r="9" spans="1:11" ht="15" customHeight="1" x14ac:dyDescent="0.45">
      <c r="A9" s="15"/>
      <c r="B9" s="21">
        <v>201</v>
      </c>
      <c r="C9" s="213" t="s">
        <v>492</v>
      </c>
      <c r="D9" s="6">
        <v>46</v>
      </c>
      <c r="E9" s="6">
        <v>1003820</v>
      </c>
      <c r="F9" s="6">
        <v>5759</v>
      </c>
      <c r="G9" s="6" t="s">
        <v>46</v>
      </c>
      <c r="H9" s="6">
        <v>1637</v>
      </c>
      <c r="I9" s="6">
        <v>4122</v>
      </c>
      <c r="J9" s="6" t="s">
        <v>46</v>
      </c>
      <c r="K9" s="15"/>
    </row>
    <row r="10" spans="1:11" ht="15" customHeight="1" x14ac:dyDescent="0.45">
      <c r="A10" s="15"/>
      <c r="B10" s="21">
        <v>202</v>
      </c>
      <c r="C10" s="213" t="s">
        <v>493</v>
      </c>
      <c r="D10" s="6">
        <v>22</v>
      </c>
      <c r="E10" s="6">
        <v>425226</v>
      </c>
      <c r="F10" s="6">
        <v>1183</v>
      </c>
      <c r="G10" s="6" t="s">
        <v>46</v>
      </c>
      <c r="H10" s="6">
        <v>876</v>
      </c>
      <c r="I10" s="6">
        <v>62</v>
      </c>
      <c r="J10" s="6">
        <v>245</v>
      </c>
      <c r="K10" s="15"/>
    </row>
    <row r="11" spans="1:11" ht="15" customHeight="1" x14ac:dyDescent="0.45">
      <c r="A11" s="15"/>
      <c r="B11" s="21">
        <v>203</v>
      </c>
      <c r="C11" s="213" t="s">
        <v>494</v>
      </c>
      <c r="D11" s="6">
        <v>19</v>
      </c>
      <c r="E11" s="6">
        <v>937599</v>
      </c>
      <c r="F11" s="6">
        <v>9661</v>
      </c>
      <c r="G11" s="6" t="s">
        <v>46</v>
      </c>
      <c r="H11" s="6">
        <v>948</v>
      </c>
      <c r="I11" s="6">
        <v>6983</v>
      </c>
      <c r="J11" s="6">
        <v>1730</v>
      </c>
      <c r="K11" s="15"/>
    </row>
    <row r="12" spans="1:11" ht="15" customHeight="1" x14ac:dyDescent="0.45">
      <c r="A12" s="15"/>
      <c r="B12" s="21">
        <v>205</v>
      </c>
      <c r="C12" s="213" t="s">
        <v>495</v>
      </c>
      <c r="D12" s="6">
        <v>66</v>
      </c>
      <c r="E12" s="6">
        <v>1590597</v>
      </c>
      <c r="F12" s="6">
        <v>6270</v>
      </c>
      <c r="G12" s="6" t="s">
        <v>46</v>
      </c>
      <c r="H12" s="6">
        <v>1525</v>
      </c>
      <c r="I12" s="6">
        <v>4550</v>
      </c>
      <c r="J12" s="6">
        <v>195</v>
      </c>
      <c r="K12" s="15"/>
    </row>
    <row r="13" spans="1:11" ht="15" customHeight="1" x14ac:dyDescent="0.45">
      <c r="A13" s="15"/>
      <c r="B13" s="22">
        <v>206</v>
      </c>
      <c r="C13" s="212" t="s">
        <v>497</v>
      </c>
      <c r="D13" s="9">
        <v>86</v>
      </c>
      <c r="E13" s="9">
        <v>3284285</v>
      </c>
      <c r="F13" s="9">
        <v>43397</v>
      </c>
      <c r="G13" s="9">
        <v>21990</v>
      </c>
      <c r="H13" s="9">
        <v>2400</v>
      </c>
      <c r="I13" s="9">
        <v>7770</v>
      </c>
      <c r="J13" s="9">
        <v>11237</v>
      </c>
      <c r="K13" s="15"/>
    </row>
    <row r="14" spans="1:11" ht="15" customHeight="1" x14ac:dyDescent="0.45">
      <c r="A14" s="15"/>
      <c r="B14" s="21">
        <v>207</v>
      </c>
      <c r="C14" s="213" t="s">
        <v>498</v>
      </c>
      <c r="D14" s="6">
        <v>19</v>
      </c>
      <c r="E14" s="6">
        <v>387287</v>
      </c>
      <c r="F14" s="6">
        <v>3439</v>
      </c>
      <c r="G14" s="6" t="s">
        <v>46</v>
      </c>
      <c r="H14" s="6">
        <v>239</v>
      </c>
      <c r="I14" s="6">
        <v>3200</v>
      </c>
      <c r="J14" s="6" t="s">
        <v>46</v>
      </c>
      <c r="K14" s="15"/>
    </row>
    <row r="15" spans="1:11" ht="15" customHeight="1" x14ac:dyDescent="0.45">
      <c r="A15" s="15"/>
      <c r="B15" s="21">
        <v>208</v>
      </c>
      <c r="C15" s="213" t="s">
        <v>499</v>
      </c>
      <c r="D15" s="6">
        <v>16</v>
      </c>
      <c r="E15" s="6">
        <v>404571</v>
      </c>
      <c r="F15" s="6">
        <v>704</v>
      </c>
      <c r="G15" s="6" t="s">
        <v>46</v>
      </c>
      <c r="H15" s="6">
        <v>634</v>
      </c>
      <c r="I15" s="6">
        <v>65</v>
      </c>
      <c r="J15" s="6">
        <v>5</v>
      </c>
      <c r="K15" s="15"/>
    </row>
    <row r="16" spans="1:11" ht="15" customHeight="1" x14ac:dyDescent="0.45">
      <c r="A16" s="15"/>
      <c r="B16" s="21">
        <v>209</v>
      </c>
      <c r="C16" s="213" t="s">
        <v>500</v>
      </c>
      <c r="D16" s="6">
        <v>77</v>
      </c>
      <c r="E16" s="6">
        <v>2426702</v>
      </c>
      <c r="F16" s="6">
        <v>17182</v>
      </c>
      <c r="G16" s="6">
        <v>2372</v>
      </c>
      <c r="H16" s="6">
        <v>2523</v>
      </c>
      <c r="I16" s="6">
        <v>6229</v>
      </c>
      <c r="J16" s="6">
        <v>6058</v>
      </c>
      <c r="K16" s="15"/>
    </row>
    <row r="17" spans="1:11" ht="15" customHeight="1" x14ac:dyDescent="0.45">
      <c r="A17" s="15"/>
      <c r="B17" s="21">
        <v>210</v>
      </c>
      <c r="C17" s="213" t="s">
        <v>501</v>
      </c>
      <c r="D17" s="6">
        <v>10</v>
      </c>
      <c r="E17" s="6">
        <v>120278</v>
      </c>
      <c r="F17" s="6">
        <v>226</v>
      </c>
      <c r="G17" s="6" t="s">
        <v>46</v>
      </c>
      <c r="H17" s="6">
        <v>171</v>
      </c>
      <c r="I17" s="6">
        <v>55</v>
      </c>
      <c r="J17" s="6" t="s">
        <v>46</v>
      </c>
      <c r="K17" s="15"/>
    </row>
    <row r="18" spans="1:11" ht="15" customHeight="1" x14ac:dyDescent="0.45">
      <c r="A18" s="15"/>
      <c r="B18" s="22">
        <v>211</v>
      </c>
      <c r="C18" s="212" t="s">
        <v>502</v>
      </c>
      <c r="D18" s="9">
        <v>20</v>
      </c>
      <c r="E18" s="9">
        <v>1054732</v>
      </c>
      <c r="F18" s="9">
        <v>21707</v>
      </c>
      <c r="G18" s="9" t="s">
        <v>46</v>
      </c>
      <c r="H18" s="9">
        <v>744</v>
      </c>
      <c r="I18" s="9">
        <v>20963</v>
      </c>
      <c r="J18" s="9" t="s">
        <v>46</v>
      </c>
      <c r="K18" s="15"/>
    </row>
    <row r="19" spans="1:11" ht="15" customHeight="1" x14ac:dyDescent="0.45">
      <c r="A19" s="15"/>
      <c r="B19" s="21">
        <v>213</v>
      </c>
      <c r="C19" s="213" t="s">
        <v>503</v>
      </c>
      <c r="D19" s="6">
        <v>16</v>
      </c>
      <c r="E19" s="6">
        <v>181069</v>
      </c>
      <c r="F19" s="6">
        <v>1509</v>
      </c>
      <c r="G19" s="6" t="s">
        <v>46</v>
      </c>
      <c r="H19" s="6">
        <v>362</v>
      </c>
      <c r="I19" s="6">
        <v>507</v>
      </c>
      <c r="J19" s="6">
        <v>640</v>
      </c>
      <c r="K19" s="15"/>
    </row>
    <row r="20" spans="1:11" ht="15" customHeight="1" x14ac:dyDescent="0.45">
      <c r="A20" s="15"/>
      <c r="B20" s="21">
        <v>214</v>
      </c>
      <c r="C20" s="213" t="s">
        <v>505</v>
      </c>
      <c r="D20" s="6">
        <v>16</v>
      </c>
      <c r="E20" s="6">
        <v>1329279</v>
      </c>
      <c r="F20" s="6">
        <v>14474</v>
      </c>
      <c r="G20" s="6" t="s">
        <v>46</v>
      </c>
      <c r="H20" s="6">
        <v>746</v>
      </c>
      <c r="I20" s="6">
        <v>3070</v>
      </c>
      <c r="J20" s="6">
        <v>10658</v>
      </c>
      <c r="K20" s="15"/>
    </row>
    <row r="21" spans="1:11" ht="15" customHeight="1" x14ac:dyDescent="0.45">
      <c r="A21" s="15"/>
      <c r="B21" s="21">
        <v>215</v>
      </c>
      <c r="C21" s="213" t="s">
        <v>506</v>
      </c>
      <c r="D21" s="6">
        <v>84</v>
      </c>
      <c r="E21" s="6">
        <v>1710087</v>
      </c>
      <c r="F21" s="6">
        <v>4333</v>
      </c>
      <c r="G21" s="6" t="s">
        <v>46</v>
      </c>
      <c r="H21" s="6">
        <v>2526</v>
      </c>
      <c r="I21" s="6">
        <v>1807</v>
      </c>
      <c r="J21" s="6" t="s">
        <v>46</v>
      </c>
      <c r="K21" s="15"/>
    </row>
    <row r="22" spans="1:11" ht="15" customHeight="1" x14ac:dyDescent="0.45">
      <c r="A22" s="15"/>
      <c r="B22" s="21">
        <v>216</v>
      </c>
      <c r="C22" s="213" t="s">
        <v>546</v>
      </c>
      <c r="D22" s="6">
        <v>8</v>
      </c>
      <c r="E22" s="6">
        <v>220999</v>
      </c>
      <c r="F22" s="6">
        <v>215</v>
      </c>
      <c r="G22" s="6" t="s">
        <v>46</v>
      </c>
      <c r="H22" s="6">
        <v>205</v>
      </c>
      <c r="I22" s="6">
        <v>10</v>
      </c>
      <c r="J22" s="6" t="s">
        <v>46</v>
      </c>
      <c r="K22" s="15"/>
    </row>
    <row r="23" spans="1:11" ht="15" customHeight="1" x14ac:dyDescent="0.45">
      <c r="A23" s="15"/>
      <c r="B23" s="22">
        <v>301</v>
      </c>
      <c r="C23" s="212" t="s">
        <v>547</v>
      </c>
      <c r="D23" s="9">
        <v>7</v>
      </c>
      <c r="E23" s="9">
        <v>324610</v>
      </c>
      <c r="F23" s="9">
        <v>3836</v>
      </c>
      <c r="G23" s="9" t="s">
        <v>46</v>
      </c>
      <c r="H23" s="9">
        <v>209</v>
      </c>
      <c r="I23" s="9">
        <v>3569</v>
      </c>
      <c r="J23" s="9">
        <v>58</v>
      </c>
      <c r="K23" s="15"/>
    </row>
    <row r="24" spans="1:11" ht="15" customHeight="1" x14ac:dyDescent="0.45">
      <c r="A24" s="15"/>
      <c r="B24" s="21">
        <v>302</v>
      </c>
      <c r="C24" s="213" t="s">
        <v>548</v>
      </c>
      <c r="D24" s="6">
        <v>4</v>
      </c>
      <c r="E24" s="6">
        <v>40845</v>
      </c>
      <c r="F24" s="6">
        <v>890</v>
      </c>
      <c r="G24" s="6" t="s">
        <v>46</v>
      </c>
      <c r="H24" s="6">
        <v>259</v>
      </c>
      <c r="I24" s="6">
        <v>631</v>
      </c>
      <c r="J24" s="6" t="s">
        <v>46</v>
      </c>
      <c r="K24" s="15"/>
    </row>
    <row r="25" spans="1:11" ht="15" customHeight="1" x14ac:dyDescent="0.45">
      <c r="A25" s="15"/>
      <c r="B25" s="21">
        <v>303</v>
      </c>
      <c r="C25" s="213" t="s">
        <v>549</v>
      </c>
      <c r="D25" s="6">
        <v>6</v>
      </c>
      <c r="E25" s="6">
        <v>84459</v>
      </c>
      <c r="F25" s="6">
        <v>536</v>
      </c>
      <c r="G25" s="6" t="s">
        <v>46</v>
      </c>
      <c r="H25" s="6">
        <v>336</v>
      </c>
      <c r="I25" s="6">
        <v>200</v>
      </c>
      <c r="J25" s="6" t="s">
        <v>46</v>
      </c>
      <c r="K25" s="15"/>
    </row>
    <row r="26" spans="1:11" ht="15" customHeight="1" x14ac:dyDescent="0.45">
      <c r="A26" s="15"/>
      <c r="B26" s="21">
        <v>321</v>
      </c>
      <c r="C26" s="213" t="s">
        <v>550</v>
      </c>
      <c r="D26" s="6">
        <v>10</v>
      </c>
      <c r="E26" s="6">
        <v>268212</v>
      </c>
      <c r="F26" s="6">
        <v>2364</v>
      </c>
      <c r="G26" s="6" t="s">
        <v>46</v>
      </c>
      <c r="H26" s="6">
        <v>272</v>
      </c>
      <c r="I26" s="6">
        <v>1365</v>
      </c>
      <c r="J26" s="6">
        <v>727</v>
      </c>
      <c r="K26" s="15"/>
    </row>
    <row r="27" spans="1:11" ht="15" customHeight="1" x14ac:dyDescent="0.45">
      <c r="A27" s="15"/>
      <c r="B27" s="21">
        <v>322</v>
      </c>
      <c r="C27" s="213" t="s">
        <v>551</v>
      </c>
      <c r="D27" s="6">
        <v>9</v>
      </c>
      <c r="E27" s="6">
        <v>83694</v>
      </c>
      <c r="F27" s="6">
        <v>733</v>
      </c>
      <c r="G27" s="6" t="s">
        <v>46</v>
      </c>
      <c r="H27" s="6">
        <v>180</v>
      </c>
      <c r="I27" s="6">
        <v>553</v>
      </c>
      <c r="J27" s="6" t="s">
        <v>46</v>
      </c>
      <c r="K27" s="15"/>
    </row>
    <row r="28" spans="1:11" ht="15" customHeight="1" x14ac:dyDescent="0.45">
      <c r="A28" s="15"/>
      <c r="B28" s="22">
        <v>366</v>
      </c>
      <c r="C28" s="212" t="s">
        <v>552</v>
      </c>
      <c r="D28" s="9">
        <v>2</v>
      </c>
      <c r="E28" s="9" t="s">
        <v>2300</v>
      </c>
      <c r="F28" s="9" t="s">
        <v>2300</v>
      </c>
      <c r="G28" s="9" t="s">
        <v>46</v>
      </c>
      <c r="H28" s="9" t="s">
        <v>2300</v>
      </c>
      <c r="I28" s="9" t="s">
        <v>46</v>
      </c>
      <c r="J28" s="9" t="s">
        <v>2300</v>
      </c>
      <c r="K28" s="15"/>
    </row>
    <row r="29" spans="1:11" ht="15" customHeight="1" x14ac:dyDescent="0.45">
      <c r="A29" s="15"/>
      <c r="B29" s="21">
        <v>381</v>
      </c>
      <c r="C29" s="213" t="s">
        <v>553</v>
      </c>
      <c r="D29" s="6">
        <v>12</v>
      </c>
      <c r="E29" s="6">
        <v>1722469</v>
      </c>
      <c r="F29" s="6">
        <v>16866</v>
      </c>
      <c r="G29" s="6">
        <v>11578</v>
      </c>
      <c r="H29" s="6">
        <v>5288</v>
      </c>
      <c r="I29" s="6" t="s">
        <v>46</v>
      </c>
      <c r="J29" s="6" t="s">
        <v>46</v>
      </c>
      <c r="K29" s="15"/>
    </row>
    <row r="30" spans="1:11" ht="15" customHeight="1" x14ac:dyDescent="0.45">
      <c r="A30" s="15"/>
      <c r="B30" s="21">
        <v>402</v>
      </c>
      <c r="C30" s="213" t="s">
        <v>554</v>
      </c>
      <c r="D30" s="6">
        <v>3</v>
      </c>
      <c r="E30" s="6">
        <v>88644</v>
      </c>
      <c r="F30" s="6">
        <v>67</v>
      </c>
      <c r="G30" s="6" t="s">
        <v>46</v>
      </c>
      <c r="H30" s="6">
        <v>26</v>
      </c>
      <c r="I30" s="6">
        <v>41</v>
      </c>
      <c r="J30" s="6" t="s">
        <v>46</v>
      </c>
      <c r="K30" s="15"/>
    </row>
    <row r="31" spans="1:11" ht="15" customHeight="1" x14ac:dyDescent="0.45">
      <c r="A31" s="15"/>
      <c r="B31" s="21">
        <v>441</v>
      </c>
      <c r="C31" s="213" t="s">
        <v>555</v>
      </c>
      <c r="D31" s="6">
        <v>2</v>
      </c>
      <c r="E31" s="6" t="s">
        <v>2300</v>
      </c>
      <c r="F31" s="6" t="s">
        <v>2300</v>
      </c>
      <c r="G31" s="6" t="s">
        <v>46</v>
      </c>
      <c r="H31" s="6" t="s">
        <v>2300</v>
      </c>
      <c r="I31" s="6" t="s">
        <v>2300</v>
      </c>
      <c r="J31" s="6" t="s">
        <v>46</v>
      </c>
      <c r="K31" s="15"/>
    </row>
    <row r="32" spans="1:11" ht="15" customHeight="1" x14ac:dyDescent="0.45">
      <c r="A32" s="15"/>
      <c r="B32" s="21">
        <v>461</v>
      </c>
      <c r="C32" s="213" t="s">
        <v>556</v>
      </c>
      <c r="D32" s="6">
        <v>6</v>
      </c>
      <c r="E32" s="6">
        <v>49495</v>
      </c>
      <c r="F32" s="6">
        <v>541</v>
      </c>
      <c r="G32" s="6" t="s">
        <v>46</v>
      </c>
      <c r="H32" s="6">
        <v>9</v>
      </c>
      <c r="I32" s="6">
        <v>532</v>
      </c>
      <c r="J32" s="6" t="s">
        <v>46</v>
      </c>
      <c r="K32" s="15"/>
    </row>
    <row r="33" spans="1:11" ht="15" customHeight="1" x14ac:dyDescent="0.45">
      <c r="A33" s="15"/>
      <c r="B33" s="22">
        <v>482</v>
      </c>
      <c r="C33" s="212" t="s">
        <v>557</v>
      </c>
      <c r="D33" s="9">
        <v>6</v>
      </c>
      <c r="E33" s="9">
        <v>93137</v>
      </c>
      <c r="F33" s="9">
        <v>186</v>
      </c>
      <c r="G33" s="9" t="s">
        <v>46</v>
      </c>
      <c r="H33" s="9">
        <v>148</v>
      </c>
      <c r="I33" s="9">
        <v>38</v>
      </c>
      <c r="J33" s="9" t="s">
        <v>46</v>
      </c>
      <c r="K33" s="15"/>
    </row>
    <row r="34" spans="1:11" ht="15" customHeight="1" x14ac:dyDescent="0.45">
      <c r="A34" s="15"/>
      <c r="B34" s="21">
        <v>483</v>
      </c>
      <c r="C34" s="213" t="s">
        <v>558</v>
      </c>
      <c r="D34" s="6">
        <v>3</v>
      </c>
      <c r="E34" s="6">
        <v>26717</v>
      </c>
      <c r="F34" s="6">
        <v>165</v>
      </c>
      <c r="G34" s="6" t="s">
        <v>46</v>
      </c>
      <c r="H34" s="6">
        <v>7</v>
      </c>
      <c r="I34" s="6">
        <v>158</v>
      </c>
      <c r="J34" s="6" t="s">
        <v>46</v>
      </c>
      <c r="K34" s="15"/>
    </row>
    <row r="35" spans="1:11" ht="15" customHeight="1" x14ac:dyDescent="0.45">
      <c r="A35" s="15"/>
      <c r="B35" s="21">
        <v>484</v>
      </c>
      <c r="C35" s="213" t="s">
        <v>559</v>
      </c>
      <c r="D35" s="6">
        <v>1</v>
      </c>
      <c r="E35" s="6" t="s">
        <v>2300</v>
      </c>
      <c r="F35" s="6" t="s">
        <v>2300</v>
      </c>
      <c r="G35" s="6" t="s">
        <v>46</v>
      </c>
      <c r="H35" s="6" t="s">
        <v>46</v>
      </c>
      <c r="I35" s="6" t="s">
        <v>2300</v>
      </c>
      <c r="J35" s="6" t="s">
        <v>46</v>
      </c>
      <c r="K35" s="15"/>
    </row>
    <row r="36" spans="1:11" ht="15" customHeight="1" x14ac:dyDescent="0.45">
      <c r="A36" s="15"/>
      <c r="B36" s="21">
        <v>485</v>
      </c>
      <c r="C36" s="213" t="s">
        <v>560</v>
      </c>
      <c r="D36" s="6">
        <v>3</v>
      </c>
      <c r="E36" s="6">
        <v>33374</v>
      </c>
      <c r="F36" s="6">
        <v>232</v>
      </c>
      <c r="G36" s="6" t="s">
        <v>46</v>
      </c>
      <c r="H36" s="6">
        <v>202</v>
      </c>
      <c r="I36" s="6">
        <v>30</v>
      </c>
      <c r="J36" s="6" t="s">
        <v>46</v>
      </c>
      <c r="K36" s="15"/>
    </row>
    <row r="37" spans="1:11" ht="15" customHeight="1" x14ac:dyDescent="0.45">
      <c r="A37" s="15"/>
      <c r="B37" s="21">
        <v>501</v>
      </c>
      <c r="C37" s="213" t="s">
        <v>561</v>
      </c>
      <c r="D37" s="6">
        <v>5</v>
      </c>
      <c r="E37" s="6">
        <v>47523</v>
      </c>
      <c r="F37" s="6">
        <v>1184</v>
      </c>
      <c r="G37" s="6" t="s">
        <v>46</v>
      </c>
      <c r="H37" s="6">
        <v>4</v>
      </c>
      <c r="I37" s="6">
        <v>1180</v>
      </c>
      <c r="J37" s="6" t="s">
        <v>46</v>
      </c>
      <c r="K37" s="15"/>
    </row>
    <row r="38" spans="1:11" ht="15" customHeight="1" x14ac:dyDescent="0.45">
      <c r="A38" s="15"/>
      <c r="B38" s="22">
        <v>503</v>
      </c>
      <c r="C38" s="212" t="s">
        <v>562</v>
      </c>
      <c r="D38" s="8">
        <v>1</v>
      </c>
      <c r="E38" s="9" t="s">
        <v>2300</v>
      </c>
      <c r="F38" s="9" t="s">
        <v>2300</v>
      </c>
      <c r="G38" s="9" t="s">
        <v>46</v>
      </c>
      <c r="H38" s="9" t="s">
        <v>2300</v>
      </c>
      <c r="I38" s="9" t="s">
        <v>46</v>
      </c>
      <c r="J38" s="9" t="s">
        <v>46</v>
      </c>
      <c r="K38" s="15"/>
    </row>
    <row r="39" spans="1:11" ht="15" customHeight="1" x14ac:dyDescent="0.45">
      <c r="A39" s="15"/>
      <c r="B39" s="21">
        <v>506</v>
      </c>
      <c r="C39" s="213" t="s">
        <v>563</v>
      </c>
      <c r="D39" s="5">
        <v>5</v>
      </c>
      <c r="E39" s="6">
        <v>108810</v>
      </c>
      <c r="F39" s="6">
        <v>1041</v>
      </c>
      <c r="G39" s="6" t="s">
        <v>46</v>
      </c>
      <c r="H39" s="6">
        <v>228</v>
      </c>
      <c r="I39" s="6">
        <v>810</v>
      </c>
      <c r="J39" s="6">
        <v>3</v>
      </c>
      <c r="K39" s="15"/>
    </row>
    <row r="40" spans="1:11" ht="15" customHeight="1" x14ac:dyDescent="0.45">
      <c r="A40" s="15"/>
      <c r="B40" s="21">
        <v>507</v>
      </c>
      <c r="C40" s="213" t="s">
        <v>564</v>
      </c>
      <c r="D40" s="5">
        <v>1</v>
      </c>
      <c r="E40" s="6" t="s">
        <v>2300</v>
      </c>
      <c r="F40" s="6" t="s">
        <v>2300</v>
      </c>
      <c r="G40" s="6" t="s">
        <v>46</v>
      </c>
      <c r="H40" s="6" t="s">
        <v>2300</v>
      </c>
      <c r="I40" s="6" t="s">
        <v>46</v>
      </c>
      <c r="J40" s="6" t="s">
        <v>46</v>
      </c>
      <c r="K40" s="15"/>
    </row>
    <row r="41" spans="1:11" ht="15" customHeight="1" thickBot="1" x14ac:dyDescent="0.5">
      <c r="A41" s="15"/>
      <c r="B41" s="83">
        <v>524</v>
      </c>
      <c r="C41" s="82" t="s">
        <v>565</v>
      </c>
      <c r="D41" s="11">
        <v>10</v>
      </c>
      <c r="E41" s="12">
        <v>141465</v>
      </c>
      <c r="F41" s="12">
        <v>379</v>
      </c>
      <c r="G41" s="12" t="s">
        <v>46</v>
      </c>
      <c r="H41" s="12">
        <v>149</v>
      </c>
      <c r="I41" s="12">
        <v>230</v>
      </c>
      <c r="J41" s="12" t="s">
        <v>46</v>
      </c>
      <c r="K41" s="15"/>
    </row>
    <row r="42" spans="1:11" ht="15" customHeight="1" x14ac:dyDescent="0.45">
      <c r="A42" s="15"/>
      <c r="K42" s="15"/>
    </row>
    <row r="43" spans="1:11" ht="15" customHeight="1" x14ac:dyDescent="0.45">
      <c r="A43" s="15"/>
      <c r="K43" s="15"/>
    </row>
    <row r="44" spans="1:11" ht="15" customHeight="1" x14ac:dyDescent="0.45">
      <c r="A44" s="15"/>
      <c r="K44" s="15"/>
    </row>
    <row r="45" spans="1:11" ht="15" customHeight="1" x14ac:dyDescent="0.45">
      <c r="A45" s="15"/>
      <c r="K45" s="15"/>
    </row>
    <row r="46" spans="1:11" ht="15" customHeight="1" x14ac:dyDescent="0.45">
      <c r="A46" s="15"/>
      <c r="K46" s="15"/>
    </row>
    <row r="47" spans="1:11" ht="15" customHeight="1" x14ac:dyDescent="0.45">
      <c r="A47" s="15"/>
      <c r="K47" s="15"/>
    </row>
    <row r="48" spans="1:11" ht="15" customHeight="1" x14ac:dyDescent="0.45">
      <c r="A48" s="15"/>
      <c r="K48" s="15"/>
    </row>
    <row r="49" spans="1:11" ht="15" customHeight="1" x14ac:dyDescent="0.45">
      <c r="A49" s="15"/>
      <c r="K49" s="15"/>
    </row>
    <row r="50" spans="1:11" ht="15" customHeight="1" x14ac:dyDescent="0.45">
      <c r="A50" s="15"/>
      <c r="K50" s="15"/>
    </row>
    <row r="51" spans="1:11" ht="15" customHeight="1" x14ac:dyDescent="0.45">
      <c r="A51" s="15"/>
      <c r="K51" s="15"/>
    </row>
    <row r="52" spans="1:11" ht="15" customHeight="1" x14ac:dyDescent="0.45">
      <c r="A52" s="15"/>
      <c r="K52" s="15"/>
    </row>
    <row r="53" spans="1:11" ht="15" customHeight="1" x14ac:dyDescent="0.45">
      <c r="A53" s="15"/>
      <c r="K53" s="15"/>
    </row>
    <row r="54" spans="1:11" ht="15" customHeight="1" x14ac:dyDescent="0.45">
      <c r="A54" s="15"/>
      <c r="K54" s="15"/>
    </row>
    <row r="55" spans="1:11" ht="15" customHeight="1" x14ac:dyDescent="0.45">
      <c r="A55" s="15"/>
      <c r="K55" s="15"/>
    </row>
    <row r="56" spans="1:11" ht="15" customHeight="1" x14ac:dyDescent="0.45">
      <c r="A56" s="15"/>
      <c r="K56" s="15"/>
    </row>
    <row r="57" spans="1:11" ht="15" customHeight="1" x14ac:dyDescent="0.45">
      <c r="A57" s="15"/>
      <c r="K57" s="15"/>
    </row>
    <row r="58" spans="1:11" ht="15" customHeight="1" x14ac:dyDescent="0.45">
      <c r="A58" s="15"/>
      <c r="K58" s="15"/>
    </row>
    <row r="59" spans="1:11" ht="15" customHeight="1" x14ac:dyDescent="0.45">
      <c r="K59" s="15"/>
    </row>
    <row r="60" spans="1:11" ht="15" customHeight="1" x14ac:dyDescent="0.45">
      <c r="K60" s="15"/>
    </row>
    <row r="61" spans="1:11" ht="15" customHeight="1" x14ac:dyDescent="0.45">
      <c r="K61" s="15"/>
    </row>
    <row r="62" spans="1:11" ht="15" customHeight="1" x14ac:dyDescent="0.45">
      <c r="K62" s="15"/>
    </row>
    <row r="63" spans="1:11" ht="15" customHeight="1" x14ac:dyDescent="0.45">
      <c r="K63" s="15"/>
    </row>
    <row r="64" spans="1:11" ht="15" customHeight="1" x14ac:dyDescent="0.45">
      <c r="K64" s="15"/>
    </row>
    <row r="65" spans="11:11" ht="15" customHeight="1" x14ac:dyDescent="0.45">
      <c r="K65" s="15"/>
    </row>
    <row r="66" spans="11:11" ht="15" customHeight="1" x14ac:dyDescent="0.45">
      <c r="K66" s="15"/>
    </row>
    <row r="67" spans="11:11" ht="15" customHeight="1" x14ac:dyDescent="0.45">
      <c r="K67" s="15"/>
    </row>
    <row r="68" spans="11:11" ht="15" customHeight="1" x14ac:dyDescent="0.45">
      <c r="K68" s="15"/>
    </row>
    <row r="69" spans="11:11" ht="15" customHeight="1" x14ac:dyDescent="0.45">
      <c r="K69" s="15"/>
    </row>
    <row r="70" spans="11:11" ht="15" customHeight="1" x14ac:dyDescent="0.45">
      <c r="K70" s="15"/>
    </row>
    <row r="71" spans="11:11" ht="15" customHeight="1" x14ac:dyDescent="0.45">
      <c r="K71" s="15"/>
    </row>
    <row r="72" spans="11:11" ht="15" customHeight="1" x14ac:dyDescent="0.45">
      <c r="K72" s="15"/>
    </row>
    <row r="73" spans="11:11" ht="15" customHeight="1" x14ac:dyDescent="0.45">
      <c r="K73" s="15"/>
    </row>
    <row r="74" spans="11:11" ht="15" customHeight="1" x14ac:dyDescent="0.45">
      <c r="K74" s="15"/>
    </row>
    <row r="75" spans="11:11" ht="15" customHeight="1" x14ac:dyDescent="0.45">
      <c r="K75" s="15"/>
    </row>
    <row r="76" spans="11:11" ht="15" customHeight="1" x14ac:dyDescent="0.45">
      <c r="K76" s="15"/>
    </row>
    <row r="77" spans="11:11" ht="15" customHeight="1" x14ac:dyDescent="0.45">
      <c r="K77" s="15"/>
    </row>
    <row r="78" spans="11:11" ht="15" customHeight="1" x14ac:dyDescent="0.45">
      <c r="K78" s="15"/>
    </row>
    <row r="79" spans="11:11" ht="15" customHeight="1" x14ac:dyDescent="0.45">
      <c r="K79" s="15"/>
    </row>
    <row r="80" spans="11:11" ht="15" customHeight="1" x14ac:dyDescent="0.45">
      <c r="K80" s="15"/>
    </row>
    <row r="81" spans="11:11" ht="15" customHeight="1" x14ac:dyDescent="0.45">
      <c r="K81" s="15"/>
    </row>
    <row r="82" spans="11:11" ht="15" customHeight="1" x14ac:dyDescent="0.45">
      <c r="K82" s="15"/>
    </row>
    <row r="83" spans="11:11" ht="15" customHeight="1" x14ac:dyDescent="0.45">
      <c r="K83" s="15"/>
    </row>
    <row r="84" spans="11:11" ht="15" customHeight="1" x14ac:dyDescent="0.45">
      <c r="K84" s="15"/>
    </row>
    <row r="85" spans="11:11" ht="15" customHeight="1" x14ac:dyDescent="0.45">
      <c r="K85" s="15"/>
    </row>
    <row r="86" spans="11:11" ht="15" customHeight="1" x14ac:dyDescent="0.45">
      <c r="K86" s="15"/>
    </row>
    <row r="87" spans="11:11" ht="15" customHeight="1" x14ac:dyDescent="0.45">
      <c r="K87" s="15"/>
    </row>
    <row r="88" spans="11:11" ht="15" customHeight="1" x14ac:dyDescent="0.45">
      <c r="K88" s="15"/>
    </row>
    <row r="89" spans="11:11" ht="15" customHeight="1" x14ac:dyDescent="0.45">
      <c r="K89" s="15"/>
    </row>
    <row r="90" spans="11:11" ht="15" customHeight="1" x14ac:dyDescent="0.45">
      <c r="K90" s="15"/>
    </row>
    <row r="91" spans="11:11" ht="15" customHeight="1" x14ac:dyDescent="0.45">
      <c r="K91" s="15"/>
    </row>
    <row r="92" spans="11:11" ht="15" customHeight="1" x14ac:dyDescent="0.45">
      <c r="K92" s="15"/>
    </row>
    <row r="93" spans="11:11" ht="15" customHeight="1" x14ac:dyDescent="0.45">
      <c r="K93" s="15"/>
    </row>
    <row r="94" spans="11:11" ht="15" customHeight="1" x14ac:dyDescent="0.45">
      <c r="K94" s="15"/>
    </row>
    <row r="95" spans="11:11" ht="15" customHeight="1" x14ac:dyDescent="0.45">
      <c r="K95" s="15"/>
    </row>
    <row r="96" spans="11:11" ht="15" customHeight="1" x14ac:dyDescent="0.45">
      <c r="K96" s="15"/>
    </row>
    <row r="97" spans="11:11" ht="15" customHeight="1" x14ac:dyDescent="0.45">
      <c r="K97" s="15"/>
    </row>
    <row r="98" spans="11:11" ht="15" customHeight="1" x14ac:dyDescent="0.45">
      <c r="K98" s="15"/>
    </row>
  </sheetData>
  <mergeCells count="9">
    <mergeCell ref="B8:C8"/>
    <mergeCell ref="B4:C7"/>
    <mergeCell ref="D4:D7"/>
    <mergeCell ref="E4:E6"/>
    <mergeCell ref="F4:J4"/>
    <mergeCell ref="F5:F6"/>
    <mergeCell ref="G5:H5"/>
    <mergeCell ref="I5:I6"/>
    <mergeCell ref="J5:J6"/>
  </mergeCells>
  <phoneticPr fontId="2"/>
  <pageMargins left="0.78740157480314965" right="0.78740157480314965" top="0.78740157480314965" bottom="0.78740157480314965" header="0.39370078740157483" footer="0.59055118110236227"/>
  <pageSetup paperSize="9" firstPageNumber="5" orientation="portrait" r:id="rId1"/>
  <rowBreaks count="1" manualBreakCount="1">
    <brk id="41" min="1"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showGridLines="0" zoomScaleNormal="100" workbookViewId="0">
      <pane xSplit="3" ySplit="10" topLeftCell="D11" activePane="bottomRight" state="frozen"/>
      <selection activeCell="D11" sqref="D11"/>
      <selection pane="topRight" activeCell="D11" sqref="D11"/>
      <selection pane="bottomLeft" activeCell="D11" sqref="D11"/>
      <selection pane="bottomRight" activeCell="D11" sqref="D11"/>
    </sheetView>
  </sheetViews>
  <sheetFormatPr defaultColWidth="8.09765625" defaultRowHeight="15" customHeight="1" x14ac:dyDescent="0.45"/>
  <cols>
    <col min="1" max="1" width="2.59765625" style="113" customWidth="1"/>
    <col min="2" max="2" width="2.5" style="113" customWidth="1"/>
    <col min="3" max="3" width="12.19921875" style="113" customWidth="1"/>
    <col min="4" max="4" width="6" style="113" customWidth="1"/>
    <col min="5" max="19" width="6.8984375" style="113" customWidth="1"/>
    <col min="20" max="27" width="11.3984375" style="113" customWidth="1"/>
    <col min="28" max="28" width="9.69921875" style="113" customWidth="1"/>
    <col min="29" max="29" width="8" style="113" customWidth="1"/>
    <col min="30" max="30" width="10.09765625" style="113" customWidth="1"/>
    <col min="31" max="16384" width="8.09765625" style="113"/>
  </cols>
  <sheetData>
    <row r="1" spans="1:24" s="112" customFormat="1" ht="15" customHeight="1" x14ac:dyDescent="0.45">
      <c r="B1" s="112" t="s">
        <v>2045</v>
      </c>
    </row>
    <row r="2" spans="1:24" ht="18" customHeight="1" x14ac:dyDescent="0.45"/>
    <row r="3" spans="1:24" s="94" customFormat="1" ht="15" customHeight="1" x14ac:dyDescent="0.45">
      <c r="B3" s="94" t="s">
        <v>1874</v>
      </c>
    </row>
    <row r="4" spans="1:24" s="94" customFormat="1" ht="15" customHeight="1" x14ac:dyDescent="0.45">
      <c r="B4" s="94" t="s">
        <v>1873</v>
      </c>
    </row>
    <row r="5" spans="1:24" ht="15" customHeight="1" thickBot="1" x14ac:dyDescent="0.5">
      <c r="B5" s="113" t="s">
        <v>73</v>
      </c>
      <c r="X5" s="115"/>
    </row>
    <row r="6" spans="1:24" ht="18" customHeight="1" x14ac:dyDescent="0.45">
      <c r="A6" s="115"/>
      <c r="B6" s="362" t="s">
        <v>19</v>
      </c>
      <c r="C6" s="363"/>
      <c r="D6" s="368" t="s">
        <v>20</v>
      </c>
      <c r="E6" s="343" t="s">
        <v>21</v>
      </c>
      <c r="F6" s="344"/>
      <c r="G6" s="345"/>
      <c r="H6" s="350" t="s">
        <v>22</v>
      </c>
      <c r="I6" s="351"/>
      <c r="J6" s="351"/>
      <c r="K6" s="351"/>
      <c r="L6" s="351"/>
      <c r="M6" s="351"/>
      <c r="N6" s="351"/>
      <c r="O6" s="352"/>
      <c r="P6" s="316" t="s">
        <v>23</v>
      </c>
      <c r="Q6" s="317"/>
      <c r="R6" s="316" t="s">
        <v>24</v>
      </c>
      <c r="S6" s="317"/>
      <c r="T6" s="355" t="s">
        <v>71</v>
      </c>
      <c r="U6" s="331" t="s">
        <v>1894</v>
      </c>
      <c r="V6" s="357" t="s">
        <v>1843</v>
      </c>
      <c r="W6" s="300" t="s">
        <v>27</v>
      </c>
      <c r="X6" s="115"/>
    </row>
    <row r="7" spans="1:24" ht="18" customHeight="1" x14ac:dyDescent="0.45">
      <c r="A7" s="115"/>
      <c r="B7" s="364"/>
      <c r="C7" s="365"/>
      <c r="D7" s="323"/>
      <c r="E7" s="346"/>
      <c r="F7" s="347"/>
      <c r="G7" s="348"/>
      <c r="H7" s="302" t="s">
        <v>28</v>
      </c>
      <c r="I7" s="303"/>
      <c r="J7" s="359" t="s">
        <v>29</v>
      </c>
      <c r="K7" s="360"/>
      <c r="L7" s="360"/>
      <c r="M7" s="361"/>
      <c r="N7" s="309" t="s">
        <v>1842</v>
      </c>
      <c r="O7" s="310"/>
      <c r="P7" s="318"/>
      <c r="Q7" s="319"/>
      <c r="R7" s="318"/>
      <c r="S7" s="319"/>
      <c r="T7" s="356"/>
      <c r="U7" s="332"/>
      <c r="V7" s="358"/>
      <c r="W7" s="301"/>
      <c r="X7" s="115"/>
    </row>
    <row r="8" spans="1:24" ht="21.6" customHeight="1" x14ac:dyDescent="0.45">
      <c r="A8" s="115"/>
      <c r="B8" s="364"/>
      <c r="C8" s="365"/>
      <c r="D8" s="323"/>
      <c r="E8" s="304"/>
      <c r="F8" s="349"/>
      <c r="G8" s="305"/>
      <c r="H8" s="304"/>
      <c r="I8" s="305"/>
      <c r="J8" s="325" t="s">
        <v>35</v>
      </c>
      <c r="K8" s="326"/>
      <c r="L8" s="327" t="s">
        <v>1841</v>
      </c>
      <c r="M8" s="328"/>
      <c r="N8" s="311"/>
      <c r="O8" s="312"/>
      <c r="P8" s="320"/>
      <c r="Q8" s="321"/>
      <c r="R8" s="320"/>
      <c r="S8" s="321"/>
      <c r="T8" s="356"/>
      <c r="U8" s="332"/>
      <c r="V8" s="358"/>
      <c r="W8" s="301"/>
      <c r="X8" s="115"/>
    </row>
    <row r="9" spans="1:24" ht="15" customHeight="1" x14ac:dyDescent="0.45">
      <c r="A9" s="115"/>
      <c r="B9" s="364"/>
      <c r="C9" s="365"/>
      <c r="D9" s="323"/>
      <c r="E9" s="84" t="s">
        <v>36</v>
      </c>
      <c r="F9" s="84" t="s">
        <v>37</v>
      </c>
      <c r="G9" s="84" t="s">
        <v>38</v>
      </c>
      <c r="H9" s="85" t="s">
        <v>37</v>
      </c>
      <c r="I9" s="85" t="s">
        <v>38</v>
      </c>
      <c r="J9" s="85" t="s">
        <v>37</v>
      </c>
      <c r="K9" s="85" t="s">
        <v>38</v>
      </c>
      <c r="L9" s="85" t="s">
        <v>37</v>
      </c>
      <c r="M9" s="85" t="s">
        <v>38</v>
      </c>
      <c r="N9" s="85" t="s">
        <v>37</v>
      </c>
      <c r="O9" s="85" t="s">
        <v>38</v>
      </c>
      <c r="P9" s="85" t="s">
        <v>37</v>
      </c>
      <c r="Q9" s="85" t="s">
        <v>38</v>
      </c>
      <c r="R9" s="85" t="s">
        <v>37</v>
      </c>
      <c r="S9" s="85" t="s">
        <v>38</v>
      </c>
      <c r="T9" s="356"/>
      <c r="U9" s="332"/>
      <c r="V9" s="358"/>
      <c r="W9" s="301"/>
      <c r="X9" s="115"/>
    </row>
    <row r="10" spans="1:24" s="13" customFormat="1" ht="15" customHeight="1" thickBot="1" x14ac:dyDescent="0.5">
      <c r="A10" s="126"/>
      <c r="B10" s="366"/>
      <c r="C10" s="367"/>
      <c r="D10" s="369"/>
      <c r="E10" s="108" t="s">
        <v>39</v>
      </c>
      <c r="F10" s="108" t="s">
        <v>40</v>
      </c>
      <c r="G10" s="108" t="s">
        <v>40</v>
      </c>
      <c r="H10" s="109" t="s">
        <v>39</v>
      </c>
      <c r="I10" s="109" t="s">
        <v>39</v>
      </c>
      <c r="J10" s="109" t="s">
        <v>39</v>
      </c>
      <c r="K10" s="109" t="s">
        <v>39</v>
      </c>
      <c r="L10" s="109" t="s">
        <v>39</v>
      </c>
      <c r="M10" s="109" t="s">
        <v>39</v>
      </c>
      <c r="N10" s="109" t="s">
        <v>39</v>
      </c>
      <c r="O10" s="109" t="s">
        <v>39</v>
      </c>
      <c r="P10" s="109" t="s">
        <v>39</v>
      </c>
      <c r="Q10" s="109" t="s">
        <v>39</v>
      </c>
      <c r="R10" s="109" t="s">
        <v>39</v>
      </c>
      <c r="S10" s="109" t="s">
        <v>39</v>
      </c>
      <c r="T10" s="110" t="s">
        <v>41</v>
      </c>
      <c r="U10" s="111" t="s">
        <v>41</v>
      </c>
      <c r="V10" s="52" t="s">
        <v>41</v>
      </c>
      <c r="W10" s="2" t="s">
        <v>41</v>
      </c>
      <c r="X10" s="126"/>
    </row>
    <row r="11" spans="1:24" s="94" customFormat="1" ht="15" customHeight="1" x14ac:dyDescent="0.45">
      <c r="A11" s="114"/>
      <c r="B11" s="353" t="s">
        <v>1883</v>
      </c>
      <c r="C11" s="354"/>
      <c r="D11" s="41">
        <v>404</v>
      </c>
      <c r="E11" s="42">
        <v>11384</v>
      </c>
      <c r="F11" s="42">
        <v>6777</v>
      </c>
      <c r="G11" s="42">
        <v>4607</v>
      </c>
      <c r="H11" s="42">
        <v>435</v>
      </c>
      <c r="I11" s="42">
        <v>140</v>
      </c>
      <c r="J11" s="42">
        <v>5589</v>
      </c>
      <c r="K11" s="42">
        <v>3334</v>
      </c>
      <c r="L11" s="42">
        <v>688</v>
      </c>
      <c r="M11" s="42">
        <v>1102</v>
      </c>
      <c r="N11" s="42">
        <v>118</v>
      </c>
      <c r="O11" s="42">
        <v>54</v>
      </c>
      <c r="P11" s="42">
        <v>48</v>
      </c>
      <c r="Q11" s="42">
        <v>63</v>
      </c>
      <c r="R11" s="42">
        <v>53</v>
      </c>
      <c r="S11" s="42">
        <v>23</v>
      </c>
      <c r="T11" s="42">
        <v>3825055</v>
      </c>
      <c r="U11" s="42">
        <v>23646148</v>
      </c>
      <c r="V11" s="42">
        <v>37028227</v>
      </c>
      <c r="W11" s="42">
        <v>11576315</v>
      </c>
      <c r="X11" s="114"/>
    </row>
    <row r="12" spans="1:24" ht="15" customHeight="1" x14ac:dyDescent="0.45">
      <c r="A12" s="115"/>
      <c r="B12" s="3" t="s">
        <v>43</v>
      </c>
      <c r="C12" s="4" t="s">
        <v>44</v>
      </c>
      <c r="D12" s="5">
        <v>152</v>
      </c>
      <c r="E12" s="6">
        <v>4095</v>
      </c>
      <c r="F12" s="6">
        <v>1643</v>
      </c>
      <c r="G12" s="6">
        <v>2452</v>
      </c>
      <c r="H12" s="6">
        <v>164</v>
      </c>
      <c r="I12" s="6">
        <v>56</v>
      </c>
      <c r="J12" s="6">
        <v>1277</v>
      </c>
      <c r="K12" s="6">
        <v>1704</v>
      </c>
      <c r="L12" s="6">
        <v>196</v>
      </c>
      <c r="M12" s="6">
        <v>689</v>
      </c>
      <c r="N12" s="6">
        <v>8</v>
      </c>
      <c r="O12" s="6">
        <v>3</v>
      </c>
      <c r="P12" s="6">
        <v>27</v>
      </c>
      <c r="Q12" s="6">
        <v>52</v>
      </c>
      <c r="R12" s="6">
        <v>2</v>
      </c>
      <c r="S12" s="6" t="s">
        <v>46</v>
      </c>
      <c r="T12" s="6">
        <v>1025610</v>
      </c>
      <c r="U12" s="6">
        <v>5344167</v>
      </c>
      <c r="V12" s="6">
        <v>8853188</v>
      </c>
      <c r="W12" s="6">
        <v>3177247</v>
      </c>
      <c r="X12" s="115"/>
    </row>
    <row r="13" spans="1:24" ht="15" customHeight="1" x14ac:dyDescent="0.45">
      <c r="A13" s="115"/>
      <c r="B13" s="3">
        <v>10</v>
      </c>
      <c r="C13" s="4" t="s">
        <v>45</v>
      </c>
      <c r="D13" s="5">
        <v>20</v>
      </c>
      <c r="E13" s="6">
        <v>181</v>
      </c>
      <c r="F13" s="6">
        <v>138</v>
      </c>
      <c r="G13" s="6">
        <v>43</v>
      </c>
      <c r="H13" s="6">
        <v>8</v>
      </c>
      <c r="I13" s="6">
        <v>3</v>
      </c>
      <c r="J13" s="6">
        <v>118</v>
      </c>
      <c r="K13" s="6">
        <v>33</v>
      </c>
      <c r="L13" s="6">
        <v>10</v>
      </c>
      <c r="M13" s="6">
        <v>7</v>
      </c>
      <c r="N13" s="6">
        <v>2</v>
      </c>
      <c r="O13" s="6" t="s">
        <v>46</v>
      </c>
      <c r="P13" s="6" t="s">
        <v>46</v>
      </c>
      <c r="Q13" s="6">
        <v>1</v>
      </c>
      <c r="R13" s="6" t="s">
        <v>46</v>
      </c>
      <c r="S13" s="6" t="s">
        <v>46</v>
      </c>
      <c r="T13" s="6">
        <v>68823</v>
      </c>
      <c r="U13" s="6">
        <v>107421</v>
      </c>
      <c r="V13" s="6">
        <v>328039</v>
      </c>
      <c r="W13" s="6">
        <v>163785</v>
      </c>
      <c r="X13" s="115"/>
    </row>
    <row r="14" spans="1:24" ht="15" customHeight="1" x14ac:dyDescent="0.45">
      <c r="A14" s="115"/>
      <c r="B14" s="3">
        <v>11</v>
      </c>
      <c r="C14" s="4" t="s">
        <v>47</v>
      </c>
      <c r="D14" s="5">
        <v>14</v>
      </c>
      <c r="E14" s="6">
        <v>428</v>
      </c>
      <c r="F14" s="6">
        <v>73</v>
      </c>
      <c r="G14" s="6">
        <v>355</v>
      </c>
      <c r="H14" s="6">
        <v>7</v>
      </c>
      <c r="I14" s="6">
        <v>6</v>
      </c>
      <c r="J14" s="6">
        <v>48</v>
      </c>
      <c r="K14" s="6">
        <v>282</v>
      </c>
      <c r="L14" s="6">
        <v>17</v>
      </c>
      <c r="M14" s="6">
        <v>67</v>
      </c>
      <c r="N14" s="6">
        <v>1</v>
      </c>
      <c r="O14" s="6" t="s">
        <v>46</v>
      </c>
      <c r="P14" s="6" t="s">
        <v>46</v>
      </c>
      <c r="Q14" s="6" t="s">
        <v>46</v>
      </c>
      <c r="R14" s="6" t="s">
        <v>46</v>
      </c>
      <c r="S14" s="6" t="s">
        <v>46</v>
      </c>
      <c r="T14" s="6">
        <v>92828</v>
      </c>
      <c r="U14" s="6">
        <v>85271</v>
      </c>
      <c r="V14" s="6">
        <v>236135</v>
      </c>
      <c r="W14" s="6">
        <v>135447</v>
      </c>
      <c r="X14" s="115"/>
    </row>
    <row r="15" spans="1:24" ht="15" customHeight="1" x14ac:dyDescent="0.45">
      <c r="A15" s="115"/>
      <c r="B15" s="3">
        <v>12</v>
      </c>
      <c r="C15" s="4" t="s">
        <v>48</v>
      </c>
      <c r="D15" s="5">
        <v>35</v>
      </c>
      <c r="E15" s="6">
        <v>834</v>
      </c>
      <c r="F15" s="6">
        <v>703</v>
      </c>
      <c r="G15" s="6">
        <v>131</v>
      </c>
      <c r="H15" s="6">
        <v>46</v>
      </c>
      <c r="I15" s="6">
        <v>13</v>
      </c>
      <c r="J15" s="6">
        <v>581</v>
      </c>
      <c r="K15" s="6">
        <v>104</v>
      </c>
      <c r="L15" s="6">
        <v>77</v>
      </c>
      <c r="M15" s="6">
        <v>14</v>
      </c>
      <c r="N15" s="6">
        <v>12</v>
      </c>
      <c r="O15" s="6" t="s">
        <v>46</v>
      </c>
      <c r="P15" s="6">
        <v>5</v>
      </c>
      <c r="Q15" s="6">
        <v>3</v>
      </c>
      <c r="R15" s="6">
        <v>13</v>
      </c>
      <c r="S15" s="6" t="s">
        <v>46</v>
      </c>
      <c r="T15" s="6">
        <v>293515</v>
      </c>
      <c r="U15" s="6">
        <v>2357736</v>
      </c>
      <c r="V15" s="6">
        <v>3707473</v>
      </c>
      <c r="W15" s="6">
        <v>1255882</v>
      </c>
      <c r="X15" s="115"/>
    </row>
    <row r="16" spans="1:24" ht="15" customHeight="1" x14ac:dyDescent="0.45">
      <c r="A16" s="115"/>
      <c r="B16" s="130">
        <v>13</v>
      </c>
      <c r="C16" s="7" t="s">
        <v>49</v>
      </c>
      <c r="D16" s="8">
        <v>3</v>
      </c>
      <c r="E16" s="9">
        <v>151</v>
      </c>
      <c r="F16" s="9">
        <v>129</v>
      </c>
      <c r="G16" s="9">
        <v>22</v>
      </c>
      <c r="H16" s="9">
        <v>4</v>
      </c>
      <c r="I16" s="9">
        <v>1</v>
      </c>
      <c r="J16" s="9">
        <v>102</v>
      </c>
      <c r="K16" s="9">
        <v>17</v>
      </c>
      <c r="L16" s="9">
        <v>22</v>
      </c>
      <c r="M16" s="9">
        <v>4</v>
      </c>
      <c r="N16" s="9">
        <v>1</v>
      </c>
      <c r="O16" s="9" t="s">
        <v>46</v>
      </c>
      <c r="P16" s="9" t="s">
        <v>46</v>
      </c>
      <c r="Q16" s="9" t="s">
        <v>46</v>
      </c>
      <c r="R16" s="9" t="s">
        <v>46</v>
      </c>
      <c r="S16" s="9" t="s">
        <v>46</v>
      </c>
      <c r="T16" s="9" t="s">
        <v>2300</v>
      </c>
      <c r="U16" s="9" t="s">
        <v>2300</v>
      </c>
      <c r="V16" s="9" t="s">
        <v>2300</v>
      </c>
      <c r="W16" s="9" t="s">
        <v>2300</v>
      </c>
      <c r="X16" s="115"/>
    </row>
    <row r="17" spans="1:24" ht="15" customHeight="1" x14ac:dyDescent="0.45">
      <c r="A17" s="115"/>
      <c r="B17" s="3">
        <v>14</v>
      </c>
      <c r="C17" s="4" t="s">
        <v>50</v>
      </c>
      <c r="D17" s="5">
        <v>1</v>
      </c>
      <c r="E17" s="220">
        <v>6</v>
      </c>
      <c r="F17" s="220">
        <v>4</v>
      </c>
      <c r="G17" s="220">
        <v>2</v>
      </c>
      <c r="H17" s="6">
        <v>2</v>
      </c>
      <c r="I17" s="6" t="s">
        <v>46</v>
      </c>
      <c r="J17" s="6">
        <v>2</v>
      </c>
      <c r="K17" s="6" t="s">
        <v>46</v>
      </c>
      <c r="L17" s="6" t="s">
        <v>46</v>
      </c>
      <c r="M17" s="6">
        <v>2</v>
      </c>
      <c r="N17" s="6" t="s">
        <v>46</v>
      </c>
      <c r="O17" s="6" t="s">
        <v>46</v>
      </c>
      <c r="P17" s="6" t="s">
        <v>46</v>
      </c>
      <c r="Q17" s="6" t="s">
        <v>46</v>
      </c>
      <c r="R17" s="6" t="s">
        <v>46</v>
      </c>
      <c r="S17" s="6" t="s">
        <v>46</v>
      </c>
      <c r="T17" s="6" t="s">
        <v>2300</v>
      </c>
      <c r="U17" s="6" t="s">
        <v>2300</v>
      </c>
      <c r="V17" s="6" t="s">
        <v>2300</v>
      </c>
      <c r="W17" s="6" t="s">
        <v>2300</v>
      </c>
      <c r="X17" s="115"/>
    </row>
    <row r="18" spans="1:24" ht="15" customHeight="1" x14ac:dyDescent="0.45">
      <c r="A18" s="115"/>
      <c r="B18" s="3">
        <v>15</v>
      </c>
      <c r="C18" s="4" t="s">
        <v>51</v>
      </c>
      <c r="D18" s="5">
        <v>16</v>
      </c>
      <c r="E18" s="6">
        <v>103</v>
      </c>
      <c r="F18" s="6">
        <v>52</v>
      </c>
      <c r="G18" s="6">
        <v>51</v>
      </c>
      <c r="H18" s="6">
        <v>19</v>
      </c>
      <c r="I18" s="6">
        <v>9</v>
      </c>
      <c r="J18" s="6">
        <v>31</v>
      </c>
      <c r="K18" s="6">
        <v>40</v>
      </c>
      <c r="L18" s="6">
        <v>1</v>
      </c>
      <c r="M18" s="6">
        <v>2</v>
      </c>
      <c r="N18" s="6">
        <v>1</v>
      </c>
      <c r="O18" s="6" t="s">
        <v>46</v>
      </c>
      <c r="P18" s="6">
        <v>6</v>
      </c>
      <c r="Q18" s="6" t="s">
        <v>46</v>
      </c>
      <c r="R18" s="6" t="s">
        <v>46</v>
      </c>
      <c r="S18" s="6" t="s">
        <v>46</v>
      </c>
      <c r="T18" s="6">
        <v>24457</v>
      </c>
      <c r="U18" s="6">
        <v>28360</v>
      </c>
      <c r="V18" s="6">
        <v>77970</v>
      </c>
      <c r="W18" s="6">
        <v>45136</v>
      </c>
      <c r="X18" s="115"/>
    </row>
    <row r="19" spans="1:24" ht="15" customHeight="1" x14ac:dyDescent="0.45">
      <c r="A19" s="115"/>
      <c r="B19" s="3">
        <v>16</v>
      </c>
      <c r="C19" s="4" t="s">
        <v>52</v>
      </c>
      <c r="D19" s="5">
        <v>5</v>
      </c>
      <c r="E19" s="6">
        <v>93</v>
      </c>
      <c r="F19" s="6">
        <v>82</v>
      </c>
      <c r="G19" s="6">
        <v>11</v>
      </c>
      <c r="H19" s="6">
        <v>4</v>
      </c>
      <c r="I19" s="6" t="s">
        <v>46</v>
      </c>
      <c r="J19" s="6">
        <v>63</v>
      </c>
      <c r="K19" s="6">
        <v>9</v>
      </c>
      <c r="L19" s="6">
        <v>9</v>
      </c>
      <c r="M19" s="6">
        <v>2</v>
      </c>
      <c r="N19" s="6">
        <v>6</v>
      </c>
      <c r="O19" s="6" t="s">
        <v>46</v>
      </c>
      <c r="P19" s="6" t="s">
        <v>46</v>
      </c>
      <c r="Q19" s="6" t="s">
        <v>46</v>
      </c>
      <c r="R19" s="6" t="s">
        <v>46</v>
      </c>
      <c r="S19" s="6" t="s">
        <v>46</v>
      </c>
      <c r="T19" s="6">
        <v>34094</v>
      </c>
      <c r="U19" s="6">
        <v>208490</v>
      </c>
      <c r="V19" s="6">
        <v>386060</v>
      </c>
      <c r="W19" s="6">
        <v>158355</v>
      </c>
      <c r="X19" s="115"/>
    </row>
    <row r="20" spans="1:24" ht="15" customHeight="1" x14ac:dyDescent="0.45">
      <c r="A20" s="115"/>
      <c r="B20" s="3">
        <v>17</v>
      </c>
      <c r="C20" s="4" t="s">
        <v>53</v>
      </c>
      <c r="D20" s="5">
        <v>6</v>
      </c>
      <c r="E20" s="6">
        <v>31</v>
      </c>
      <c r="F20" s="6">
        <v>25</v>
      </c>
      <c r="G20" s="6">
        <v>6</v>
      </c>
      <c r="H20" s="6">
        <v>2</v>
      </c>
      <c r="I20" s="6" t="s">
        <v>46</v>
      </c>
      <c r="J20" s="6">
        <v>21</v>
      </c>
      <c r="K20" s="6">
        <v>6</v>
      </c>
      <c r="L20" s="6" t="s">
        <v>46</v>
      </c>
      <c r="M20" s="6" t="s">
        <v>46</v>
      </c>
      <c r="N20" s="6">
        <v>2</v>
      </c>
      <c r="O20" s="6" t="s">
        <v>46</v>
      </c>
      <c r="P20" s="6" t="s">
        <v>46</v>
      </c>
      <c r="Q20" s="6" t="s">
        <v>46</v>
      </c>
      <c r="R20" s="6" t="s">
        <v>46</v>
      </c>
      <c r="S20" s="6" t="s">
        <v>46</v>
      </c>
      <c r="T20" s="6" t="s">
        <v>2300</v>
      </c>
      <c r="U20" s="6" t="s">
        <v>2300</v>
      </c>
      <c r="V20" s="6" t="s">
        <v>2300</v>
      </c>
      <c r="W20" s="6" t="s">
        <v>2300</v>
      </c>
      <c r="X20" s="115"/>
    </row>
    <row r="21" spans="1:24" ht="15" customHeight="1" x14ac:dyDescent="0.45">
      <c r="A21" s="115"/>
      <c r="B21" s="130">
        <v>18</v>
      </c>
      <c r="C21" s="7" t="s">
        <v>54</v>
      </c>
      <c r="D21" s="8">
        <v>14</v>
      </c>
      <c r="E21" s="9">
        <v>379</v>
      </c>
      <c r="F21" s="9">
        <v>237</v>
      </c>
      <c r="G21" s="9">
        <v>142</v>
      </c>
      <c r="H21" s="9">
        <v>16</v>
      </c>
      <c r="I21" s="9">
        <v>4</v>
      </c>
      <c r="J21" s="9">
        <v>200</v>
      </c>
      <c r="K21" s="9">
        <v>102</v>
      </c>
      <c r="L21" s="9">
        <v>21</v>
      </c>
      <c r="M21" s="9">
        <v>36</v>
      </c>
      <c r="N21" s="9" t="s">
        <v>46</v>
      </c>
      <c r="O21" s="9" t="s">
        <v>46</v>
      </c>
      <c r="P21" s="9" t="s">
        <v>46</v>
      </c>
      <c r="Q21" s="9" t="s">
        <v>46</v>
      </c>
      <c r="R21" s="9" t="s">
        <v>46</v>
      </c>
      <c r="S21" s="9" t="s">
        <v>46</v>
      </c>
      <c r="T21" s="9">
        <v>103371</v>
      </c>
      <c r="U21" s="9">
        <v>196584</v>
      </c>
      <c r="V21" s="9">
        <v>416287</v>
      </c>
      <c r="W21" s="9">
        <v>196461</v>
      </c>
      <c r="X21" s="115"/>
    </row>
    <row r="22" spans="1:24" ht="15" customHeight="1" x14ac:dyDescent="0.45">
      <c r="A22" s="115"/>
      <c r="B22" s="3">
        <v>19</v>
      </c>
      <c r="C22" s="4" t="s">
        <v>55</v>
      </c>
      <c r="D22" s="5">
        <v>7</v>
      </c>
      <c r="E22" s="220">
        <v>351</v>
      </c>
      <c r="F22" s="220">
        <v>242</v>
      </c>
      <c r="G22" s="220">
        <v>109</v>
      </c>
      <c r="H22" s="6">
        <v>4</v>
      </c>
      <c r="I22" s="6">
        <v>1</v>
      </c>
      <c r="J22" s="6">
        <v>235</v>
      </c>
      <c r="K22" s="6">
        <v>95</v>
      </c>
      <c r="L22" s="6">
        <v>2</v>
      </c>
      <c r="M22" s="6">
        <v>12</v>
      </c>
      <c r="N22" s="6">
        <v>1</v>
      </c>
      <c r="O22" s="6">
        <v>1</v>
      </c>
      <c r="P22" s="6" t="s">
        <v>46</v>
      </c>
      <c r="Q22" s="6" t="s">
        <v>46</v>
      </c>
      <c r="R22" s="6" t="s">
        <v>46</v>
      </c>
      <c r="S22" s="6" t="s">
        <v>46</v>
      </c>
      <c r="T22" s="6">
        <v>93326</v>
      </c>
      <c r="U22" s="6">
        <v>203744</v>
      </c>
      <c r="V22" s="6">
        <v>399861</v>
      </c>
      <c r="W22" s="6">
        <v>170696</v>
      </c>
      <c r="X22" s="115"/>
    </row>
    <row r="23" spans="1:24" ht="15" customHeight="1" x14ac:dyDescent="0.45">
      <c r="A23" s="115"/>
      <c r="B23" s="3">
        <v>20</v>
      </c>
      <c r="C23" s="4" t="s">
        <v>56</v>
      </c>
      <c r="D23" s="5" t="s">
        <v>46</v>
      </c>
      <c r="E23" s="6" t="s">
        <v>46</v>
      </c>
      <c r="F23" s="6" t="s">
        <v>46</v>
      </c>
      <c r="G23" s="6" t="s">
        <v>46</v>
      </c>
      <c r="H23" s="6" t="s">
        <v>46</v>
      </c>
      <c r="I23" s="6" t="s">
        <v>46</v>
      </c>
      <c r="J23" s="6" t="s">
        <v>46</v>
      </c>
      <c r="K23" s="6" t="s">
        <v>46</v>
      </c>
      <c r="L23" s="6" t="s">
        <v>46</v>
      </c>
      <c r="M23" s="6" t="s">
        <v>46</v>
      </c>
      <c r="N23" s="6" t="s">
        <v>46</v>
      </c>
      <c r="O23" s="6" t="s">
        <v>46</v>
      </c>
      <c r="P23" s="6" t="s">
        <v>46</v>
      </c>
      <c r="Q23" s="6" t="s">
        <v>46</v>
      </c>
      <c r="R23" s="6" t="s">
        <v>46</v>
      </c>
      <c r="S23" s="6" t="s">
        <v>46</v>
      </c>
      <c r="T23" s="6" t="s">
        <v>46</v>
      </c>
      <c r="U23" s="6" t="s">
        <v>46</v>
      </c>
      <c r="V23" s="6" t="s">
        <v>46</v>
      </c>
      <c r="W23" s="6" t="s">
        <v>46</v>
      </c>
      <c r="X23" s="115"/>
    </row>
    <row r="24" spans="1:24" ht="15" customHeight="1" x14ac:dyDescent="0.45">
      <c r="A24" s="115"/>
      <c r="B24" s="3">
        <v>21</v>
      </c>
      <c r="C24" s="4" t="s">
        <v>57</v>
      </c>
      <c r="D24" s="5">
        <v>29</v>
      </c>
      <c r="E24" s="6">
        <v>714</v>
      </c>
      <c r="F24" s="6">
        <v>644</v>
      </c>
      <c r="G24" s="6">
        <v>70</v>
      </c>
      <c r="H24" s="6">
        <v>47</v>
      </c>
      <c r="I24" s="6">
        <v>6</v>
      </c>
      <c r="J24" s="6">
        <v>548</v>
      </c>
      <c r="K24" s="6">
        <v>53</v>
      </c>
      <c r="L24" s="6">
        <v>72</v>
      </c>
      <c r="M24" s="6">
        <v>8</v>
      </c>
      <c r="N24" s="6">
        <v>2</v>
      </c>
      <c r="O24" s="6">
        <v>3</v>
      </c>
      <c r="P24" s="6">
        <v>1</v>
      </c>
      <c r="Q24" s="6" t="s">
        <v>46</v>
      </c>
      <c r="R24" s="6">
        <v>25</v>
      </c>
      <c r="S24" s="6" t="s">
        <v>46</v>
      </c>
      <c r="T24" s="6">
        <v>348617</v>
      </c>
      <c r="U24" s="6">
        <v>2299353</v>
      </c>
      <c r="V24" s="6">
        <v>2937956</v>
      </c>
      <c r="W24" s="6">
        <v>120545</v>
      </c>
      <c r="X24" s="115"/>
    </row>
    <row r="25" spans="1:24" ht="15" customHeight="1" x14ac:dyDescent="0.45">
      <c r="A25" s="115"/>
      <c r="B25" s="3">
        <v>22</v>
      </c>
      <c r="C25" s="4" t="s">
        <v>58</v>
      </c>
      <c r="D25" s="5">
        <v>9</v>
      </c>
      <c r="E25" s="6">
        <v>423</v>
      </c>
      <c r="F25" s="6">
        <v>375</v>
      </c>
      <c r="G25" s="6">
        <v>48</v>
      </c>
      <c r="H25" s="6">
        <v>10</v>
      </c>
      <c r="I25" s="6">
        <v>1</v>
      </c>
      <c r="J25" s="6">
        <v>331</v>
      </c>
      <c r="K25" s="6">
        <v>44</v>
      </c>
      <c r="L25" s="6">
        <v>32</v>
      </c>
      <c r="M25" s="6">
        <v>9</v>
      </c>
      <c r="N25" s="6">
        <v>7</v>
      </c>
      <c r="O25" s="6" t="s">
        <v>46</v>
      </c>
      <c r="P25" s="6">
        <v>1</v>
      </c>
      <c r="Q25" s="6">
        <v>4</v>
      </c>
      <c r="R25" s="6">
        <v>5</v>
      </c>
      <c r="S25" s="6">
        <v>6</v>
      </c>
      <c r="T25" s="6">
        <v>272065</v>
      </c>
      <c r="U25" s="6">
        <v>5939337</v>
      </c>
      <c r="V25" s="6">
        <v>7086934</v>
      </c>
      <c r="W25" s="6">
        <v>1040111</v>
      </c>
      <c r="X25" s="115"/>
    </row>
    <row r="26" spans="1:24" ht="15" customHeight="1" x14ac:dyDescent="0.45">
      <c r="A26" s="115"/>
      <c r="B26" s="130">
        <v>23</v>
      </c>
      <c r="C26" s="7" t="s">
        <v>59</v>
      </c>
      <c r="D26" s="8">
        <v>2</v>
      </c>
      <c r="E26" s="9">
        <v>45</v>
      </c>
      <c r="F26" s="9">
        <v>37</v>
      </c>
      <c r="G26" s="9">
        <v>8</v>
      </c>
      <c r="H26" s="9" t="s">
        <v>46</v>
      </c>
      <c r="I26" s="9" t="s">
        <v>46</v>
      </c>
      <c r="J26" s="9">
        <v>28</v>
      </c>
      <c r="K26" s="9">
        <v>3</v>
      </c>
      <c r="L26" s="9">
        <v>9</v>
      </c>
      <c r="M26" s="9">
        <v>5</v>
      </c>
      <c r="N26" s="9" t="s">
        <v>46</v>
      </c>
      <c r="O26" s="9" t="s">
        <v>46</v>
      </c>
      <c r="P26" s="9" t="s">
        <v>46</v>
      </c>
      <c r="Q26" s="9" t="s">
        <v>46</v>
      </c>
      <c r="R26" s="9" t="s">
        <v>46</v>
      </c>
      <c r="S26" s="9" t="s">
        <v>46</v>
      </c>
      <c r="T26" s="9" t="s">
        <v>2300</v>
      </c>
      <c r="U26" s="9" t="s">
        <v>2300</v>
      </c>
      <c r="V26" s="9" t="s">
        <v>2300</v>
      </c>
      <c r="W26" s="9" t="s">
        <v>2300</v>
      </c>
      <c r="X26" s="115"/>
    </row>
    <row r="27" spans="1:24" ht="15" customHeight="1" x14ac:dyDescent="0.45">
      <c r="A27" s="115"/>
      <c r="B27" s="3">
        <v>24</v>
      </c>
      <c r="C27" s="4" t="s">
        <v>60</v>
      </c>
      <c r="D27" s="5">
        <v>22</v>
      </c>
      <c r="E27" s="220">
        <v>572</v>
      </c>
      <c r="F27" s="220">
        <v>492</v>
      </c>
      <c r="G27" s="220">
        <v>80</v>
      </c>
      <c r="H27" s="6">
        <v>25</v>
      </c>
      <c r="I27" s="6">
        <v>10</v>
      </c>
      <c r="J27" s="6">
        <v>445</v>
      </c>
      <c r="K27" s="6">
        <v>58</v>
      </c>
      <c r="L27" s="6">
        <v>27</v>
      </c>
      <c r="M27" s="6">
        <v>12</v>
      </c>
      <c r="N27" s="6">
        <v>1</v>
      </c>
      <c r="O27" s="6">
        <v>1</v>
      </c>
      <c r="P27" s="6">
        <v>3</v>
      </c>
      <c r="Q27" s="6">
        <v>1</v>
      </c>
      <c r="R27" s="6">
        <v>6</v>
      </c>
      <c r="S27" s="6">
        <v>1</v>
      </c>
      <c r="T27" s="6">
        <v>251186</v>
      </c>
      <c r="U27" s="6">
        <v>371876</v>
      </c>
      <c r="V27" s="6">
        <v>733344</v>
      </c>
      <c r="W27" s="6">
        <v>322656</v>
      </c>
      <c r="X27" s="115"/>
    </row>
    <row r="28" spans="1:24" ht="15" customHeight="1" x14ac:dyDescent="0.45">
      <c r="A28" s="115"/>
      <c r="B28" s="3">
        <v>25</v>
      </c>
      <c r="C28" s="4" t="s">
        <v>61</v>
      </c>
      <c r="D28" s="5">
        <v>8</v>
      </c>
      <c r="E28" s="6">
        <v>896</v>
      </c>
      <c r="F28" s="6">
        <v>522</v>
      </c>
      <c r="G28" s="6">
        <v>374</v>
      </c>
      <c r="H28" s="6">
        <v>7</v>
      </c>
      <c r="I28" s="6">
        <v>3</v>
      </c>
      <c r="J28" s="6">
        <v>344</v>
      </c>
      <c r="K28" s="6">
        <v>243</v>
      </c>
      <c r="L28" s="6">
        <v>113</v>
      </c>
      <c r="M28" s="6">
        <v>105</v>
      </c>
      <c r="N28" s="6">
        <v>58</v>
      </c>
      <c r="O28" s="6">
        <v>23</v>
      </c>
      <c r="P28" s="6" t="s">
        <v>46</v>
      </c>
      <c r="Q28" s="6" t="s">
        <v>46</v>
      </c>
      <c r="R28" s="6" t="s">
        <v>46</v>
      </c>
      <c r="S28" s="6" t="s">
        <v>46</v>
      </c>
      <c r="T28" s="6">
        <v>339136</v>
      </c>
      <c r="U28" s="6">
        <v>2861666</v>
      </c>
      <c r="V28" s="6">
        <v>5907542</v>
      </c>
      <c r="W28" s="6">
        <v>3099154</v>
      </c>
      <c r="X28" s="115"/>
    </row>
    <row r="29" spans="1:24" ht="15" customHeight="1" x14ac:dyDescent="0.45">
      <c r="A29" s="115"/>
      <c r="B29" s="3">
        <v>26</v>
      </c>
      <c r="C29" s="4" t="s">
        <v>62</v>
      </c>
      <c r="D29" s="5">
        <v>23</v>
      </c>
      <c r="E29" s="6">
        <v>580</v>
      </c>
      <c r="F29" s="6">
        <v>460</v>
      </c>
      <c r="G29" s="6">
        <v>120</v>
      </c>
      <c r="H29" s="6">
        <v>19</v>
      </c>
      <c r="I29" s="6">
        <v>7</v>
      </c>
      <c r="J29" s="6">
        <v>425</v>
      </c>
      <c r="K29" s="6">
        <v>111</v>
      </c>
      <c r="L29" s="6">
        <v>16</v>
      </c>
      <c r="M29" s="6">
        <v>2</v>
      </c>
      <c r="N29" s="6" t="s">
        <v>46</v>
      </c>
      <c r="O29" s="6" t="s">
        <v>46</v>
      </c>
      <c r="P29" s="6">
        <v>1</v>
      </c>
      <c r="Q29" s="6" t="s">
        <v>46</v>
      </c>
      <c r="R29" s="6" t="s">
        <v>46</v>
      </c>
      <c r="S29" s="6" t="s">
        <v>46</v>
      </c>
      <c r="T29" s="6">
        <v>281534</v>
      </c>
      <c r="U29" s="6">
        <v>202110</v>
      </c>
      <c r="V29" s="6">
        <v>736711</v>
      </c>
      <c r="W29" s="6">
        <v>465756</v>
      </c>
      <c r="X29" s="115"/>
    </row>
    <row r="30" spans="1:24" ht="15" customHeight="1" x14ac:dyDescent="0.45">
      <c r="A30" s="115"/>
      <c r="B30" s="3">
        <v>27</v>
      </c>
      <c r="C30" s="4" t="s">
        <v>63</v>
      </c>
      <c r="D30" s="5" t="s">
        <v>46</v>
      </c>
      <c r="E30" s="6" t="s">
        <v>46</v>
      </c>
      <c r="F30" s="6" t="s">
        <v>46</v>
      </c>
      <c r="G30" s="6" t="s">
        <v>46</v>
      </c>
      <c r="H30" s="6" t="s">
        <v>46</v>
      </c>
      <c r="I30" s="6" t="s">
        <v>46</v>
      </c>
      <c r="J30" s="6" t="s">
        <v>46</v>
      </c>
      <c r="K30" s="6" t="s">
        <v>46</v>
      </c>
      <c r="L30" s="6" t="s">
        <v>46</v>
      </c>
      <c r="M30" s="6" t="s">
        <v>46</v>
      </c>
      <c r="N30" s="6" t="s">
        <v>46</v>
      </c>
      <c r="O30" s="6" t="s">
        <v>46</v>
      </c>
      <c r="P30" s="6" t="s">
        <v>46</v>
      </c>
      <c r="Q30" s="6" t="s">
        <v>46</v>
      </c>
      <c r="R30" s="6" t="s">
        <v>46</v>
      </c>
      <c r="S30" s="6" t="s">
        <v>46</v>
      </c>
      <c r="T30" s="6" t="s">
        <v>46</v>
      </c>
      <c r="U30" s="6" t="s">
        <v>46</v>
      </c>
      <c r="V30" s="6" t="s">
        <v>46</v>
      </c>
      <c r="W30" s="6" t="s">
        <v>46</v>
      </c>
      <c r="X30" s="115"/>
    </row>
    <row r="31" spans="1:24" ht="15" customHeight="1" x14ac:dyDescent="0.45">
      <c r="A31" s="115"/>
      <c r="B31" s="130">
        <v>28</v>
      </c>
      <c r="C31" s="7" t="s">
        <v>64</v>
      </c>
      <c r="D31" s="8">
        <v>16</v>
      </c>
      <c r="E31" s="9">
        <v>1150</v>
      </c>
      <c r="F31" s="9">
        <v>680</v>
      </c>
      <c r="G31" s="9">
        <v>470</v>
      </c>
      <c r="H31" s="9">
        <v>21</v>
      </c>
      <c r="I31" s="9">
        <v>10</v>
      </c>
      <c r="J31" s="9">
        <v>608</v>
      </c>
      <c r="K31" s="9">
        <v>376</v>
      </c>
      <c r="L31" s="9">
        <v>37</v>
      </c>
      <c r="M31" s="9">
        <v>77</v>
      </c>
      <c r="N31" s="9">
        <v>15</v>
      </c>
      <c r="O31" s="9">
        <v>23</v>
      </c>
      <c r="P31" s="9" t="s">
        <v>46</v>
      </c>
      <c r="Q31" s="9" t="s">
        <v>46</v>
      </c>
      <c r="R31" s="9">
        <v>1</v>
      </c>
      <c r="S31" s="9">
        <v>16</v>
      </c>
      <c r="T31" s="9">
        <v>399654</v>
      </c>
      <c r="U31" s="9">
        <v>2706146</v>
      </c>
      <c r="V31" s="9">
        <v>3970540</v>
      </c>
      <c r="W31" s="9">
        <v>762574</v>
      </c>
      <c r="X31" s="115"/>
    </row>
    <row r="32" spans="1:24" ht="15" customHeight="1" x14ac:dyDescent="0.45">
      <c r="A32" s="115"/>
      <c r="B32" s="3">
        <v>29</v>
      </c>
      <c r="C32" s="4" t="s">
        <v>65</v>
      </c>
      <c r="D32" s="5">
        <v>3</v>
      </c>
      <c r="E32" s="220">
        <v>138</v>
      </c>
      <c r="F32" s="220">
        <v>85</v>
      </c>
      <c r="G32" s="220">
        <v>53</v>
      </c>
      <c r="H32" s="6">
        <v>1</v>
      </c>
      <c r="I32" s="6" t="s">
        <v>46</v>
      </c>
      <c r="J32" s="6">
        <v>80</v>
      </c>
      <c r="K32" s="6">
        <v>28</v>
      </c>
      <c r="L32" s="6">
        <v>4</v>
      </c>
      <c r="M32" s="6">
        <v>25</v>
      </c>
      <c r="N32" s="6" t="s">
        <v>46</v>
      </c>
      <c r="O32" s="6" t="s">
        <v>46</v>
      </c>
      <c r="P32" s="6" t="s">
        <v>46</v>
      </c>
      <c r="Q32" s="6" t="s">
        <v>46</v>
      </c>
      <c r="R32" s="6" t="s">
        <v>46</v>
      </c>
      <c r="S32" s="6" t="s">
        <v>46</v>
      </c>
      <c r="T32" s="6" t="s">
        <v>2300</v>
      </c>
      <c r="U32" s="6" t="s">
        <v>2300</v>
      </c>
      <c r="V32" s="6" t="s">
        <v>2300</v>
      </c>
      <c r="W32" s="6" t="s">
        <v>2300</v>
      </c>
      <c r="X32" s="115"/>
    </row>
    <row r="33" spans="1:24" ht="15" customHeight="1" x14ac:dyDescent="0.45">
      <c r="A33" s="115"/>
      <c r="B33" s="3">
        <v>30</v>
      </c>
      <c r="C33" s="4" t="s">
        <v>66</v>
      </c>
      <c r="D33" s="5">
        <v>1</v>
      </c>
      <c r="E33" s="6">
        <v>15</v>
      </c>
      <c r="F33" s="6">
        <v>9</v>
      </c>
      <c r="G33" s="6">
        <v>6</v>
      </c>
      <c r="H33" s="6">
        <v>2</v>
      </c>
      <c r="I33" s="6" t="s">
        <v>46</v>
      </c>
      <c r="J33" s="6">
        <v>7</v>
      </c>
      <c r="K33" s="6">
        <v>3</v>
      </c>
      <c r="L33" s="6" t="s">
        <v>46</v>
      </c>
      <c r="M33" s="6">
        <v>3</v>
      </c>
      <c r="N33" s="6" t="s">
        <v>46</v>
      </c>
      <c r="O33" s="6" t="s">
        <v>46</v>
      </c>
      <c r="P33" s="6" t="s">
        <v>46</v>
      </c>
      <c r="Q33" s="6" t="s">
        <v>46</v>
      </c>
      <c r="R33" s="6" t="s">
        <v>46</v>
      </c>
      <c r="S33" s="6" t="s">
        <v>46</v>
      </c>
      <c r="T33" s="6" t="s">
        <v>2300</v>
      </c>
      <c r="U33" s="6" t="s">
        <v>2300</v>
      </c>
      <c r="V33" s="6" t="s">
        <v>2300</v>
      </c>
      <c r="W33" s="6" t="s">
        <v>2300</v>
      </c>
      <c r="X33" s="115"/>
    </row>
    <row r="34" spans="1:24" ht="15" customHeight="1" x14ac:dyDescent="0.45">
      <c r="A34" s="115"/>
      <c r="B34" s="3">
        <v>31</v>
      </c>
      <c r="C34" s="4" t="s">
        <v>67</v>
      </c>
      <c r="D34" s="5">
        <v>13</v>
      </c>
      <c r="E34" s="6">
        <v>148</v>
      </c>
      <c r="F34" s="6">
        <v>127</v>
      </c>
      <c r="G34" s="6">
        <v>21</v>
      </c>
      <c r="H34" s="6">
        <v>21</v>
      </c>
      <c r="I34" s="6">
        <v>6</v>
      </c>
      <c r="J34" s="6">
        <v>83</v>
      </c>
      <c r="K34" s="6">
        <v>13</v>
      </c>
      <c r="L34" s="6">
        <v>23</v>
      </c>
      <c r="M34" s="6">
        <v>2</v>
      </c>
      <c r="N34" s="6">
        <v>1</v>
      </c>
      <c r="O34" s="6" t="s">
        <v>46</v>
      </c>
      <c r="P34" s="6">
        <v>3</v>
      </c>
      <c r="Q34" s="6" t="s">
        <v>46</v>
      </c>
      <c r="R34" s="6">
        <v>1</v>
      </c>
      <c r="S34" s="6" t="s">
        <v>46</v>
      </c>
      <c r="T34" s="6">
        <v>44965</v>
      </c>
      <c r="U34" s="6">
        <v>85973</v>
      </c>
      <c r="V34" s="6">
        <v>231125</v>
      </c>
      <c r="W34" s="6">
        <v>132330</v>
      </c>
      <c r="X34" s="115"/>
    </row>
    <row r="35" spans="1:24" ht="15" customHeight="1" thickBot="1" x14ac:dyDescent="0.5">
      <c r="A35" s="115"/>
      <c r="B35" s="131">
        <v>32</v>
      </c>
      <c r="C35" s="10" t="s">
        <v>68</v>
      </c>
      <c r="D35" s="11">
        <v>5</v>
      </c>
      <c r="E35" s="12">
        <v>51</v>
      </c>
      <c r="F35" s="12">
        <v>18</v>
      </c>
      <c r="G35" s="12">
        <v>33</v>
      </c>
      <c r="H35" s="12">
        <v>6</v>
      </c>
      <c r="I35" s="12">
        <v>4</v>
      </c>
      <c r="J35" s="12">
        <v>12</v>
      </c>
      <c r="K35" s="12">
        <v>10</v>
      </c>
      <c r="L35" s="12" t="s">
        <v>46</v>
      </c>
      <c r="M35" s="12">
        <v>19</v>
      </c>
      <c r="N35" s="12" t="s">
        <v>46</v>
      </c>
      <c r="O35" s="12" t="s">
        <v>46</v>
      </c>
      <c r="P35" s="12">
        <v>1</v>
      </c>
      <c r="Q35" s="12">
        <v>2</v>
      </c>
      <c r="R35" s="12" t="s">
        <v>46</v>
      </c>
      <c r="S35" s="12" t="s">
        <v>46</v>
      </c>
      <c r="T35" s="12" t="s">
        <v>2300</v>
      </c>
      <c r="U35" s="12" t="s">
        <v>2300</v>
      </c>
      <c r="V35" s="12" t="s">
        <v>2300</v>
      </c>
      <c r="W35" s="12" t="s">
        <v>2300</v>
      </c>
      <c r="X35" s="115"/>
    </row>
    <row r="36" spans="1:24" ht="15" customHeight="1" x14ac:dyDescent="0.45">
      <c r="A36" s="115"/>
      <c r="X36" s="115"/>
    </row>
    <row r="37" spans="1:24" ht="15" customHeight="1" x14ac:dyDescent="0.45">
      <c r="A37" s="115"/>
      <c r="X37" s="115"/>
    </row>
    <row r="38" spans="1:24" ht="15" customHeight="1" x14ac:dyDescent="0.45">
      <c r="X38" s="115"/>
    </row>
    <row r="39" spans="1:24" ht="15" customHeight="1" x14ac:dyDescent="0.45">
      <c r="X39" s="115"/>
    </row>
    <row r="40" spans="1:24" ht="15" customHeight="1" x14ac:dyDescent="0.45">
      <c r="X40" s="115"/>
    </row>
    <row r="41" spans="1:24" ht="15" customHeight="1" x14ac:dyDescent="0.45">
      <c r="X41" s="115"/>
    </row>
    <row r="42" spans="1:24" ht="15" customHeight="1" x14ac:dyDescent="0.45">
      <c r="X42" s="115"/>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2"/>
  <sheetViews>
    <sheetView showGridLines="0" zoomScaleNormal="100" workbookViewId="0">
      <pane xSplit="3" ySplit="10" topLeftCell="D11" activePane="bottomRight" state="frozen"/>
      <selection activeCell="D11" sqref="D11"/>
      <selection pane="topRight" activeCell="D11" sqref="D11"/>
      <selection pane="bottomLeft" activeCell="D11" sqref="D11"/>
      <selection pane="bottomRight" activeCell="D11" sqref="D11"/>
    </sheetView>
  </sheetViews>
  <sheetFormatPr defaultColWidth="8.09765625" defaultRowHeight="15" customHeight="1" x14ac:dyDescent="0.45"/>
  <cols>
    <col min="1" max="1" width="2.59765625" style="113" customWidth="1"/>
    <col min="2" max="2" width="2.5" style="113" customWidth="1"/>
    <col min="3" max="3" width="12.19921875" style="113" customWidth="1"/>
    <col min="4" max="4" width="6" style="113" customWidth="1"/>
    <col min="5" max="19" width="6.8984375" style="113" customWidth="1"/>
    <col min="20" max="27" width="11.3984375" style="113" customWidth="1"/>
    <col min="28" max="28" width="9.69921875" style="113" customWidth="1"/>
    <col min="29" max="29" width="8" style="113" customWidth="1"/>
    <col min="30" max="30" width="10.09765625" style="113" customWidth="1"/>
    <col min="31" max="16384" width="8.09765625" style="113"/>
  </cols>
  <sheetData>
    <row r="1" spans="1:24" s="112" customFormat="1" ht="15" customHeight="1" x14ac:dyDescent="0.45">
      <c r="B1" s="112" t="s">
        <v>2045</v>
      </c>
    </row>
    <row r="2" spans="1:24" ht="18" customHeight="1" x14ac:dyDescent="0.45"/>
    <row r="3" spans="1:24" s="94" customFormat="1" ht="15" customHeight="1" x14ac:dyDescent="0.45">
      <c r="B3" s="94" t="s">
        <v>1874</v>
      </c>
    </row>
    <row r="4" spans="1:24" s="94" customFormat="1" ht="15" customHeight="1" x14ac:dyDescent="0.45">
      <c r="B4" s="94" t="s">
        <v>1873</v>
      </c>
    </row>
    <row r="5" spans="1:24" ht="15" customHeight="1" thickBot="1" x14ac:dyDescent="0.5">
      <c r="B5" s="113" t="s">
        <v>74</v>
      </c>
      <c r="X5" s="115"/>
    </row>
    <row r="6" spans="1:24" ht="18" customHeight="1" x14ac:dyDescent="0.45">
      <c r="A6" s="115"/>
      <c r="B6" s="362" t="s">
        <v>19</v>
      </c>
      <c r="C6" s="363"/>
      <c r="D6" s="368" t="s">
        <v>20</v>
      </c>
      <c r="E6" s="343" t="s">
        <v>21</v>
      </c>
      <c r="F6" s="344"/>
      <c r="G6" s="345"/>
      <c r="H6" s="350" t="s">
        <v>22</v>
      </c>
      <c r="I6" s="351"/>
      <c r="J6" s="351"/>
      <c r="K6" s="351"/>
      <c r="L6" s="351"/>
      <c r="M6" s="351"/>
      <c r="N6" s="351"/>
      <c r="O6" s="352"/>
      <c r="P6" s="316" t="s">
        <v>23</v>
      </c>
      <c r="Q6" s="317"/>
      <c r="R6" s="316" t="s">
        <v>24</v>
      </c>
      <c r="S6" s="317"/>
      <c r="T6" s="355" t="s">
        <v>71</v>
      </c>
      <c r="U6" s="331" t="s">
        <v>1894</v>
      </c>
      <c r="V6" s="357" t="s">
        <v>1843</v>
      </c>
      <c r="W6" s="300" t="s">
        <v>27</v>
      </c>
      <c r="X6" s="115"/>
    </row>
    <row r="7" spans="1:24" ht="18" customHeight="1" x14ac:dyDescent="0.45">
      <c r="A7" s="115"/>
      <c r="B7" s="364"/>
      <c r="C7" s="365"/>
      <c r="D7" s="323"/>
      <c r="E7" s="346"/>
      <c r="F7" s="347"/>
      <c r="G7" s="348"/>
      <c r="H7" s="302" t="s">
        <v>28</v>
      </c>
      <c r="I7" s="303"/>
      <c r="J7" s="359" t="s">
        <v>29</v>
      </c>
      <c r="K7" s="360"/>
      <c r="L7" s="360"/>
      <c r="M7" s="361"/>
      <c r="N7" s="309" t="s">
        <v>1842</v>
      </c>
      <c r="O7" s="310"/>
      <c r="P7" s="318"/>
      <c r="Q7" s="319"/>
      <c r="R7" s="318"/>
      <c r="S7" s="319"/>
      <c r="T7" s="356"/>
      <c r="U7" s="332"/>
      <c r="V7" s="358"/>
      <c r="W7" s="301"/>
      <c r="X7" s="115"/>
    </row>
    <row r="8" spans="1:24" ht="21.6" customHeight="1" x14ac:dyDescent="0.45">
      <c r="A8" s="115"/>
      <c r="B8" s="364"/>
      <c r="C8" s="365"/>
      <c r="D8" s="323"/>
      <c r="E8" s="304"/>
      <c r="F8" s="349"/>
      <c r="G8" s="305"/>
      <c r="H8" s="304"/>
      <c r="I8" s="305"/>
      <c r="J8" s="325" t="s">
        <v>35</v>
      </c>
      <c r="K8" s="326"/>
      <c r="L8" s="327" t="s">
        <v>1841</v>
      </c>
      <c r="M8" s="328"/>
      <c r="N8" s="311"/>
      <c r="O8" s="312"/>
      <c r="P8" s="320"/>
      <c r="Q8" s="321"/>
      <c r="R8" s="320"/>
      <c r="S8" s="321"/>
      <c r="T8" s="356"/>
      <c r="U8" s="332"/>
      <c r="V8" s="358"/>
      <c r="W8" s="301"/>
      <c r="X8" s="115"/>
    </row>
    <row r="9" spans="1:24" ht="15" customHeight="1" x14ac:dyDescent="0.45">
      <c r="A9" s="115"/>
      <c r="B9" s="364"/>
      <c r="C9" s="365"/>
      <c r="D9" s="323"/>
      <c r="E9" s="84" t="s">
        <v>36</v>
      </c>
      <c r="F9" s="84" t="s">
        <v>37</v>
      </c>
      <c r="G9" s="84" t="s">
        <v>38</v>
      </c>
      <c r="H9" s="85" t="s">
        <v>37</v>
      </c>
      <c r="I9" s="85" t="s">
        <v>38</v>
      </c>
      <c r="J9" s="85" t="s">
        <v>37</v>
      </c>
      <c r="K9" s="85" t="s">
        <v>38</v>
      </c>
      <c r="L9" s="85" t="s">
        <v>37</v>
      </c>
      <c r="M9" s="85" t="s">
        <v>38</v>
      </c>
      <c r="N9" s="85" t="s">
        <v>37</v>
      </c>
      <c r="O9" s="85" t="s">
        <v>38</v>
      </c>
      <c r="P9" s="85" t="s">
        <v>37</v>
      </c>
      <c r="Q9" s="85" t="s">
        <v>38</v>
      </c>
      <c r="R9" s="85" t="s">
        <v>37</v>
      </c>
      <c r="S9" s="85" t="s">
        <v>38</v>
      </c>
      <c r="T9" s="356"/>
      <c r="U9" s="332"/>
      <c r="V9" s="358"/>
      <c r="W9" s="301"/>
      <c r="X9" s="115"/>
    </row>
    <row r="10" spans="1:24" s="13" customFormat="1" ht="15" customHeight="1" thickBot="1" x14ac:dyDescent="0.5">
      <c r="A10" s="126"/>
      <c r="B10" s="366"/>
      <c r="C10" s="367"/>
      <c r="D10" s="369"/>
      <c r="E10" s="108" t="s">
        <v>39</v>
      </c>
      <c r="F10" s="108" t="s">
        <v>40</v>
      </c>
      <c r="G10" s="108" t="s">
        <v>40</v>
      </c>
      <c r="H10" s="109" t="s">
        <v>39</v>
      </c>
      <c r="I10" s="109" t="s">
        <v>39</v>
      </c>
      <c r="J10" s="109" t="s">
        <v>39</v>
      </c>
      <c r="K10" s="109" t="s">
        <v>39</v>
      </c>
      <c r="L10" s="109" t="s">
        <v>39</v>
      </c>
      <c r="M10" s="109" t="s">
        <v>39</v>
      </c>
      <c r="N10" s="109" t="s">
        <v>39</v>
      </c>
      <c r="O10" s="109" t="s">
        <v>39</v>
      </c>
      <c r="P10" s="109" t="s">
        <v>39</v>
      </c>
      <c r="Q10" s="109" t="s">
        <v>39</v>
      </c>
      <c r="R10" s="109" t="s">
        <v>39</v>
      </c>
      <c r="S10" s="109" t="s">
        <v>39</v>
      </c>
      <c r="T10" s="110" t="s">
        <v>41</v>
      </c>
      <c r="U10" s="111" t="s">
        <v>41</v>
      </c>
      <c r="V10" s="52" t="s">
        <v>41</v>
      </c>
      <c r="W10" s="2" t="s">
        <v>41</v>
      </c>
      <c r="X10" s="126"/>
    </row>
    <row r="11" spans="1:24" s="94" customFormat="1" ht="15" customHeight="1" x14ac:dyDescent="0.45">
      <c r="A11" s="114"/>
      <c r="B11" s="353" t="s">
        <v>1884</v>
      </c>
      <c r="C11" s="354"/>
      <c r="D11" s="41">
        <v>187</v>
      </c>
      <c r="E11" s="42">
        <v>6534</v>
      </c>
      <c r="F11" s="42">
        <v>2711</v>
      </c>
      <c r="G11" s="42">
        <v>3823</v>
      </c>
      <c r="H11" s="42">
        <v>202</v>
      </c>
      <c r="I11" s="42">
        <v>65</v>
      </c>
      <c r="J11" s="42">
        <v>2225</v>
      </c>
      <c r="K11" s="42">
        <v>2611</v>
      </c>
      <c r="L11" s="42">
        <v>208</v>
      </c>
      <c r="M11" s="42">
        <v>1101</v>
      </c>
      <c r="N11" s="42">
        <v>79</v>
      </c>
      <c r="O11" s="42">
        <v>48</v>
      </c>
      <c r="P11" s="42">
        <v>11</v>
      </c>
      <c r="Q11" s="42">
        <v>15</v>
      </c>
      <c r="R11" s="42">
        <v>3</v>
      </c>
      <c r="S11" s="42">
        <v>2</v>
      </c>
      <c r="T11" s="42">
        <v>1802382</v>
      </c>
      <c r="U11" s="42">
        <v>8548025</v>
      </c>
      <c r="V11" s="42">
        <v>13048077</v>
      </c>
      <c r="W11" s="42">
        <v>3985417</v>
      </c>
      <c r="X11" s="114"/>
    </row>
    <row r="12" spans="1:24" ht="15" customHeight="1" x14ac:dyDescent="0.45">
      <c r="A12" s="115"/>
      <c r="B12" s="3" t="s">
        <v>43</v>
      </c>
      <c r="C12" s="4" t="s">
        <v>44</v>
      </c>
      <c r="D12" s="5">
        <v>64</v>
      </c>
      <c r="E12" s="6">
        <v>3410</v>
      </c>
      <c r="F12" s="6">
        <v>1224</v>
      </c>
      <c r="G12" s="6">
        <v>2186</v>
      </c>
      <c r="H12" s="6">
        <v>73</v>
      </c>
      <c r="I12" s="6">
        <v>24</v>
      </c>
      <c r="J12" s="6">
        <v>945</v>
      </c>
      <c r="K12" s="6">
        <v>1429</v>
      </c>
      <c r="L12" s="6">
        <v>156</v>
      </c>
      <c r="M12" s="6">
        <v>697</v>
      </c>
      <c r="N12" s="6">
        <v>50</v>
      </c>
      <c r="O12" s="6">
        <v>36</v>
      </c>
      <c r="P12" s="6">
        <v>3</v>
      </c>
      <c r="Q12" s="6">
        <v>11</v>
      </c>
      <c r="R12" s="6" t="s">
        <v>46</v>
      </c>
      <c r="S12" s="6" t="s">
        <v>46</v>
      </c>
      <c r="T12" s="6">
        <v>902981</v>
      </c>
      <c r="U12" s="6">
        <v>5684372</v>
      </c>
      <c r="V12" s="6">
        <v>8288651</v>
      </c>
      <c r="W12" s="6">
        <v>2301481</v>
      </c>
      <c r="X12" s="115"/>
    </row>
    <row r="13" spans="1:24" ht="15" customHeight="1" x14ac:dyDescent="0.45">
      <c r="A13" s="115"/>
      <c r="B13" s="3">
        <v>10</v>
      </c>
      <c r="C13" s="4" t="s">
        <v>45</v>
      </c>
      <c r="D13" s="5">
        <v>16</v>
      </c>
      <c r="E13" s="6">
        <v>153</v>
      </c>
      <c r="F13" s="6">
        <v>109</v>
      </c>
      <c r="G13" s="6">
        <v>44</v>
      </c>
      <c r="H13" s="6">
        <v>21</v>
      </c>
      <c r="I13" s="6">
        <v>4</v>
      </c>
      <c r="J13" s="6">
        <v>79</v>
      </c>
      <c r="K13" s="6">
        <v>38</v>
      </c>
      <c r="L13" s="6">
        <v>3</v>
      </c>
      <c r="M13" s="6">
        <v>2</v>
      </c>
      <c r="N13" s="6">
        <v>6</v>
      </c>
      <c r="O13" s="6" t="s">
        <v>46</v>
      </c>
      <c r="P13" s="6" t="s">
        <v>46</v>
      </c>
      <c r="Q13" s="6">
        <v>1</v>
      </c>
      <c r="R13" s="6" t="s">
        <v>46</v>
      </c>
      <c r="S13" s="6" t="s">
        <v>46</v>
      </c>
      <c r="T13" s="6">
        <v>42017</v>
      </c>
      <c r="U13" s="6">
        <v>192623</v>
      </c>
      <c r="V13" s="6">
        <v>347127</v>
      </c>
      <c r="W13" s="6">
        <v>130900</v>
      </c>
      <c r="X13" s="115"/>
    </row>
    <row r="14" spans="1:24" ht="15" customHeight="1" x14ac:dyDescent="0.45">
      <c r="A14" s="115"/>
      <c r="B14" s="3">
        <v>11</v>
      </c>
      <c r="C14" s="4" t="s">
        <v>47</v>
      </c>
      <c r="D14" s="5">
        <v>21</v>
      </c>
      <c r="E14" s="6">
        <v>847</v>
      </c>
      <c r="F14" s="6">
        <v>98</v>
      </c>
      <c r="G14" s="6">
        <v>749</v>
      </c>
      <c r="H14" s="6">
        <v>19</v>
      </c>
      <c r="I14" s="6">
        <v>4</v>
      </c>
      <c r="J14" s="6">
        <v>77</v>
      </c>
      <c r="K14" s="6">
        <v>516</v>
      </c>
      <c r="L14" s="6">
        <v>4</v>
      </c>
      <c r="M14" s="6">
        <v>229</v>
      </c>
      <c r="N14" s="6" t="s">
        <v>46</v>
      </c>
      <c r="O14" s="6" t="s">
        <v>46</v>
      </c>
      <c r="P14" s="6" t="s">
        <v>46</v>
      </c>
      <c r="Q14" s="6">
        <v>3</v>
      </c>
      <c r="R14" s="6">
        <v>2</v>
      </c>
      <c r="S14" s="6" t="s">
        <v>46</v>
      </c>
      <c r="T14" s="6">
        <v>163493</v>
      </c>
      <c r="U14" s="6">
        <v>131875</v>
      </c>
      <c r="V14" s="6">
        <v>408872</v>
      </c>
      <c r="W14" s="6">
        <v>243544</v>
      </c>
      <c r="X14" s="115"/>
    </row>
    <row r="15" spans="1:24" ht="15" customHeight="1" x14ac:dyDescent="0.45">
      <c r="A15" s="115"/>
      <c r="B15" s="3">
        <v>12</v>
      </c>
      <c r="C15" s="4" t="s">
        <v>48</v>
      </c>
      <c r="D15" s="5">
        <v>25</v>
      </c>
      <c r="E15" s="6">
        <v>325</v>
      </c>
      <c r="F15" s="6">
        <v>270</v>
      </c>
      <c r="G15" s="6">
        <v>55</v>
      </c>
      <c r="H15" s="6">
        <v>30</v>
      </c>
      <c r="I15" s="6">
        <v>11</v>
      </c>
      <c r="J15" s="6">
        <v>232</v>
      </c>
      <c r="K15" s="6">
        <v>42</v>
      </c>
      <c r="L15" s="6">
        <v>8</v>
      </c>
      <c r="M15" s="6">
        <v>2</v>
      </c>
      <c r="N15" s="6" t="s">
        <v>46</v>
      </c>
      <c r="O15" s="6" t="s">
        <v>46</v>
      </c>
      <c r="P15" s="6">
        <v>1</v>
      </c>
      <c r="Q15" s="6" t="s">
        <v>46</v>
      </c>
      <c r="R15" s="6" t="s">
        <v>46</v>
      </c>
      <c r="S15" s="6" t="s">
        <v>46</v>
      </c>
      <c r="T15" s="6">
        <v>99817</v>
      </c>
      <c r="U15" s="6">
        <v>515883</v>
      </c>
      <c r="V15" s="6">
        <v>766137</v>
      </c>
      <c r="W15" s="6">
        <v>234738</v>
      </c>
      <c r="X15" s="115"/>
    </row>
    <row r="16" spans="1:24" ht="15" customHeight="1" x14ac:dyDescent="0.45">
      <c r="A16" s="115"/>
      <c r="B16" s="130">
        <v>13</v>
      </c>
      <c r="C16" s="7" t="s">
        <v>49</v>
      </c>
      <c r="D16" s="8">
        <v>2</v>
      </c>
      <c r="E16" s="9">
        <v>15</v>
      </c>
      <c r="F16" s="9">
        <v>11</v>
      </c>
      <c r="G16" s="9">
        <v>4</v>
      </c>
      <c r="H16" s="9">
        <v>5</v>
      </c>
      <c r="I16" s="9">
        <v>1</v>
      </c>
      <c r="J16" s="9">
        <v>6</v>
      </c>
      <c r="K16" s="9">
        <v>3</v>
      </c>
      <c r="L16" s="9" t="s">
        <v>46</v>
      </c>
      <c r="M16" s="9" t="s">
        <v>46</v>
      </c>
      <c r="N16" s="9" t="s">
        <v>46</v>
      </c>
      <c r="O16" s="9" t="s">
        <v>46</v>
      </c>
      <c r="P16" s="9" t="s">
        <v>46</v>
      </c>
      <c r="Q16" s="9" t="s">
        <v>46</v>
      </c>
      <c r="R16" s="9" t="s">
        <v>46</v>
      </c>
      <c r="S16" s="9" t="s">
        <v>46</v>
      </c>
      <c r="T16" s="9" t="s">
        <v>2300</v>
      </c>
      <c r="U16" s="9" t="s">
        <v>2300</v>
      </c>
      <c r="V16" s="9" t="s">
        <v>2300</v>
      </c>
      <c r="W16" s="9" t="s">
        <v>2300</v>
      </c>
      <c r="X16" s="115"/>
    </row>
    <row r="17" spans="1:24" ht="15" customHeight="1" x14ac:dyDescent="0.45">
      <c r="A17" s="115"/>
      <c r="B17" s="3">
        <v>14</v>
      </c>
      <c r="C17" s="4" t="s">
        <v>50</v>
      </c>
      <c r="D17" s="5" t="s">
        <v>46</v>
      </c>
      <c r="E17" s="220" t="s">
        <v>46</v>
      </c>
      <c r="F17" s="220" t="s">
        <v>46</v>
      </c>
      <c r="G17" s="220" t="s">
        <v>46</v>
      </c>
      <c r="H17" s="6" t="s">
        <v>46</v>
      </c>
      <c r="I17" s="6" t="s">
        <v>46</v>
      </c>
      <c r="J17" s="6" t="s">
        <v>46</v>
      </c>
      <c r="K17" s="6" t="s">
        <v>46</v>
      </c>
      <c r="L17" s="6" t="s">
        <v>46</v>
      </c>
      <c r="M17" s="6" t="s">
        <v>46</v>
      </c>
      <c r="N17" s="6" t="s">
        <v>46</v>
      </c>
      <c r="O17" s="6" t="s">
        <v>46</v>
      </c>
      <c r="P17" s="6" t="s">
        <v>46</v>
      </c>
      <c r="Q17" s="6" t="s">
        <v>46</v>
      </c>
      <c r="R17" s="6" t="s">
        <v>46</v>
      </c>
      <c r="S17" s="6" t="s">
        <v>46</v>
      </c>
      <c r="T17" s="6" t="s">
        <v>46</v>
      </c>
      <c r="U17" s="6" t="s">
        <v>46</v>
      </c>
      <c r="V17" s="6" t="s">
        <v>46</v>
      </c>
      <c r="W17" s="6" t="s">
        <v>46</v>
      </c>
      <c r="X17" s="115"/>
    </row>
    <row r="18" spans="1:24" ht="15" customHeight="1" x14ac:dyDescent="0.45">
      <c r="A18" s="115"/>
      <c r="B18" s="3">
        <v>15</v>
      </c>
      <c r="C18" s="4" t="s">
        <v>51</v>
      </c>
      <c r="D18" s="5">
        <v>6</v>
      </c>
      <c r="E18" s="6">
        <v>95</v>
      </c>
      <c r="F18" s="6">
        <v>40</v>
      </c>
      <c r="G18" s="6">
        <v>55</v>
      </c>
      <c r="H18" s="6">
        <v>7</v>
      </c>
      <c r="I18" s="6">
        <v>5</v>
      </c>
      <c r="J18" s="6">
        <v>33</v>
      </c>
      <c r="K18" s="6">
        <v>50</v>
      </c>
      <c r="L18" s="6" t="s">
        <v>46</v>
      </c>
      <c r="M18" s="6" t="s">
        <v>46</v>
      </c>
      <c r="N18" s="6" t="s">
        <v>46</v>
      </c>
      <c r="O18" s="6" t="s">
        <v>46</v>
      </c>
      <c r="P18" s="6" t="s">
        <v>46</v>
      </c>
      <c r="Q18" s="6" t="s">
        <v>46</v>
      </c>
      <c r="R18" s="6" t="s">
        <v>46</v>
      </c>
      <c r="S18" s="6" t="s">
        <v>46</v>
      </c>
      <c r="T18" s="6">
        <v>25428</v>
      </c>
      <c r="U18" s="6">
        <v>43695</v>
      </c>
      <c r="V18" s="6">
        <v>125524</v>
      </c>
      <c r="W18" s="6">
        <v>75758</v>
      </c>
      <c r="X18" s="115"/>
    </row>
    <row r="19" spans="1:24" ht="15" customHeight="1" x14ac:dyDescent="0.45">
      <c r="A19" s="115"/>
      <c r="B19" s="3">
        <v>16</v>
      </c>
      <c r="C19" s="4" t="s">
        <v>52</v>
      </c>
      <c r="D19" s="5">
        <v>1</v>
      </c>
      <c r="E19" s="6">
        <v>1</v>
      </c>
      <c r="F19" s="6" t="s">
        <v>46</v>
      </c>
      <c r="G19" s="6">
        <v>1</v>
      </c>
      <c r="H19" s="6" t="s">
        <v>46</v>
      </c>
      <c r="I19" s="6" t="s">
        <v>46</v>
      </c>
      <c r="J19" s="6" t="s">
        <v>46</v>
      </c>
      <c r="K19" s="6">
        <v>1</v>
      </c>
      <c r="L19" s="6" t="s">
        <v>46</v>
      </c>
      <c r="M19" s="6" t="s">
        <v>46</v>
      </c>
      <c r="N19" s="6" t="s">
        <v>46</v>
      </c>
      <c r="O19" s="6" t="s">
        <v>46</v>
      </c>
      <c r="P19" s="6" t="s">
        <v>46</v>
      </c>
      <c r="Q19" s="6" t="s">
        <v>46</v>
      </c>
      <c r="R19" s="6" t="s">
        <v>46</v>
      </c>
      <c r="S19" s="6" t="s">
        <v>46</v>
      </c>
      <c r="T19" s="6" t="s">
        <v>2300</v>
      </c>
      <c r="U19" s="6" t="s">
        <v>2300</v>
      </c>
      <c r="V19" s="6" t="s">
        <v>2300</v>
      </c>
      <c r="W19" s="6" t="s">
        <v>2300</v>
      </c>
      <c r="X19" s="115"/>
    </row>
    <row r="20" spans="1:24" ht="15" customHeight="1" x14ac:dyDescent="0.45">
      <c r="A20" s="115"/>
      <c r="B20" s="3">
        <v>17</v>
      </c>
      <c r="C20" s="4" t="s">
        <v>53</v>
      </c>
      <c r="D20" s="5">
        <v>2</v>
      </c>
      <c r="E20" s="6">
        <v>8</v>
      </c>
      <c r="F20" s="6">
        <v>6</v>
      </c>
      <c r="G20" s="6">
        <v>2</v>
      </c>
      <c r="H20" s="6" t="s">
        <v>46</v>
      </c>
      <c r="I20" s="6" t="s">
        <v>46</v>
      </c>
      <c r="J20" s="6">
        <v>6</v>
      </c>
      <c r="K20" s="6">
        <v>2</v>
      </c>
      <c r="L20" s="6" t="s">
        <v>46</v>
      </c>
      <c r="M20" s="6" t="s">
        <v>46</v>
      </c>
      <c r="N20" s="6" t="s">
        <v>46</v>
      </c>
      <c r="O20" s="6" t="s">
        <v>46</v>
      </c>
      <c r="P20" s="6" t="s">
        <v>46</v>
      </c>
      <c r="Q20" s="6" t="s">
        <v>46</v>
      </c>
      <c r="R20" s="6" t="s">
        <v>46</v>
      </c>
      <c r="S20" s="6" t="s">
        <v>46</v>
      </c>
      <c r="T20" s="6" t="s">
        <v>2300</v>
      </c>
      <c r="U20" s="6" t="s">
        <v>2300</v>
      </c>
      <c r="V20" s="6" t="s">
        <v>2300</v>
      </c>
      <c r="W20" s="6" t="s">
        <v>2300</v>
      </c>
      <c r="X20" s="115"/>
    </row>
    <row r="21" spans="1:24" ht="15" customHeight="1" x14ac:dyDescent="0.45">
      <c r="A21" s="115"/>
      <c r="B21" s="130">
        <v>18</v>
      </c>
      <c r="C21" s="7" t="s">
        <v>54</v>
      </c>
      <c r="D21" s="8">
        <v>1</v>
      </c>
      <c r="E21" s="9">
        <v>3</v>
      </c>
      <c r="F21" s="9">
        <v>3</v>
      </c>
      <c r="G21" s="9" t="s">
        <v>46</v>
      </c>
      <c r="H21" s="9" t="s">
        <v>46</v>
      </c>
      <c r="I21" s="9" t="s">
        <v>46</v>
      </c>
      <c r="J21" s="9">
        <v>3</v>
      </c>
      <c r="K21" s="9" t="s">
        <v>46</v>
      </c>
      <c r="L21" s="9" t="s">
        <v>46</v>
      </c>
      <c r="M21" s="9" t="s">
        <v>46</v>
      </c>
      <c r="N21" s="9" t="s">
        <v>46</v>
      </c>
      <c r="O21" s="9" t="s">
        <v>46</v>
      </c>
      <c r="P21" s="9" t="s">
        <v>46</v>
      </c>
      <c r="Q21" s="9" t="s">
        <v>46</v>
      </c>
      <c r="R21" s="9" t="s">
        <v>46</v>
      </c>
      <c r="S21" s="9" t="s">
        <v>46</v>
      </c>
      <c r="T21" s="9" t="s">
        <v>2300</v>
      </c>
      <c r="U21" s="9" t="s">
        <v>2300</v>
      </c>
      <c r="V21" s="9" t="s">
        <v>2300</v>
      </c>
      <c r="W21" s="9" t="s">
        <v>2300</v>
      </c>
      <c r="X21" s="115"/>
    </row>
    <row r="22" spans="1:24" ht="15" customHeight="1" x14ac:dyDescent="0.45">
      <c r="A22" s="115"/>
      <c r="B22" s="3">
        <v>19</v>
      </c>
      <c r="C22" s="4" t="s">
        <v>55</v>
      </c>
      <c r="D22" s="5">
        <v>1</v>
      </c>
      <c r="E22" s="220">
        <v>21</v>
      </c>
      <c r="F22" s="220">
        <v>10</v>
      </c>
      <c r="G22" s="220">
        <v>11</v>
      </c>
      <c r="H22" s="6" t="s">
        <v>46</v>
      </c>
      <c r="I22" s="6" t="s">
        <v>46</v>
      </c>
      <c r="J22" s="6">
        <v>7</v>
      </c>
      <c r="K22" s="6">
        <v>11</v>
      </c>
      <c r="L22" s="6">
        <v>3</v>
      </c>
      <c r="M22" s="6" t="s">
        <v>46</v>
      </c>
      <c r="N22" s="6" t="s">
        <v>46</v>
      </c>
      <c r="O22" s="6" t="s">
        <v>46</v>
      </c>
      <c r="P22" s="6" t="s">
        <v>46</v>
      </c>
      <c r="Q22" s="6" t="s">
        <v>46</v>
      </c>
      <c r="R22" s="6" t="s">
        <v>46</v>
      </c>
      <c r="S22" s="6" t="s">
        <v>46</v>
      </c>
      <c r="T22" s="6" t="s">
        <v>2300</v>
      </c>
      <c r="U22" s="6" t="s">
        <v>2300</v>
      </c>
      <c r="V22" s="6" t="s">
        <v>2300</v>
      </c>
      <c r="W22" s="6" t="s">
        <v>2300</v>
      </c>
      <c r="X22" s="115"/>
    </row>
    <row r="23" spans="1:24" ht="15" customHeight="1" x14ac:dyDescent="0.45">
      <c r="A23" s="115"/>
      <c r="B23" s="3">
        <v>20</v>
      </c>
      <c r="C23" s="4" t="s">
        <v>56</v>
      </c>
      <c r="D23" s="5">
        <v>1</v>
      </c>
      <c r="E23" s="6">
        <v>45</v>
      </c>
      <c r="F23" s="6">
        <v>1</v>
      </c>
      <c r="G23" s="6">
        <v>44</v>
      </c>
      <c r="H23" s="6" t="s">
        <v>46</v>
      </c>
      <c r="I23" s="6" t="s">
        <v>46</v>
      </c>
      <c r="J23" s="6">
        <v>1</v>
      </c>
      <c r="K23" s="6">
        <v>21</v>
      </c>
      <c r="L23" s="6" t="s">
        <v>46</v>
      </c>
      <c r="M23" s="6">
        <v>23</v>
      </c>
      <c r="N23" s="6" t="s">
        <v>46</v>
      </c>
      <c r="O23" s="6" t="s">
        <v>46</v>
      </c>
      <c r="P23" s="6" t="s">
        <v>46</v>
      </c>
      <c r="Q23" s="6" t="s">
        <v>46</v>
      </c>
      <c r="R23" s="6" t="s">
        <v>46</v>
      </c>
      <c r="S23" s="6" t="s">
        <v>46</v>
      </c>
      <c r="T23" s="6" t="s">
        <v>2300</v>
      </c>
      <c r="U23" s="6" t="s">
        <v>2300</v>
      </c>
      <c r="V23" s="6" t="s">
        <v>2300</v>
      </c>
      <c r="W23" s="6" t="s">
        <v>2300</v>
      </c>
      <c r="X23" s="115"/>
    </row>
    <row r="24" spans="1:24" ht="15" customHeight="1" x14ac:dyDescent="0.45">
      <c r="A24" s="115"/>
      <c r="B24" s="3">
        <v>21</v>
      </c>
      <c r="C24" s="4" t="s">
        <v>57</v>
      </c>
      <c r="D24" s="5">
        <v>14</v>
      </c>
      <c r="E24" s="6">
        <v>184</v>
      </c>
      <c r="F24" s="6">
        <v>157</v>
      </c>
      <c r="G24" s="6">
        <v>27</v>
      </c>
      <c r="H24" s="6">
        <v>10</v>
      </c>
      <c r="I24" s="6">
        <v>2</v>
      </c>
      <c r="J24" s="6">
        <v>142</v>
      </c>
      <c r="K24" s="6">
        <v>24</v>
      </c>
      <c r="L24" s="6">
        <v>5</v>
      </c>
      <c r="M24" s="6">
        <v>1</v>
      </c>
      <c r="N24" s="6" t="s">
        <v>46</v>
      </c>
      <c r="O24" s="6" t="s">
        <v>46</v>
      </c>
      <c r="P24" s="6">
        <v>7</v>
      </c>
      <c r="Q24" s="6" t="s">
        <v>46</v>
      </c>
      <c r="R24" s="6" t="s">
        <v>46</v>
      </c>
      <c r="S24" s="6" t="s">
        <v>46</v>
      </c>
      <c r="T24" s="6">
        <v>63791</v>
      </c>
      <c r="U24" s="6">
        <v>153267</v>
      </c>
      <c r="V24" s="6">
        <v>332658</v>
      </c>
      <c r="W24" s="6">
        <v>143337</v>
      </c>
      <c r="X24" s="115"/>
    </row>
    <row r="25" spans="1:24" ht="15" customHeight="1" x14ac:dyDescent="0.45">
      <c r="A25" s="115"/>
      <c r="B25" s="3">
        <v>22</v>
      </c>
      <c r="C25" s="4" t="s">
        <v>58</v>
      </c>
      <c r="D25" s="5" t="s">
        <v>46</v>
      </c>
      <c r="E25" s="6" t="s">
        <v>46</v>
      </c>
      <c r="F25" s="6" t="s">
        <v>46</v>
      </c>
      <c r="G25" s="6" t="s">
        <v>46</v>
      </c>
      <c r="H25" s="6" t="s">
        <v>46</v>
      </c>
      <c r="I25" s="6" t="s">
        <v>46</v>
      </c>
      <c r="J25" s="6" t="s">
        <v>46</v>
      </c>
      <c r="K25" s="6" t="s">
        <v>46</v>
      </c>
      <c r="L25" s="6" t="s">
        <v>46</v>
      </c>
      <c r="M25" s="6" t="s">
        <v>46</v>
      </c>
      <c r="N25" s="6" t="s">
        <v>46</v>
      </c>
      <c r="O25" s="6" t="s">
        <v>46</v>
      </c>
      <c r="P25" s="6" t="s">
        <v>46</v>
      </c>
      <c r="Q25" s="6" t="s">
        <v>46</v>
      </c>
      <c r="R25" s="6" t="s">
        <v>46</v>
      </c>
      <c r="S25" s="6" t="s">
        <v>46</v>
      </c>
      <c r="T25" s="6" t="s">
        <v>46</v>
      </c>
      <c r="U25" s="6" t="s">
        <v>46</v>
      </c>
      <c r="V25" s="6" t="s">
        <v>46</v>
      </c>
      <c r="W25" s="6" t="s">
        <v>46</v>
      </c>
      <c r="X25" s="115"/>
    </row>
    <row r="26" spans="1:24" ht="15" customHeight="1" x14ac:dyDescent="0.45">
      <c r="A26" s="115"/>
      <c r="B26" s="130">
        <v>23</v>
      </c>
      <c r="C26" s="7" t="s">
        <v>59</v>
      </c>
      <c r="D26" s="8" t="s">
        <v>46</v>
      </c>
      <c r="E26" s="9" t="s">
        <v>46</v>
      </c>
      <c r="F26" s="9" t="s">
        <v>46</v>
      </c>
      <c r="G26" s="9" t="s">
        <v>46</v>
      </c>
      <c r="H26" s="9" t="s">
        <v>46</v>
      </c>
      <c r="I26" s="9" t="s">
        <v>46</v>
      </c>
      <c r="J26" s="9" t="s">
        <v>46</v>
      </c>
      <c r="K26" s="9" t="s">
        <v>46</v>
      </c>
      <c r="L26" s="9" t="s">
        <v>46</v>
      </c>
      <c r="M26" s="9" t="s">
        <v>46</v>
      </c>
      <c r="N26" s="9" t="s">
        <v>46</v>
      </c>
      <c r="O26" s="9" t="s">
        <v>46</v>
      </c>
      <c r="P26" s="9" t="s">
        <v>46</v>
      </c>
      <c r="Q26" s="9" t="s">
        <v>46</v>
      </c>
      <c r="R26" s="9" t="s">
        <v>46</v>
      </c>
      <c r="S26" s="9" t="s">
        <v>46</v>
      </c>
      <c r="T26" s="9" t="s">
        <v>46</v>
      </c>
      <c r="U26" s="9" t="s">
        <v>46</v>
      </c>
      <c r="V26" s="9" t="s">
        <v>46</v>
      </c>
      <c r="W26" s="9" t="s">
        <v>46</v>
      </c>
      <c r="X26" s="115"/>
    </row>
    <row r="27" spans="1:24" ht="15" customHeight="1" x14ac:dyDescent="0.45">
      <c r="A27" s="115"/>
      <c r="B27" s="3">
        <v>24</v>
      </c>
      <c r="C27" s="4" t="s">
        <v>60</v>
      </c>
      <c r="D27" s="5">
        <v>6</v>
      </c>
      <c r="E27" s="220">
        <v>36</v>
      </c>
      <c r="F27" s="220">
        <v>31</v>
      </c>
      <c r="G27" s="220">
        <v>5</v>
      </c>
      <c r="H27" s="6">
        <v>9</v>
      </c>
      <c r="I27" s="6">
        <v>3</v>
      </c>
      <c r="J27" s="6">
        <v>22</v>
      </c>
      <c r="K27" s="6">
        <v>2</v>
      </c>
      <c r="L27" s="6" t="s">
        <v>46</v>
      </c>
      <c r="M27" s="6" t="s">
        <v>46</v>
      </c>
      <c r="N27" s="6" t="s">
        <v>46</v>
      </c>
      <c r="O27" s="6" t="s">
        <v>46</v>
      </c>
      <c r="P27" s="6" t="s">
        <v>46</v>
      </c>
      <c r="Q27" s="6" t="s">
        <v>46</v>
      </c>
      <c r="R27" s="6" t="s">
        <v>46</v>
      </c>
      <c r="S27" s="6" t="s">
        <v>46</v>
      </c>
      <c r="T27" s="6" t="s">
        <v>2300</v>
      </c>
      <c r="U27" s="6" t="s">
        <v>2300</v>
      </c>
      <c r="V27" s="6" t="s">
        <v>2300</v>
      </c>
      <c r="W27" s="6" t="s">
        <v>2300</v>
      </c>
      <c r="X27" s="115"/>
    </row>
    <row r="28" spans="1:24" ht="15" customHeight="1" x14ac:dyDescent="0.45">
      <c r="A28" s="115"/>
      <c r="B28" s="3">
        <v>25</v>
      </c>
      <c r="C28" s="4" t="s">
        <v>61</v>
      </c>
      <c r="D28" s="5" t="s">
        <v>46</v>
      </c>
      <c r="E28" s="6" t="s">
        <v>46</v>
      </c>
      <c r="F28" s="6" t="s">
        <v>46</v>
      </c>
      <c r="G28" s="6" t="s">
        <v>46</v>
      </c>
      <c r="H28" s="6" t="s">
        <v>46</v>
      </c>
      <c r="I28" s="6" t="s">
        <v>46</v>
      </c>
      <c r="J28" s="6" t="s">
        <v>46</v>
      </c>
      <c r="K28" s="6" t="s">
        <v>46</v>
      </c>
      <c r="L28" s="6" t="s">
        <v>46</v>
      </c>
      <c r="M28" s="6" t="s">
        <v>46</v>
      </c>
      <c r="N28" s="6" t="s">
        <v>46</v>
      </c>
      <c r="O28" s="6" t="s">
        <v>46</v>
      </c>
      <c r="P28" s="6" t="s">
        <v>46</v>
      </c>
      <c r="Q28" s="6" t="s">
        <v>46</v>
      </c>
      <c r="R28" s="6" t="s">
        <v>46</v>
      </c>
      <c r="S28" s="6" t="s">
        <v>46</v>
      </c>
      <c r="T28" s="6" t="s">
        <v>46</v>
      </c>
      <c r="U28" s="6" t="s">
        <v>46</v>
      </c>
      <c r="V28" s="6" t="s">
        <v>46</v>
      </c>
      <c r="W28" s="6" t="s">
        <v>46</v>
      </c>
      <c r="X28" s="115"/>
    </row>
    <row r="29" spans="1:24" ht="15" customHeight="1" x14ac:dyDescent="0.45">
      <c r="A29" s="115"/>
      <c r="B29" s="3">
        <v>26</v>
      </c>
      <c r="C29" s="4" t="s">
        <v>62</v>
      </c>
      <c r="D29" s="5">
        <v>3</v>
      </c>
      <c r="E29" s="6">
        <v>122</v>
      </c>
      <c r="F29" s="6">
        <v>77</v>
      </c>
      <c r="G29" s="6">
        <v>45</v>
      </c>
      <c r="H29" s="6">
        <v>6</v>
      </c>
      <c r="I29" s="6">
        <v>1</v>
      </c>
      <c r="J29" s="6">
        <v>69</v>
      </c>
      <c r="K29" s="6">
        <v>37</v>
      </c>
      <c r="L29" s="6">
        <v>2</v>
      </c>
      <c r="M29" s="6">
        <v>7</v>
      </c>
      <c r="N29" s="6" t="s">
        <v>46</v>
      </c>
      <c r="O29" s="6" t="s">
        <v>46</v>
      </c>
      <c r="P29" s="6" t="s">
        <v>46</v>
      </c>
      <c r="Q29" s="6" t="s">
        <v>46</v>
      </c>
      <c r="R29" s="6" t="s">
        <v>46</v>
      </c>
      <c r="S29" s="6" t="s">
        <v>46</v>
      </c>
      <c r="T29" s="6">
        <v>46755</v>
      </c>
      <c r="U29" s="6">
        <v>204892</v>
      </c>
      <c r="V29" s="6">
        <v>312285</v>
      </c>
      <c r="W29" s="6">
        <v>135167</v>
      </c>
      <c r="X29" s="115"/>
    </row>
    <row r="30" spans="1:24" ht="15" customHeight="1" x14ac:dyDescent="0.45">
      <c r="A30" s="115"/>
      <c r="B30" s="3">
        <v>27</v>
      </c>
      <c r="C30" s="4" t="s">
        <v>63</v>
      </c>
      <c r="D30" s="5">
        <v>1</v>
      </c>
      <c r="E30" s="6">
        <v>12</v>
      </c>
      <c r="F30" s="6">
        <v>2</v>
      </c>
      <c r="G30" s="6">
        <v>10</v>
      </c>
      <c r="H30" s="6" t="s">
        <v>46</v>
      </c>
      <c r="I30" s="6" t="s">
        <v>46</v>
      </c>
      <c r="J30" s="6">
        <v>2</v>
      </c>
      <c r="K30" s="6">
        <v>1</v>
      </c>
      <c r="L30" s="6" t="s">
        <v>46</v>
      </c>
      <c r="M30" s="6">
        <v>9</v>
      </c>
      <c r="N30" s="6" t="s">
        <v>46</v>
      </c>
      <c r="O30" s="6" t="s">
        <v>46</v>
      </c>
      <c r="P30" s="6" t="s">
        <v>46</v>
      </c>
      <c r="Q30" s="6" t="s">
        <v>46</v>
      </c>
      <c r="R30" s="6" t="s">
        <v>46</v>
      </c>
      <c r="S30" s="6" t="s">
        <v>46</v>
      </c>
      <c r="T30" s="6" t="s">
        <v>2300</v>
      </c>
      <c r="U30" s="6" t="s">
        <v>2300</v>
      </c>
      <c r="V30" s="6" t="s">
        <v>2300</v>
      </c>
      <c r="W30" s="6" t="s">
        <v>2300</v>
      </c>
      <c r="X30" s="115"/>
    </row>
    <row r="31" spans="1:24" ht="15" customHeight="1" x14ac:dyDescent="0.45">
      <c r="A31" s="115"/>
      <c r="B31" s="130">
        <v>28</v>
      </c>
      <c r="C31" s="7" t="s">
        <v>64</v>
      </c>
      <c r="D31" s="8">
        <v>2</v>
      </c>
      <c r="E31" s="9">
        <v>198</v>
      </c>
      <c r="F31" s="9">
        <v>146</v>
      </c>
      <c r="G31" s="9">
        <v>52</v>
      </c>
      <c r="H31" s="9" t="s">
        <v>46</v>
      </c>
      <c r="I31" s="9" t="s">
        <v>46</v>
      </c>
      <c r="J31" s="9">
        <v>132</v>
      </c>
      <c r="K31" s="9">
        <v>46</v>
      </c>
      <c r="L31" s="9" t="s">
        <v>46</v>
      </c>
      <c r="M31" s="9">
        <v>2</v>
      </c>
      <c r="N31" s="9">
        <v>14</v>
      </c>
      <c r="O31" s="9">
        <v>4</v>
      </c>
      <c r="P31" s="9" t="s">
        <v>46</v>
      </c>
      <c r="Q31" s="9" t="s">
        <v>46</v>
      </c>
      <c r="R31" s="9" t="s">
        <v>46</v>
      </c>
      <c r="S31" s="9" t="s">
        <v>46</v>
      </c>
      <c r="T31" s="9" t="s">
        <v>2300</v>
      </c>
      <c r="U31" s="9" t="s">
        <v>2300</v>
      </c>
      <c r="V31" s="9" t="s">
        <v>2300</v>
      </c>
      <c r="W31" s="9" t="s">
        <v>2300</v>
      </c>
      <c r="X31" s="115"/>
    </row>
    <row r="32" spans="1:24" ht="15" customHeight="1" x14ac:dyDescent="0.45">
      <c r="A32" s="115"/>
      <c r="B32" s="3">
        <v>29</v>
      </c>
      <c r="C32" s="4" t="s">
        <v>65</v>
      </c>
      <c r="D32" s="5">
        <v>8</v>
      </c>
      <c r="E32" s="220">
        <v>525</v>
      </c>
      <c r="F32" s="220">
        <v>189</v>
      </c>
      <c r="G32" s="220">
        <v>336</v>
      </c>
      <c r="H32" s="6">
        <v>9</v>
      </c>
      <c r="I32" s="6">
        <v>5</v>
      </c>
      <c r="J32" s="6">
        <v>174</v>
      </c>
      <c r="K32" s="6">
        <v>261</v>
      </c>
      <c r="L32" s="6">
        <v>7</v>
      </c>
      <c r="M32" s="6">
        <v>72</v>
      </c>
      <c r="N32" s="6" t="s">
        <v>46</v>
      </c>
      <c r="O32" s="6" t="s">
        <v>46</v>
      </c>
      <c r="P32" s="6" t="s">
        <v>46</v>
      </c>
      <c r="Q32" s="6" t="s">
        <v>46</v>
      </c>
      <c r="R32" s="6">
        <v>1</v>
      </c>
      <c r="S32" s="6">
        <v>2</v>
      </c>
      <c r="T32" s="6">
        <v>175850</v>
      </c>
      <c r="U32" s="6">
        <v>518970</v>
      </c>
      <c r="V32" s="6">
        <v>757126</v>
      </c>
      <c r="W32" s="6">
        <v>213943</v>
      </c>
      <c r="X32" s="115"/>
    </row>
    <row r="33" spans="1:24" ht="15" customHeight="1" x14ac:dyDescent="0.45">
      <c r="A33" s="115"/>
      <c r="B33" s="3">
        <v>30</v>
      </c>
      <c r="C33" s="4" t="s">
        <v>66</v>
      </c>
      <c r="D33" s="5">
        <v>2</v>
      </c>
      <c r="E33" s="6">
        <v>178</v>
      </c>
      <c r="F33" s="6">
        <v>111</v>
      </c>
      <c r="G33" s="6">
        <v>67</v>
      </c>
      <c r="H33" s="6">
        <v>4</v>
      </c>
      <c r="I33" s="6" t="s">
        <v>46</v>
      </c>
      <c r="J33" s="6">
        <v>91</v>
      </c>
      <c r="K33" s="6">
        <v>39</v>
      </c>
      <c r="L33" s="6">
        <v>15</v>
      </c>
      <c r="M33" s="6">
        <v>24</v>
      </c>
      <c r="N33" s="6">
        <v>1</v>
      </c>
      <c r="O33" s="6">
        <v>4</v>
      </c>
      <c r="P33" s="6" t="s">
        <v>46</v>
      </c>
      <c r="Q33" s="6" t="s">
        <v>46</v>
      </c>
      <c r="R33" s="6" t="s">
        <v>46</v>
      </c>
      <c r="S33" s="6" t="s">
        <v>46</v>
      </c>
      <c r="T33" s="6" t="s">
        <v>2300</v>
      </c>
      <c r="U33" s="6" t="s">
        <v>2300</v>
      </c>
      <c r="V33" s="6" t="s">
        <v>2300</v>
      </c>
      <c r="W33" s="6" t="s">
        <v>2300</v>
      </c>
      <c r="X33" s="115"/>
    </row>
    <row r="34" spans="1:24" ht="15" customHeight="1" x14ac:dyDescent="0.45">
      <c r="A34" s="115"/>
      <c r="B34" s="3">
        <v>31</v>
      </c>
      <c r="C34" s="4" t="s">
        <v>67</v>
      </c>
      <c r="D34" s="5">
        <v>3</v>
      </c>
      <c r="E34" s="6">
        <v>114</v>
      </c>
      <c r="F34" s="6">
        <v>109</v>
      </c>
      <c r="G34" s="6">
        <v>5</v>
      </c>
      <c r="H34" s="6">
        <v>2</v>
      </c>
      <c r="I34" s="6">
        <v>1</v>
      </c>
      <c r="J34" s="6">
        <v>107</v>
      </c>
      <c r="K34" s="6">
        <v>4</v>
      </c>
      <c r="L34" s="6" t="s">
        <v>46</v>
      </c>
      <c r="M34" s="6" t="s">
        <v>46</v>
      </c>
      <c r="N34" s="6" t="s">
        <v>46</v>
      </c>
      <c r="O34" s="6" t="s">
        <v>46</v>
      </c>
      <c r="P34" s="6" t="s">
        <v>46</v>
      </c>
      <c r="Q34" s="6" t="s">
        <v>46</v>
      </c>
      <c r="R34" s="6" t="s">
        <v>46</v>
      </c>
      <c r="S34" s="6" t="s">
        <v>46</v>
      </c>
      <c r="T34" s="6">
        <v>48076</v>
      </c>
      <c r="U34" s="6">
        <v>801389</v>
      </c>
      <c r="V34" s="6">
        <v>829049</v>
      </c>
      <c r="W34" s="6">
        <v>12380</v>
      </c>
      <c r="X34" s="115"/>
    </row>
    <row r="35" spans="1:24" ht="15" customHeight="1" thickBot="1" x14ac:dyDescent="0.5">
      <c r="A35" s="115"/>
      <c r="B35" s="131">
        <v>32</v>
      </c>
      <c r="C35" s="10" t="s">
        <v>68</v>
      </c>
      <c r="D35" s="11">
        <v>8</v>
      </c>
      <c r="E35" s="12">
        <v>242</v>
      </c>
      <c r="F35" s="12">
        <v>117</v>
      </c>
      <c r="G35" s="12">
        <v>125</v>
      </c>
      <c r="H35" s="12">
        <v>7</v>
      </c>
      <c r="I35" s="12">
        <v>4</v>
      </c>
      <c r="J35" s="12">
        <v>97</v>
      </c>
      <c r="K35" s="12">
        <v>84</v>
      </c>
      <c r="L35" s="12">
        <v>5</v>
      </c>
      <c r="M35" s="12">
        <v>33</v>
      </c>
      <c r="N35" s="12">
        <v>8</v>
      </c>
      <c r="O35" s="12">
        <v>4</v>
      </c>
      <c r="P35" s="12" t="s">
        <v>46</v>
      </c>
      <c r="Q35" s="12" t="s">
        <v>46</v>
      </c>
      <c r="R35" s="12" t="s">
        <v>46</v>
      </c>
      <c r="S35" s="12" t="s">
        <v>46</v>
      </c>
      <c r="T35" s="12" t="s">
        <v>2300</v>
      </c>
      <c r="U35" s="12" t="s">
        <v>2300</v>
      </c>
      <c r="V35" s="12" t="s">
        <v>2300</v>
      </c>
      <c r="W35" s="12" t="s">
        <v>2300</v>
      </c>
      <c r="X35" s="115"/>
    </row>
    <row r="36" spans="1:24" ht="15" customHeight="1" x14ac:dyDescent="0.45">
      <c r="A36" s="115"/>
      <c r="X36" s="115"/>
    </row>
    <row r="37" spans="1:24" ht="15" customHeight="1" x14ac:dyDescent="0.45">
      <c r="A37" s="115"/>
      <c r="X37" s="115"/>
    </row>
    <row r="38" spans="1:24" ht="15" customHeight="1" x14ac:dyDescent="0.45">
      <c r="X38" s="115"/>
    </row>
    <row r="39" spans="1:24" ht="15" customHeight="1" x14ac:dyDescent="0.45">
      <c r="X39" s="115"/>
    </row>
    <row r="40" spans="1:24" ht="15" customHeight="1" x14ac:dyDescent="0.45">
      <c r="X40" s="115"/>
    </row>
    <row r="41" spans="1:24" ht="15" customHeight="1" x14ac:dyDescent="0.45">
      <c r="X41" s="115"/>
    </row>
    <row r="42" spans="1:24" ht="15" customHeight="1" x14ac:dyDescent="0.45">
      <c r="X42" s="115"/>
    </row>
  </sheetData>
  <mergeCells count="16">
    <mergeCell ref="B11:C11"/>
    <mergeCell ref="T6:T9"/>
    <mergeCell ref="U6:U9"/>
    <mergeCell ref="V6:V9"/>
    <mergeCell ref="W6:W9"/>
    <mergeCell ref="H7:I8"/>
    <mergeCell ref="J7:M7"/>
    <mergeCell ref="N7:O8"/>
    <mergeCell ref="J8:K8"/>
    <mergeCell ref="L8:M8"/>
    <mergeCell ref="B6:C10"/>
    <mergeCell ref="D6:D10"/>
    <mergeCell ref="E6:G8"/>
    <mergeCell ref="H6:O6"/>
    <mergeCell ref="P6:Q8"/>
    <mergeCell ref="R6:S8"/>
  </mergeCells>
  <phoneticPr fontId="2"/>
  <pageMargins left="0.78740157480314965" right="0.78740157480314965" top="0.78740157480314965" bottom="0.78740157480314965" header="0.39370078740157483" footer="0.59055118110236227"/>
  <pageSetup paperSize="9" scale="69" firstPageNumber="5" orientation="landscape" r:id="rId1"/>
  <ignoredErrors>
    <ignoredError sqref="B12"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7"/>
  <sheetViews>
    <sheetView showGridLines="0" zoomScaleNormal="100" zoomScaleSheetLayoutView="100" workbookViewId="0"/>
  </sheetViews>
  <sheetFormatPr defaultColWidth="8.09765625" defaultRowHeight="15" customHeight="1" x14ac:dyDescent="0.45"/>
  <cols>
    <col min="1" max="1" width="2.59765625" style="113" customWidth="1"/>
    <col min="2" max="2" width="2.5" style="113" customWidth="1"/>
    <col min="3" max="3" width="4" style="113" customWidth="1"/>
    <col min="4" max="4" width="4.8984375" style="113" customWidth="1"/>
    <col min="5" max="5" width="19.69921875" style="113" customWidth="1"/>
    <col min="6" max="6" width="6" style="113" customWidth="1"/>
    <col min="7" max="11" width="11.3984375" style="113" customWidth="1"/>
    <col min="12" max="14" width="10.09765625" style="113" customWidth="1"/>
    <col min="15" max="16384" width="8.09765625" style="113"/>
  </cols>
  <sheetData>
    <row r="1" spans="1:14" s="112" customFormat="1" ht="15" customHeight="1" x14ac:dyDescent="0.45">
      <c r="B1" s="112" t="s">
        <v>2045</v>
      </c>
    </row>
    <row r="3" spans="1:14" s="94" customFormat="1" ht="13.05" customHeight="1" x14ac:dyDescent="0.45">
      <c r="B3" s="94" t="s">
        <v>2284</v>
      </c>
      <c r="L3" s="173"/>
      <c r="M3" s="173"/>
      <c r="N3" s="173"/>
    </row>
    <row r="4" spans="1:14" s="94" customFormat="1" ht="13.05" customHeight="1" thickBot="1" x14ac:dyDescent="0.5">
      <c r="B4" s="94" t="s">
        <v>2285</v>
      </c>
      <c r="L4" s="173"/>
      <c r="M4" s="173"/>
      <c r="N4" s="173"/>
    </row>
    <row r="5" spans="1:14" ht="60" x14ac:dyDescent="0.45">
      <c r="A5" s="115"/>
      <c r="B5" s="336" t="s">
        <v>19</v>
      </c>
      <c r="C5" s="337"/>
      <c r="D5" s="337"/>
      <c r="E5" s="372"/>
      <c r="F5" s="342" t="s">
        <v>20</v>
      </c>
      <c r="G5" s="201" t="s">
        <v>75</v>
      </c>
      <c r="H5" s="136" t="s">
        <v>71</v>
      </c>
      <c r="I5" s="202" t="s">
        <v>1893</v>
      </c>
      <c r="J5" s="202" t="s">
        <v>76</v>
      </c>
      <c r="K5" s="201" t="s">
        <v>27</v>
      </c>
      <c r="L5" s="174"/>
      <c r="M5" s="174"/>
      <c r="N5" s="174"/>
    </row>
    <row r="6" spans="1:14" s="13" customFormat="1" ht="15" customHeight="1" thickBot="1" x14ac:dyDescent="0.5">
      <c r="A6" s="126"/>
      <c r="B6" s="340"/>
      <c r="C6" s="341"/>
      <c r="D6" s="341"/>
      <c r="E6" s="373"/>
      <c r="F6" s="341"/>
      <c r="G6" s="52" t="s">
        <v>77</v>
      </c>
      <c r="H6" s="52" t="s">
        <v>79</v>
      </c>
      <c r="I6" s="52" t="s">
        <v>79</v>
      </c>
      <c r="J6" s="52" t="s">
        <v>79</v>
      </c>
      <c r="K6" s="2" t="s">
        <v>79</v>
      </c>
      <c r="L6" s="175"/>
      <c r="M6" s="175"/>
      <c r="N6" s="175"/>
    </row>
    <row r="7" spans="1:14" s="94" customFormat="1" ht="13.95" customHeight="1" x14ac:dyDescent="0.45">
      <c r="A7" s="114"/>
      <c r="B7" s="374" t="s">
        <v>16</v>
      </c>
      <c r="C7" s="374"/>
      <c r="D7" s="374"/>
      <c r="E7" s="374"/>
      <c r="F7" s="95">
        <v>2126</v>
      </c>
      <c r="G7" s="96">
        <v>86593</v>
      </c>
      <c r="H7" s="96">
        <v>33951357</v>
      </c>
      <c r="I7" s="96">
        <v>216009167</v>
      </c>
      <c r="J7" s="96">
        <v>311239286</v>
      </c>
      <c r="K7" s="96">
        <v>83829729</v>
      </c>
      <c r="L7" s="43"/>
      <c r="M7" s="43"/>
      <c r="N7" s="43"/>
    </row>
    <row r="8" spans="1:14" s="94" customFormat="1" ht="13.05" customHeight="1" x14ac:dyDescent="0.45">
      <c r="A8" s="114"/>
      <c r="B8" s="145" t="s">
        <v>43</v>
      </c>
      <c r="C8" s="146" t="s">
        <v>44</v>
      </c>
      <c r="D8" s="145"/>
      <c r="E8" s="147"/>
      <c r="F8" s="154">
        <v>456</v>
      </c>
      <c r="G8" s="155">
        <v>18463</v>
      </c>
      <c r="H8" s="155">
        <v>5046267</v>
      </c>
      <c r="I8" s="155">
        <v>27140900</v>
      </c>
      <c r="J8" s="155">
        <v>41953074</v>
      </c>
      <c r="K8" s="155">
        <v>12971391</v>
      </c>
      <c r="L8" s="43"/>
      <c r="M8" s="43"/>
      <c r="N8" s="43"/>
    </row>
    <row r="9" spans="1:14" s="94" customFormat="1" ht="13.05" customHeight="1" x14ac:dyDescent="0.45">
      <c r="A9" s="114"/>
      <c r="B9" s="144"/>
      <c r="C9" s="144" t="s">
        <v>80</v>
      </c>
      <c r="D9" s="375" t="s">
        <v>81</v>
      </c>
      <c r="E9" s="375"/>
      <c r="F9" s="156"/>
      <c r="G9" s="157"/>
      <c r="H9" s="157"/>
      <c r="I9" s="157"/>
      <c r="J9" s="157"/>
      <c r="K9" s="157"/>
      <c r="L9" s="43"/>
      <c r="M9" s="43"/>
      <c r="N9" s="43"/>
    </row>
    <row r="10" spans="1:14" ht="12.6" customHeight="1" x14ac:dyDescent="0.45">
      <c r="A10" s="115"/>
      <c r="D10" s="221" t="s">
        <v>2301</v>
      </c>
      <c r="E10" s="221" t="s">
        <v>82</v>
      </c>
      <c r="F10" s="222">
        <v>16</v>
      </c>
      <c r="G10" s="223">
        <v>844</v>
      </c>
      <c r="H10" s="224">
        <v>267838</v>
      </c>
      <c r="I10" s="224">
        <v>4056390</v>
      </c>
      <c r="J10" s="224">
        <v>4668732</v>
      </c>
      <c r="K10" s="224">
        <v>494627</v>
      </c>
    </row>
    <row r="11" spans="1:14" ht="12.6" customHeight="1" x14ac:dyDescent="0.45">
      <c r="A11" s="115"/>
      <c r="D11" s="221" t="s">
        <v>83</v>
      </c>
      <c r="E11" s="221" t="s">
        <v>2302</v>
      </c>
      <c r="F11" s="225">
        <v>9</v>
      </c>
      <c r="G11" s="226">
        <v>484</v>
      </c>
      <c r="H11" s="227">
        <v>134018</v>
      </c>
      <c r="I11" s="227">
        <v>773747</v>
      </c>
      <c r="J11" s="227">
        <v>969075</v>
      </c>
      <c r="K11" s="227">
        <v>164939</v>
      </c>
    </row>
    <row r="12" spans="1:14" ht="12.6" customHeight="1" x14ac:dyDescent="0.45">
      <c r="A12" s="115"/>
      <c r="D12" s="221" t="s">
        <v>84</v>
      </c>
      <c r="E12" s="221" t="s">
        <v>85</v>
      </c>
      <c r="F12" s="225">
        <v>12</v>
      </c>
      <c r="G12" s="226">
        <v>416</v>
      </c>
      <c r="H12" s="227">
        <v>123748</v>
      </c>
      <c r="I12" s="227">
        <v>1010832</v>
      </c>
      <c r="J12" s="227">
        <v>1451380</v>
      </c>
      <c r="K12" s="227">
        <v>338796</v>
      </c>
    </row>
    <row r="13" spans="1:14" ht="24" customHeight="1" x14ac:dyDescent="0.45">
      <c r="A13" s="115"/>
      <c r="D13" s="221" t="s">
        <v>86</v>
      </c>
      <c r="E13" s="228" t="s">
        <v>2303</v>
      </c>
      <c r="F13" s="222">
        <v>14</v>
      </c>
      <c r="G13" s="223">
        <v>537</v>
      </c>
      <c r="H13" s="224">
        <v>206973</v>
      </c>
      <c r="I13" s="224">
        <v>2043393</v>
      </c>
      <c r="J13" s="224">
        <v>3086001</v>
      </c>
      <c r="K13" s="224">
        <v>843101</v>
      </c>
    </row>
    <row r="14" spans="1:14" ht="12.6" customHeight="1" x14ac:dyDescent="0.45">
      <c r="A14" s="115"/>
      <c r="D14" s="221" t="s">
        <v>2304</v>
      </c>
      <c r="E14" s="221" t="s">
        <v>87</v>
      </c>
      <c r="F14" s="222">
        <v>42</v>
      </c>
      <c r="G14" s="223">
        <v>4429</v>
      </c>
      <c r="H14" s="224">
        <v>1215267</v>
      </c>
      <c r="I14" s="224">
        <v>6913333</v>
      </c>
      <c r="J14" s="224">
        <v>10805955</v>
      </c>
      <c r="K14" s="224">
        <v>3408473</v>
      </c>
    </row>
    <row r="15" spans="1:14" s="94" customFormat="1" ht="13.05" customHeight="1" x14ac:dyDescent="0.45">
      <c r="A15" s="114"/>
      <c r="B15" s="144"/>
      <c r="C15" s="144" t="s">
        <v>88</v>
      </c>
      <c r="D15" s="370" t="s">
        <v>89</v>
      </c>
      <c r="E15" s="370"/>
      <c r="F15" s="229"/>
      <c r="G15" s="230"/>
      <c r="H15" s="230"/>
      <c r="I15" s="230"/>
      <c r="J15" s="230"/>
      <c r="K15" s="230"/>
      <c r="L15" s="43"/>
      <c r="M15" s="43"/>
      <c r="N15" s="43"/>
    </row>
    <row r="16" spans="1:14" ht="12.6" customHeight="1" x14ac:dyDescent="0.45">
      <c r="A16" s="115"/>
      <c r="D16" s="221" t="s">
        <v>2305</v>
      </c>
      <c r="E16" s="221" t="s">
        <v>90</v>
      </c>
      <c r="F16" s="222">
        <v>11</v>
      </c>
      <c r="G16" s="223">
        <v>742</v>
      </c>
      <c r="H16" s="224">
        <v>200668</v>
      </c>
      <c r="I16" s="224">
        <v>878499</v>
      </c>
      <c r="J16" s="224">
        <v>1382286</v>
      </c>
      <c r="K16" s="224">
        <v>444167</v>
      </c>
    </row>
    <row r="17" spans="1:14" ht="12.6" customHeight="1" x14ac:dyDescent="0.45">
      <c r="A17" s="115"/>
      <c r="D17" s="221" t="s">
        <v>2306</v>
      </c>
      <c r="E17" s="221" t="s">
        <v>2307</v>
      </c>
      <c r="F17" s="222">
        <v>28</v>
      </c>
      <c r="G17" s="223">
        <v>492</v>
      </c>
      <c r="H17" s="224">
        <v>115994</v>
      </c>
      <c r="I17" s="224">
        <v>638635</v>
      </c>
      <c r="J17" s="224">
        <v>1150596</v>
      </c>
      <c r="K17" s="224">
        <v>502002</v>
      </c>
    </row>
    <row r="18" spans="1:14" ht="12.6" customHeight="1" x14ac:dyDescent="0.45">
      <c r="A18" s="115"/>
      <c r="D18" s="221" t="s">
        <v>2308</v>
      </c>
      <c r="E18" s="221" t="s">
        <v>1900</v>
      </c>
      <c r="F18" s="222">
        <v>1</v>
      </c>
      <c r="G18" s="223">
        <v>3</v>
      </c>
      <c r="H18" s="223" t="s">
        <v>2300</v>
      </c>
      <c r="I18" s="223" t="s">
        <v>2300</v>
      </c>
      <c r="J18" s="223" t="s">
        <v>2300</v>
      </c>
      <c r="K18" s="223" t="s">
        <v>2300</v>
      </c>
    </row>
    <row r="19" spans="1:14" ht="12.6" customHeight="1" x14ac:dyDescent="0.45">
      <c r="A19" s="115"/>
      <c r="D19" s="221" t="s">
        <v>91</v>
      </c>
      <c r="E19" s="221" t="s">
        <v>92</v>
      </c>
      <c r="F19" s="222">
        <v>11</v>
      </c>
      <c r="G19" s="223">
        <v>175</v>
      </c>
      <c r="H19" s="224">
        <v>38775</v>
      </c>
      <c r="I19" s="224">
        <v>281522</v>
      </c>
      <c r="J19" s="224">
        <v>422046</v>
      </c>
      <c r="K19" s="224">
        <v>118282</v>
      </c>
    </row>
    <row r="20" spans="1:14" ht="12.6" customHeight="1" x14ac:dyDescent="0.45">
      <c r="A20" s="115"/>
      <c r="D20" s="221" t="s">
        <v>93</v>
      </c>
      <c r="E20" s="221" t="s">
        <v>603</v>
      </c>
      <c r="F20" s="222">
        <v>31</v>
      </c>
      <c r="G20" s="223">
        <v>831</v>
      </c>
      <c r="H20" s="224">
        <v>210022</v>
      </c>
      <c r="I20" s="224">
        <v>1715485</v>
      </c>
      <c r="J20" s="224">
        <v>2417368</v>
      </c>
      <c r="K20" s="224">
        <v>624570</v>
      </c>
    </row>
    <row r="21" spans="1:14" ht="12.6" customHeight="1" x14ac:dyDescent="0.45">
      <c r="A21" s="115"/>
      <c r="D21" s="221" t="s">
        <v>94</v>
      </c>
      <c r="E21" s="221" t="s">
        <v>95</v>
      </c>
      <c r="F21" s="222">
        <v>17</v>
      </c>
      <c r="G21" s="223">
        <v>388</v>
      </c>
      <c r="H21" s="224">
        <v>79867</v>
      </c>
      <c r="I21" s="224">
        <v>606439</v>
      </c>
      <c r="J21" s="224">
        <v>793140</v>
      </c>
      <c r="K21" s="224">
        <v>179997</v>
      </c>
    </row>
    <row r="22" spans="1:14" ht="12.6" customHeight="1" x14ac:dyDescent="0.45">
      <c r="A22" s="115"/>
      <c r="D22" s="221" t="s">
        <v>2309</v>
      </c>
      <c r="E22" s="221" t="s">
        <v>2310</v>
      </c>
      <c r="F22" s="222">
        <v>17</v>
      </c>
      <c r="G22" s="223">
        <v>237</v>
      </c>
      <c r="H22" s="224">
        <v>60788</v>
      </c>
      <c r="I22" s="224">
        <v>228253</v>
      </c>
      <c r="J22" s="224">
        <v>387906</v>
      </c>
      <c r="K22" s="224">
        <v>141680</v>
      </c>
    </row>
    <row r="23" spans="1:14" ht="24" customHeight="1" x14ac:dyDescent="0.45">
      <c r="A23" s="114"/>
      <c r="B23" s="144"/>
      <c r="C23" s="144" t="s">
        <v>96</v>
      </c>
      <c r="D23" s="370" t="s">
        <v>97</v>
      </c>
      <c r="E23" s="376"/>
      <c r="F23" s="229"/>
      <c r="G23" s="230"/>
      <c r="H23" s="230"/>
      <c r="I23" s="230"/>
      <c r="J23" s="230"/>
      <c r="K23" s="230"/>
      <c r="L23" s="43"/>
      <c r="M23" s="43"/>
      <c r="N23" s="43"/>
    </row>
    <row r="24" spans="1:14" ht="36" customHeight="1" x14ac:dyDescent="0.45">
      <c r="A24" s="115"/>
      <c r="D24" s="221" t="s">
        <v>2311</v>
      </c>
      <c r="E24" s="228" t="s">
        <v>2312</v>
      </c>
      <c r="F24" s="222">
        <v>9</v>
      </c>
      <c r="G24" s="223">
        <v>114</v>
      </c>
      <c r="H24" s="224">
        <v>21164</v>
      </c>
      <c r="I24" s="224">
        <v>28347</v>
      </c>
      <c r="J24" s="224">
        <v>54836</v>
      </c>
      <c r="K24" s="224">
        <v>23462</v>
      </c>
    </row>
    <row r="25" spans="1:14" ht="24" customHeight="1" x14ac:dyDescent="0.45">
      <c r="A25" s="115"/>
      <c r="D25" s="221" t="s">
        <v>2313</v>
      </c>
      <c r="E25" s="228" t="s">
        <v>2314</v>
      </c>
      <c r="F25" s="222">
        <v>11</v>
      </c>
      <c r="G25" s="223">
        <v>180</v>
      </c>
      <c r="H25" s="224">
        <v>34659</v>
      </c>
      <c r="I25" s="224">
        <v>54416</v>
      </c>
      <c r="J25" s="224">
        <v>132914</v>
      </c>
      <c r="K25" s="224">
        <v>69963</v>
      </c>
    </row>
    <row r="26" spans="1:14" ht="13.05" customHeight="1" x14ac:dyDescent="0.45">
      <c r="A26" s="114"/>
      <c r="B26" s="144"/>
      <c r="C26" s="144" t="s">
        <v>98</v>
      </c>
      <c r="D26" s="370" t="s">
        <v>99</v>
      </c>
      <c r="E26" s="370"/>
      <c r="F26" s="229"/>
      <c r="G26" s="230"/>
      <c r="H26" s="230"/>
      <c r="I26" s="230"/>
      <c r="J26" s="230"/>
      <c r="K26" s="230"/>
      <c r="L26" s="43"/>
      <c r="M26" s="43"/>
      <c r="N26" s="43"/>
    </row>
    <row r="27" spans="1:14" ht="12.6" customHeight="1" x14ac:dyDescent="0.45">
      <c r="A27" s="115"/>
      <c r="D27" s="221" t="s">
        <v>2315</v>
      </c>
      <c r="E27" s="221" t="s">
        <v>2316</v>
      </c>
      <c r="F27" s="222">
        <v>5</v>
      </c>
      <c r="G27" s="223">
        <v>19</v>
      </c>
      <c r="H27" s="224">
        <v>2691</v>
      </c>
      <c r="I27" s="224">
        <v>2969</v>
      </c>
      <c r="J27" s="224">
        <v>8230</v>
      </c>
      <c r="K27" s="224">
        <v>4879</v>
      </c>
    </row>
    <row r="28" spans="1:14" ht="12.6" customHeight="1" x14ac:dyDescent="0.45">
      <c r="A28" s="115"/>
      <c r="D28" s="221" t="s">
        <v>2317</v>
      </c>
      <c r="E28" s="228" t="s">
        <v>100</v>
      </c>
      <c r="F28" s="222">
        <v>3</v>
      </c>
      <c r="G28" s="223">
        <v>41</v>
      </c>
      <c r="H28" s="224">
        <v>12601</v>
      </c>
      <c r="I28" s="224">
        <v>34490</v>
      </c>
      <c r="J28" s="224">
        <v>56185</v>
      </c>
      <c r="K28" s="224">
        <v>20134</v>
      </c>
    </row>
    <row r="29" spans="1:14" ht="12.6" customHeight="1" x14ac:dyDescent="0.45">
      <c r="A29" s="115"/>
      <c r="D29" s="221" t="s">
        <v>101</v>
      </c>
      <c r="E29" s="221" t="s">
        <v>102</v>
      </c>
      <c r="F29" s="222">
        <v>2</v>
      </c>
      <c r="G29" s="223">
        <v>16</v>
      </c>
      <c r="H29" s="223" t="s">
        <v>2300</v>
      </c>
      <c r="I29" s="223" t="s">
        <v>2300</v>
      </c>
      <c r="J29" s="223" t="s">
        <v>2300</v>
      </c>
      <c r="K29" s="223" t="s">
        <v>2300</v>
      </c>
    </row>
    <row r="30" spans="1:14" ht="12.6" customHeight="1" x14ac:dyDescent="0.45">
      <c r="A30" s="115"/>
      <c r="D30" s="221" t="s">
        <v>103</v>
      </c>
      <c r="E30" s="221" t="s">
        <v>104</v>
      </c>
      <c r="F30" s="222">
        <v>1</v>
      </c>
      <c r="G30" s="223">
        <v>4</v>
      </c>
      <c r="H30" s="223" t="s">
        <v>2300</v>
      </c>
      <c r="I30" s="223" t="s">
        <v>2300</v>
      </c>
      <c r="J30" s="223" t="s">
        <v>2300</v>
      </c>
      <c r="K30" s="223" t="s">
        <v>2300</v>
      </c>
    </row>
    <row r="31" spans="1:14" ht="12.6" customHeight="1" x14ac:dyDescent="0.45">
      <c r="A31" s="115"/>
      <c r="D31" s="221" t="s">
        <v>2318</v>
      </c>
      <c r="E31" s="221" t="s">
        <v>105</v>
      </c>
      <c r="F31" s="222">
        <v>6</v>
      </c>
      <c r="G31" s="223">
        <v>228</v>
      </c>
      <c r="H31" s="224">
        <v>72853</v>
      </c>
      <c r="I31" s="224">
        <v>341746</v>
      </c>
      <c r="J31" s="224">
        <v>672330</v>
      </c>
      <c r="K31" s="224">
        <v>312530</v>
      </c>
    </row>
    <row r="32" spans="1:14" ht="13.05" customHeight="1" x14ac:dyDescent="0.45">
      <c r="A32" s="114"/>
      <c r="B32" s="144"/>
      <c r="C32" s="144" t="s">
        <v>106</v>
      </c>
      <c r="D32" s="370" t="s">
        <v>107</v>
      </c>
      <c r="E32" s="370"/>
      <c r="F32" s="229"/>
      <c r="G32" s="230"/>
      <c r="H32" s="230"/>
      <c r="I32" s="230"/>
      <c r="J32" s="230"/>
      <c r="K32" s="230"/>
      <c r="L32" s="43"/>
      <c r="M32" s="43"/>
      <c r="N32" s="43"/>
    </row>
    <row r="33" spans="1:14" ht="12.6" customHeight="1" x14ac:dyDescent="0.45">
      <c r="A33" s="115"/>
      <c r="D33" s="221" t="s">
        <v>2319</v>
      </c>
      <c r="E33" s="221" t="s">
        <v>2320</v>
      </c>
      <c r="F33" s="222">
        <v>7</v>
      </c>
      <c r="G33" s="223">
        <v>156</v>
      </c>
      <c r="H33" s="224">
        <v>57535</v>
      </c>
      <c r="I33" s="224">
        <v>741931</v>
      </c>
      <c r="J33" s="224">
        <v>936979</v>
      </c>
      <c r="K33" s="224">
        <v>167016</v>
      </c>
    </row>
    <row r="34" spans="1:14" ht="12.6" customHeight="1" x14ac:dyDescent="0.45">
      <c r="A34" s="115"/>
      <c r="D34" s="221" t="s">
        <v>2321</v>
      </c>
      <c r="E34" s="221" t="s">
        <v>639</v>
      </c>
      <c r="F34" s="222">
        <v>2</v>
      </c>
      <c r="G34" s="223">
        <v>44</v>
      </c>
      <c r="H34" s="223" t="s">
        <v>2300</v>
      </c>
      <c r="I34" s="223" t="s">
        <v>2300</v>
      </c>
      <c r="J34" s="223" t="s">
        <v>2300</v>
      </c>
      <c r="K34" s="223" t="s">
        <v>2300</v>
      </c>
    </row>
    <row r="35" spans="1:14" ht="12.6" customHeight="1" x14ac:dyDescent="0.45">
      <c r="A35" s="115"/>
      <c r="D35" s="221" t="s">
        <v>2322</v>
      </c>
      <c r="E35" s="221" t="s">
        <v>2323</v>
      </c>
      <c r="F35" s="222">
        <v>1</v>
      </c>
      <c r="G35" s="223">
        <v>2</v>
      </c>
      <c r="H35" s="223" t="s">
        <v>2300</v>
      </c>
      <c r="I35" s="223" t="s">
        <v>2300</v>
      </c>
      <c r="J35" s="223" t="s">
        <v>2300</v>
      </c>
      <c r="K35" s="223" t="s">
        <v>2300</v>
      </c>
    </row>
    <row r="36" spans="1:14" ht="13.05" customHeight="1" x14ac:dyDescent="0.45">
      <c r="A36" s="114"/>
      <c r="B36" s="144"/>
      <c r="C36" s="144" t="s">
        <v>108</v>
      </c>
      <c r="D36" s="370" t="s">
        <v>109</v>
      </c>
      <c r="E36" s="370"/>
      <c r="F36" s="229"/>
      <c r="G36" s="230"/>
      <c r="H36" s="230"/>
      <c r="I36" s="230"/>
      <c r="J36" s="230"/>
      <c r="K36" s="230"/>
      <c r="L36" s="43"/>
      <c r="M36" s="43"/>
      <c r="N36" s="43"/>
    </row>
    <row r="37" spans="1:14" ht="12.6" customHeight="1" x14ac:dyDescent="0.45">
      <c r="A37" s="115"/>
      <c r="D37" s="221" t="s">
        <v>2324</v>
      </c>
      <c r="E37" s="221" t="s">
        <v>110</v>
      </c>
      <c r="F37" s="222">
        <v>9</v>
      </c>
      <c r="G37" s="223">
        <v>681</v>
      </c>
      <c r="H37" s="224">
        <v>192776</v>
      </c>
      <c r="I37" s="224">
        <v>384426</v>
      </c>
      <c r="J37" s="224">
        <v>666222</v>
      </c>
      <c r="K37" s="224">
        <v>241954</v>
      </c>
    </row>
    <row r="38" spans="1:14" ht="12.6" customHeight="1" x14ac:dyDescent="0.45">
      <c r="A38" s="115"/>
      <c r="D38" s="221" t="s">
        <v>2325</v>
      </c>
      <c r="E38" s="221" t="s">
        <v>2326</v>
      </c>
      <c r="F38" s="222">
        <v>36</v>
      </c>
      <c r="G38" s="223">
        <v>703</v>
      </c>
      <c r="H38" s="224">
        <v>159378</v>
      </c>
      <c r="I38" s="224">
        <v>390956</v>
      </c>
      <c r="J38" s="224">
        <v>813854</v>
      </c>
      <c r="K38" s="224">
        <v>383613</v>
      </c>
    </row>
    <row r="39" spans="1:14" ht="12.6" customHeight="1" x14ac:dyDescent="0.45">
      <c r="D39" s="221" t="s">
        <v>2327</v>
      </c>
      <c r="E39" s="221" t="s">
        <v>111</v>
      </c>
      <c r="F39" s="222">
        <v>12</v>
      </c>
      <c r="G39" s="223">
        <v>570</v>
      </c>
      <c r="H39" s="224">
        <v>158032</v>
      </c>
      <c r="I39" s="224">
        <v>240975</v>
      </c>
      <c r="J39" s="224">
        <v>583298</v>
      </c>
      <c r="K39" s="224">
        <v>293636</v>
      </c>
    </row>
    <row r="40" spans="1:14" ht="12.6" customHeight="1" x14ac:dyDescent="0.45">
      <c r="D40" s="221" t="s">
        <v>2328</v>
      </c>
      <c r="E40" s="221" t="s">
        <v>655</v>
      </c>
      <c r="F40" s="222">
        <v>7</v>
      </c>
      <c r="G40" s="223">
        <v>337</v>
      </c>
      <c r="H40" s="224">
        <v>96524</v>
      </c>
      <c r="I40" s="224">
        <v>278650</v>
      </c>
      <c r="J40" s="224">
        <v>628123</v>
      </c>
      <c r="K40" s="224">
        <v>296751</v>
      </c>
    </row>
    <row r="41" spans="1:14" ht="12.6" customHeight="1" x14ac:dyDescent="0.45">
      <c r="D41" s="221" t="s">
        <v>2329</v>
      </c>
      <c r="E41" s="221" t="s">
        <v>112</v>
      </c>
      <c r="F41" s="222">
        <v>5</v>
      </c>
      <c r="G41" s="223">
        <v>110</v>
      </c>
      <c r="H41" s="224">
        <v>21583</v>
      </c>
      <c r="I41" s="224">
        <v>81887</v>
      </c>
      <c r="J41" s="224">
        <v>177154</v>
      </c>
      <c r="K41" s="224">
        <v>89284</v>
      </c>
    </row>
    <row r="42" spans="1:14" ht="13.05" customHeight="1" x14ac:dyDescent="0.45">
      <c r="A42" s="114"/>
      <c r="B42" s="144"/>
      <c r="C42" s="144" t="s">
        <v>113</v>
      </c>
      <c r="D42" s="370" t="s">
        <v>114</v>
      </c>
      <c r="E42" s="370"/>
      <c r="F42" s="229"/>
      <c r="G42" s="230"/>
      <c r="H42" s="230"/>
      <c r="I42" s="230"/>
      <c r="J42" s="230"/>
      <c r="K42" s="230"/>
      <c r="L42" s="43"/>
      <c r="M42" s="43"/>
      <c r="N42" s="43"/>
    </row>
    <row r="43" spans="1:14" ht="24" customHeight="1" x14ac:dyDescent="0.45">
      <c r="D43" s="221" t="s">
        <v>2330</v>
      </c>
      <c r="E43" s="228" t="s">
        <v>2331</v>
      </c>
      <c r="F43" s="222">
        <v>3</v>
      </c>
      <c r="G43" s="223">
        <v>23</v>
      </c>
      <c r="H43" s="224">
        <v>7341</v>
      </c>
      <c r="I43" s="224">
        <v>68760</v>
      </c>
      <c r="J43" s="224">
        <v>103736</v>
      </c>
      <c r="K43" s="224">
        <v>32147</v>
      </c>
    </row>
    <row r="44" spans="1:14" ht="13.05" customHeight="1" x14ac:dyDescent="0.45">
      <c r="A44" s="114"/>
      <c r="B44" s="144"/>
      <c r="C44" s="144" t="s">
        <v>115</v>
      </c>
      <c r="D44" s="370" t="s">
        <v>116</v>
      </c>
      <c r="E44" s="370"/>
      <c r="F44" s="229"/>
      <c r="G44" s="230"/>
      <c r="H44" s="230"/>
      <c r="I44" s="230"/>
      <c r="J44" s="230"/>
      <c r="K44" s="230"/>
      <c r="L44" s="43"/>
      <c r="M44" s="43"/>
      <c r="N44" s="43"/>
    </row>
    <row r="45" spans="1:14" ht="12.6" customHeight="1" x14ac:dyDescent="0.45">
      <c r="D45" s="221" t="s">
        <v>2332</v>
      </c>
      <c r="E45" s="221" t="s">
        <v>117</v>
      </c>
      <c r="F45" s="222">
        <v>25</v>
      </c>
      <c r="G45" s="223">
        <v>724</v>
      </c>
      <c r="H45" s="224">
        <v>210240</v>
      </c>
      <c r="I45" s="224">
        <v>596514</v>
      </c>
      <c r="J45" s="224">
        <v>1174768</v>
      </c>
      <c r="K45" s="224">
        <v>500242</v>
      </c>
    </row>
    <row r="46" spans="1:14" ht="12.6" customHeight="1" x14ac:dyDescent="0.45">
      <c r="D46" s="221" t="s">
        <v>2333</v>
      </c>
      <c r="E46" s="221" t="s">
        <v>118</v>
      </c>
      <c r="F46" s="222">
        <v>8</v>
      </c>
      <c r="G46" s="223">
        <v>173</v>
      </c>
      <c r="H46" s="224">
        <v>36457</v>
      </c>
      <c r="I46" s="224">
        <v>115318</v>
      </c>
      <c r="J46" s="224">
        <v>192457</v>
      </c>
      <c r="K46" s="224">
        <v>66046</v>
      </c>
    </row>
    <row r="47" spans="1:14" ht="12.6" customHeight="1" x14ac:dyDescent="0.45">
      <c r="D47" s="221" t="s">
        <v>2334</v>
      </c>
      <c r="E47" s="221" t="s">
        <v>119</v>
      </c>
      <c r="F47" s="222">
        <v>4</v>
      </c>
      <c r="G47" s="223">
        <v>37</v>
      </c>
      <c r="H47" s="224">
        <v>11750</v>
      </c>
      <c r="I47" s="224">
        <v>37743</v>
      </c>
      <c r="J47" s="224">
        <v>67716</v>
      </c>
      <c r="K47" s="224">
        <v>27819</v>
      </c>
    </row>
    <row r="48" spans="1:14" ht="12.6" customHeight="1" x14ac:dyDescent="0.45">
      <c r="D48" s="221" t="s">
        <v>2335</v>
      </c>
      <c r="E48" s="221" t="s">
        <v>120</v>
      </c>
      <c r="F48" s="222">
        <v>19</v>
      </c>
      <c r="G48" s="223">
        <v>883</v>
      </c>
      <c r="H48" s="224">
        <v>199092</v>
      </c>
      <c r="I48" s="224">
        <v>934895</v>
      </c>
      <c r="J48" s="224">
        <v>1639724</v>
      </c>
      <c r="K48" s="224">
        <v>645645</v>
      </c>
    </row>
    <row r="49" spans="1:14" ht="12.6" customHeight="1" x14ac:dyDescent="0.45">
      <c r="D49" s="221" t="s">
        <v>2336</v>
      </c>
      <c r="E49" s="221" t="s">
        <v>121</v>
      </c>
      <c r="F49" s="222">
        <v>11</v>
      </c>
      <c r="G49" s="223">
        <v>546</v>
      </c>
      <c r="H49" s="224">
        <v>158058</v>
      </c>
      <c r="I49" s="224">
        <v>346606</v>
      </c>
      <c r="J49" s="224">
        <v>659155</v>
      </c>
      <c r="K49" s="224">
        <v>276280</v>
      </c>
    </row>
    <row r="50" spans="1:14" ht="12.6" customHeight="1" x14ac:dyDescent="0.45">
      <c r="D50" s="221" t="s">
        <v>2337</v>
      </c>
      <c r="E50" s="221" t="s">
        <v>122</v>
      </c>
      <c r="F50" s="222">
        <v>10</v>
      </c>
      <c r="G50" s="223">
        <v>1615</v>
      </c>
      <c r="H50" s="224">
        <v>479528</v>
      </c>
      <c r="I50" s="224">
        <v>1445561</v>
      </c>
      <c r="J50" s="224">
        <v>2564744</v>
      </c>
      <c r="K50" s="224">
        <v>1008529</v>
      </c>
    </row>
    <row r="51" spans="1:14" ht="12.6" customHeight="1" x14ac:dyDescent="0.45">
      <c r="D51" s="221" t="s">
        <v>2338</v>
      </c>
      <c r="E51" s="221" t="s">
        <v>123</v>
      </c>
      <c r="F51" s="222">
        <v>3</v>
      </c>
      <c r="G51" s="223">
        <v>236</v>
      </c>
      <c r="H51" s="224">
        <v>71417</v>
      </c>
      <c r="I51" s="224">
        <v>417696</v>
      </c>
      <c r="J51" s="224">
        <v>815276</v>
      </c>
      <c r="K51" s="224">
        <v>352506</v>
      </c>
    </row>
    <row r="52" spans="1:14" ht="12.6" customHeight="1" x14ac:dyDescent="0.45">
      <c r="D52" s="221" t="s">
        <v>2339</v>
      </c>
      <c r="E52" s="228" t="s">
        <v>124</v>
      </c>
      <c r="F52" s="222">
        <v>48</v>
      </c>
      <c r="G52" s="223">
        <v>1443</v>
      </c>
      <c r="H52" s="224">
        <v>364730</v>
      </c>
      <c r="I52" s="224">
        <v>1295482</v>
      </c>
      <c r="J52" s="224">
        <v>2213970</v>
      </c>
      <c r="K52" s="224">
        <v>804310</v>
      </c>
    </row>
    <row r="53" spans="1:14" s="94" customFormat="1" ht="13.05" customHeight="1" x14ac:dyDescent="0.45">
      <c r="A53" s="114"/>
      <c r="B53" s="148">
        <v>10</v>
      </c>
      <c r="C53" s="148" t="s">
        <v>45</v>
      </c>
      <c r="D53" s="204"/>
      <c r="E53" s="149"/>
      <c r="F53" s="231">
        <v>79</v>
      </c>
      <c r="G53" s="232">
        <v>1027</v>
      </c>
      <c r="H53" s="232">
        <v>302896</v>
      </c>
      <c r="I53" s="232">
        <v>1838461</v>
      </c>
      <c r="J53" s="232">
        <v>4652550</v>
      </c>
      <c r="K53" s="232">
        <v>2474772</v>
      </c>
      <c r="L53" s="43"/>
      <c r="M53" s="43"/>
      <c r="N53" s="43"/>
    </row>
    <row r="54" spans="1:14" ht="13.05" customHeight="1" x14ac:dyDescent="0.45">
      <c r="A54" s="114"/>
      <c r="B54" s="150"/>
      <c r="C54" s="150">
        <v>101</v>
      </c>
      <c r="D54" s="371" t="s">
        <v>125</v>
      </c>
      <c r="E54" s="371"/>
      <c r="F54" s="229"/>
      <c r="G54" s="230"/>
      <c r="H54" s="230"/>
      <c r="I54" s="230"/>
      <c r="J54" s="230"/>
      <c r="K54" s="230"/>
      <c r="L54" s="43"/>
      <c r="M54" s="43"/>
      <c r="N54" s="43"/>
    </row>
    <row r="55" spans="1:14" ht="12.6" customHeight="1" x14ac:dyDescent="0.45">
      <c r="D55" s="221" t="s">
        <v>2340</v>
      </c>
      <c r="E55" s="221" t="s">
        <v>126</v>
      </c>
      <c r="F55" s="222">
        <v>8</v>
      </c>
      <c r="G55" s="223">
        <v>266</v>
      </c>
      <c r="H55" s="224">
        <v>83503</v>
      </c>
      <c r="I55" s="224">
        <v>1216264</v>
      </c>
      <c r="J55" s="224">
        <v>3133127</v>
      </c>
      <c r="K55" s="224">
        <v>1747593</v>
      </c>
    </row>
    <row r="56" spans="1:14" ht="13.05" customHeight="1" x14ac:dyDescent="0.45">
      <c r="A56" s="114"/>
      <c r="B56" s="150"/>
      <c r="C56" s="150">
        <v>102</v>
      </c>
      <c r="D56" s="376" t="s">
        <v>127</v>
      </c>
      <c r="E56" s="376"/>
      <c r="F56" s="229"/>
      <c r="G56" s="230"/>
      <c r="H56" s="230"/>
      <c r="I56" s="230"/>
      <c r="J56" s="230"/>
      <c r="K56" s="230"/>
      <c r="L56" s="43"/>
      <c r="M56" s="43"/>
      <c r="N56" s="43"/>
    </row>
    <row r="57" spans="1:14" ht="12.6" customHeight="1" x14ac:dyDescent="0.45">
      <c r="D57" s="221" t="s">
        <v>2341</v>
      </c>
      <c r="E57" s="221" t="s">
        <v>128</v>
      </c>
      <c r="F57" s="222">
        <v>5</v>
      </c>
      <c r="G57" s="223">
        <v>92</v>
      </c>
      <c r="H57" s="224">
        <v>25964</v>
      </c>
      <c r="I57" s="224">
        <v>32510</v>
      </c>
      <c r="J57" s="224">
        <v>104163</v>
      </c>
      <c r="K57" s="224">
        <v>34410</v>
      </c>
    </row>
    <row r="58" spans="1:14" ht="12.6" customHeight="1" x14ac:dyDescent="0.45">
      <c r="D58" s="221" t="s">
        <v>2342</v>
      </c>
      <c r="E58" s="221" t="s">
        <v>2343</v>
      </c>
      <c r="F58" s="222">
        <v>4</v>
      </c>
      <c r="G58" s="223">
        <v>67</v>
      </c>
      <c r="H58" s="224">
        <v>17581</v>
      </c>
      <c r="I58" s="224">
        <v>24291</v>
      </c>
      <c r="J58" s="224">
        <v>98894</v>
      </c>
      <c r="K58" s="224">
        <v>52211</v>
      </c>
    </row>
    <row r="59" spans="1:14" ht="12.6" customHeight="1" x14ac:dyDescent="0.45">
      <c r="D59" s="221" t="s">
        <v>2344</v>
      </c>
      <c r="E59" s="221" t="s">
        <v>129</v>
      </c>
      <c r="F59" s="222">
        <v>19</v>
      </c>
      <c r="G59" s="223">
        <v>295</v>
      </c>
      <c r="H59" s="224">
        <v>91166</v>
      </c>
      <c r="I59" s="224">
        <v>151941</v>
      </c>
      <c r="J59" s="224">
        <v>422749</v>
      </c>
      <c r="K59" s="224">
        <v>200886</v>
      </c>
    </row>
    <row r="60" spans="1:14" ht="13.05" customHeight="1" x14ac:dyDescent="0.45">
      <c r="A60" s="114"/>
      <c r="B60" s="150"/>
      <c r="C60" s="150">
        <v>103</v>
      </c>
      <c r="D60" s="379" t="s">
        <v>130</v>
      </c>
      <c r="E60" s="379"/>
      <c r="F60" s="229"/>
      <c r="G60" s="230"/>
      <c r="H60" s="230"/>
      <c r="I60" s="230"/>
      <c r="J60" s="230"/>
      <c r="K60" s="230"/>
      <c r="L60" s="43"/>
      <c r="M60" s="43"/>
      <c r="N60" s="43"/>
    </row>
    <row r="61" spans="1:14" ht="12.6" customHeight="1" x14ac:dyDescent="0.45">
      <c r="D61" s="221" t="s">
        <v>2345</v>
      </c>
      <c r="E61" s="221" t="s">
        <v>2346</v>
      </c>
      <c r="F61" s="222">
        <v>2</v>
      </c>
      <c r="G61" s="223">
        <v>32</v>
      </c>
      <c r="H61" s="223" t="s">
        <v>2300</v>
      </c>
      <c r="I61" s="223" t="s">
        <v>2300</v>
      </c>
      <c r="J61" s="223" t="s">
        <v>2300</v>
      </c>
      <c r="K61" s="223" t="s">
        <v>2300</v>
      </c>
    </row>
    <row r="62" spans="1:14" ht="12.6" customHeight="1" x14ac:dyDescent="0.45">
      <c r="D62" s="221" t="s">
        <v>2347</v>
      </c>
      <c r="E62" s="221" t="s">
        <v>1901</v>
      </c>
      <c r="F62" s="222">
        <v>1</v>
      </c>
      <c r="G62" s="223">
        <v>2</v>
      </c>
      <c r="H62" s="223" t="s">
        <v>2300</v>
      </c>
      <c r="I62" s="223" t="s">
        <v>2300</v>
      </c>
      <c r="J62" s="223" t="s">
        <v>2300</v>
      </c>
      <c r="K62" s="223" t="s">
        <v>2300</v>
      </c>
    </row>
    <row r="63" spans="1:14" s="94" customFormat="1" ht="13.05" customHeight="1" x14ac:dyDescent="0.45">
      <c r="A63" s="114"/>
      <c r="B63" s="150"/>
      <c r="C63" s="150">
        <v>104</v>
      </c>
      <c r="D63" s="376" t="s">
        <v>131</v>
      </c>
      <c r="E63" s="376"/>
      <c r="F63" s="229"/>
      <c r="G63" s="230"/>
      <c r="H63" s="230"/>
      <c r="I63" s="230"/>
      <c r="J63" s="230"/>
      <c r="K63" s="230"/>
      <c r="L63" s="43"/>
      <c r="M63" s="43"/>
      <c r="N63" s="43"/>
    </row>
    <row r="64" spans="1:14" ht="12.6" customHeight="1" x14ac:dyDescent="0.45">
      <c r="D64" s="221" t="s">
        <v>2348</v>
      </c>
      <c r="E64" s="221" t="s">
        <v>2349</v>
      </c>
      <c r="F64" s="222">
        <v>6</v>
      </c>
      <c r="G64" s="223">
        <v>16</v>
      </c>
      <c r="H64" s="224">
        <v>5677</v>
      </c>
      <c r="I64" s="224">
        <v>12257</v>
      </c>
      <c r="J64" s="224">
        <v>28778</v>
      </c>
      <c r="K64" s="224">
        <v>15334</v>
      </c>
    </row>
    <row r="65" spans="1:14" ht="13.05" customHeight="1" x14ac:dyDescent="0.45">
      <c r="A65" s="114"/>
      <c r="B65" s="150"/>
      <c r="C65" s="150">
        <v>106</v>
      </c>
      <c r="D65" s="376" t="s">
        <v>132</v>
      </c>
      <c r="E65" s="376"/>
      <c r="F65" s="229"/>
      <c r="G65" s="230"/>
      <c r="H65" s="230"/>
      <c r="I65" s="230"/>
      <c r="J65" s="230"/>
      <c r="K65" s="230"/>
      <c r="L65" s="43"/>
      <c r="M65" s="43"/>
      <c r="N65" s="43"/>
    </row>
    <row r="66" spans="1:14" ht="12.6" customHeight="1" x14ac:dyDescent="0.45">
      <c r="D66" s="221" t="s">
        <v>2350</v>
      </c>
      <c r="E66" s="221" t="s">
        <v>729</v>
      </c>
      <c r="F66" s="222">
        <v>14</v>
      </c>
      <c r="G66" s="223">
        <v>105</v>
      </c>
      <c r="H66" s="224">
        <v>27236</v>
      </c>
      <c r="I66" s="224">
        <v>253079</v>
      </c>
      <c r="J66" s="224">
        <v>423370</v>
      </c>
      <c r="K66" s="224">
        <v>154810</v>
      </c>
    </row>
    <row r="67" spans="1:14" ht="12.6" customHeight="1" x14ac:dyDescent="0.45">
      <c r="D67" s="221" t="s">
        <v>2351</v>
      </c>
      <c r="E67" s="221" t="s">
        <v>733</v>
      </c>
      <c r="F67" s="222">
        <v>5</v>
      </c>
      <c r="G67" s="223">
        <v>56</v>
      </c>
      <c r="H67" s="224">
        <v>14402</v>
      </c>
      <c r="I67" s="224">
        <v>41833</v>
      </c>
      <c r="J67" s="224">
        <v>80645</v>
      </c>
      <c r="K67" s="224">
        <v>35422</v>
      </c>
    </row>
    <row r="68" spans="1:14" ht="12.6" customHeight="1" x14ac:dyDescent="0.45">
      <c r="D68" s="221" t="s">
        <v>2352</v>
      </c>
      <c r="E68" s="221" t="s">
        <v>133</v>
      </c>
      <c r="F68" s="222">
        <v>15</v>
      </c>
      <c r="G68" s="223">
        <v>96</v>
      </c>
      <c r="H68" s="224">
        <v>25216</v>
      </c>
      <c r="I68" s="224">
        <v>53157</v>
      </c>
      <c r="J68" s="224">
        <v>146826</v>
      </c>
      <c r="K68" s="224">
        <v>85151</v>
      </c>
    </row>
    <row r="69" spans="1:14" ht="13.05" customHeight="1" x14ac:dyDescent="0.45">
      <c r="A69" s="114"/>
      <c r="B69" s="148">
        <v>11</v>
      </c>
      <c r="C69" s="148" t="s">
        <v>47</v>
      </c>
      <c r="D69" s="204"/>
      <c r="E69" s="149"/>
      <c r="F69" s="231">
        <v>136</v>
      </c>
      <c r="G69" s="232">
        <v>3484</v>
      </c>
      <c r="H69" s="232">
        <v>773095</v>
      </c>
      <c r="I69" s="232">
        <v>778649</v>
      </c>
      <c r="J69" s="232">
        <v>1997364</v>
      </c>
      <c r="K69" s="232">
        <v>1089985</v>
      </c>
      <c r="L69" s="43"/>
      <c r="M69" s="43"/>
      <c r="N69" s="43"/>
    </row>
    <row r="70" spans="1:14" s="94" customFormat="1" ht="24" customHeight="1" x14ac:dyDescent="0.45">
      <c r="A70" s="114"/>
      <c r="B70" s="150"/>
      <c r="C70" s="150">
        <v>111</v>
      </c>
      <c r="D70" s="371" t="s">
        <v>134</v>
      </c>
      <c r="E70" s="371"/>
      <c r="F70" s="229"/>
      <c r="G70" s="230"/>
      <c r="H70" s="230"/>
      <c r="I70" s="230"/>
      <c r="J70" s="230"/>
      <c r="K70" s="230"/>
      <c r="L70" s="43"/>
      <c r="M70" s="43"/>
      <c r="N70" s="43"/>
    </row>
    <row r="71" spans="1:14" ht="12.6" customHeight="1" x14ac:dyDescent="0.45">
      <c r="D71" s="221" t="s">
        <v>2353</v>
      </c>
      <c r="E71" s="221" t="s">
        <v>2354</v>
      </c>
      <c r="F71" s="222">
        <v>1</v>
      </c>
      <c r="G71" s="223">
        <v>11</v>
      </c>
      <c r="H71" s="223" t="s">
        <v>2300</v>
      </c>
      <c r="I71" s="223" t="s">
        <v>2300</v>
      </c>
      <c r="J71" s="223" t="s">
        <v>2300</v>
      </c>
      <c r="K71" s="223" t="s">
        <v>2300</v>
      </c>
    </row>
    <row r="72" spans="1:14" s="94" customFormat="1" ht="13.05" customHeight="1" x14ac:dyDescent="0.45">
      <c r="A72" s="114"/>
      <c r="B72" s="150"/>
      <c r="C72" s="150">
        <v>112</v>
      </c>
      <c r="D72" s="376" t="s">
        <v>135</v>
      </c>
      <c r="E72" s="376"/>
      <c r="F72" s="229"/>
      <c r="G72" s="230"/>
      <c r="H72" s="230"/>
      <c r="I72" s="230"/>
      <c r="J72" s="230"/>
      <c r="K72" s="230"/>
      <c r="L72" s="43"/>
      <c r="M72" s="43"/>
      <c r="N72" s="43"/>
    </row>
    <row r="73" spans="1:14" ht="12.6" customHeight="1" x14ac:dyDescent="0.45">
      <c r="D73" s="221" t="s">
        <v>2355</v>
      </c>
      <c r="E73" s="221" t="s">
        <v>1902</v>
      </c>
      <c r="F73" s="222">
        <v>1</v>
      </c>
      <c r="G73" s="223">
        <v>1</v>
      </c>
      <c r="H73" s="223" t="s">
        <v>2300</v>
      </c>
      <c r="I73" s="223" t="s">
        <v>2300</v>
      </c>
      <c r="J73" s="223" t="s">
        <v>2300</v>
      </c>
      <c r="K73" s="223" t="s">
        <v>2300</v>
      </c>
    </row>
    <row r="74" spans="1:14" ht="12.6" customHeight="1" x14ac:dyDescent="0.45">
      <c r="D74" s="221" t="s">
        <v>2356</v>
      </c>
      <c r="E74" s="221" t="s">
        <v>2357</v>
      </c>
      <c r="F74" s="222">
        <v>2</v>
      </c>
      <c r="G74" s="223">
        <v>32</v>
      </c>
      <c r="H74" s="223" t="s">
        <v>2300</v>
      </c>
      <c r="I74" s="223" t="s">
        <v>2300</v>
      </c>
      <c r="J74" s="223" t="s">
        <v>2300</v>
      </c>
      <c r="K74" s="223" t="s">
        <v>2300</v>
      </c>
    </row>
    <row r="75" spans="1:14" s="94" customFormat="1" ht="13.05" customHeight="1" x14ac:dyDescent="0.45">
      <c r="A75" s="114"/>
      <c r="B75" s="150"/>
      <c r="C75" s="150">
        <v>114</v>
      </c>
      <c r="D75" s="376" t="s">
        <v>136</v>
      </c>
      <c r="E75" s="376"/>
      <c r="F75" s="229"/>
      <c r="G75" s="230"/>
      <c r="H75" s="230"/>
      <c r="I75" s="230"/>
      <c r="J75" s="230"/>
      <c r="K75" s="230"/>
      <c r="L75" s="43"/>
      <c r="M75" s="43"/>
      <c r="N75" s="43"/>
    </row>
    <row r="76" spans="1:14" ht="12.6" customHeight="1" x14ac:dyDescent="0.45">
      <c r="D76" s="221" t="s">
        <v>2358</v>
      </c>
      <c r="E76" s="221" t="s">
        <v>2359</v>
      </c>
      <c r="F76" s="222">
        <v>3</v>
      </c>
      <c r="G76" s="223">
        <v>14</v>
      </c>
      <c r="H76" s="224">
        <v>3389</v>
      </c>
      <c r="I76" s="224">
        <v>593</v>
      </c>
      <c r="J76" s="224">
        <v>4328</v>
      </c>
      <c r="K76" s="224">
        <v>3396</v>
      </c>
    </row>
    <row r="77" spans="1:14" ht="12.6" customHeight="1" x14ac:dyDescent="0.45">
      <c r="D77" s="221" t="s">
        <v>2360</v>
      </c>
      <c r="E77" s="228" t="s">
        <v>2361</v>
      </c>
      <c r="F77" s="222">
        <v>1</v>
      </c>
      <c r="G77" s="223">
        <v>3</v>
      </c>
      <c r="H77" s="223" t="s">
        <v>2300</v>
      </c>
      <c r="I77" s="223" t="s">
        <v>2300</v>
      </c>
      <c r="J77" s="223" t="s">
        <v>2300</v>
      </c>
      <c r="K77" s="223" t="s">
        <v>2300</v>
      </c>
    </row>
    <row r="78" spans="1:14" ht="12.6" customHeight="1" x14ac:dyDescent="0.45">
      <c r="D78" s="221" t="s">
        <v>2362</v>
      </c>
      <c r="E78" s="221" t="s">
        <v>2363</v>
      </c>
      <c r="F78" s="222">
        <v>2</v>
      </c>
      <c r="G78" s="223">
        <v>9</v>
      </c>
      <c r="H78" s="223" t="s">
        <v>2300</v>
      </c>
      <c r="I78" s="223" t="s">
        <v>2300</v>
      </c>
      <c r="J78" s="223" t="s">
        <v>2300</v>
      </c>
      <c r="K78" s="223" t="s">
        <v>2300</v>
      </c>
    </row>
    <row r="79" spans="1:14" ht="13.05" customHeight="1" x14ac:dyDescent="0.45">
      <c r="A79" s="114"/>
      <c r="B79" s="150"/>
      <c r="C79" s="150">
        <v>115</v>
      </c>
      <c r="D79" s="376" t="s">
        <v>137</v>
      </c>
      <c r="E79" s="376"/>
      <c r="F79" s="229"/>
      <c r="G79" s="230"/>
      <c r="H79" s="230"/>
      <c r="I79" s="230"/>
      <c r="J79" s="230"/>
      <c r="K79" s="230"/>
      <c r="L79" s="43"/>
      <c r="M79" s="43"/>
      <c r="N79" s="43"/>
    </row>
    <row r="80" spans="1:14" ht="12.6" customHeight="1" x14ac:dyDescent="0.45">
      <c r="D80" s="221" t="s">
        <v>2364</v>
      </c>
      <c r="E80" s="221" t="s">
        <v>2365</v>
      </c>
      <c r="F80" s="222">
        <v>1</v>
      </c>
      <c r="G80" s="223">
        <v>6</v>
      </c>
      <c r="H80" s="223" t="s">
        <v>2300</v>
      </c>
      <c r="I80" s="223" t="s">
        <v>2300</v>
      </c>
      <c r="J80" s="223" t="s">
        <v>2300</v>
      </c>
      <c r="K80" s="223" t="s">
        <v>2300</v>
      </c>
    </row>
    <row r="81" spans="1:14" ht="12.6" customHeight="1" x14ac:dyDescent="0.45">
      <c r="D81" s="221" t="s">
        <v>2366</v>
      </c>
      <c r="E81" s="221" t="s">
        <v>2367</v>
      </c>
      <c r="F81" s="222">
        <v>2</v>
      </c>
      <c r="G81" s="223">
        <v>17</v>
      </c>
      <c r="H81" s="223" t="s">
        <v>2300</v>
      </c>
      <c r="I81" s="223" t="s">
        <v>2300</v>
      </c>
      <c r="J81" s="223" t="s">
        <v>2300</v>
      </c>
      <c r="K81" s="223" t="s">
        <v>2300</v>
      </c>
    </row>
    <row r="82" spans="1:14" ht="12.6" customHeight="1" x14ac:dyDescent="0.45">
      <c r="D82" s="221" t="s">
        <v>2368</v>
      </c>
      <c r="E82" s="221" t="s">
        <v>2369</v>
      </c>
      <c r="F82" s="222">
        <v>1</v>
      </c>
      <c r="G82" s="223">
        <v>15</v>
      </c>
      <c r="H82" s="223" t="s">
        <v>2300</v>
      </c>
      <c r="I82" s="223" t="s">
        <v>2300</v>
      </c>
      <c r="J82" s="223" t="s">
        <v>2300</v>
      </c>
      <c r="K82" s="223" t="s">
        <v>2300</v>
      </c>
    </row>
    <row r="83" spans="1:14" ht="12.6" customHeight="1" x14ac:dyDescent="0.45">
      <c r="D83" s="221" t="s">
        <v>2370</v>
      </c>
      <c r="E83" s="221" t="s">
        <v>138</v>
      </c>
      <c r="F83" s="222">
        <v>5</v>
      </c>
      <c r="G83" s="223">
        <v>108</v>
      </c>
      <c r="H83" s="224">
        <v>41131</v>
      </c>
      <c r="I83" s="224">
        <v>40579</v>
      </c>
      <c r="J83" s="224">
        <v>99363</v>
      </c>
      <c r="K83" s="224">
        <v>52095</v>
      </c>
    </row>
    <row r="84" spans="1:14" ht="12.6" customHeight="1" x14ac:dyDescent="0.45">
      <c r="D84" s="221" t="s">
        <v>2371</v>
      </c>
      <c r="E84" s="221" t="s">
        <v>2372</v>
      </c>
      <c r="F84" s="222">
        <v>1</v>
      </c>
      <c r="G84" s="223">
        <v>9</v>
      </c>
      <c r="H84" s="223" t="s">
        <v>2300</v>
      </c>
      <c r="I84" s="223" t="s">
        <v>2300</v>
      </c>
      <c r="J84" s="223" t="s">
        <v>2300</v>
      </c>
      <c r="K84" s="223" t="s">
        <v>2300</v>
      </c>
    </row>
    <row r="85" spans="1:14" ht="13.05" customHeight="1" x14ac:dyDescent="0.45">
      <c r="A85" s="114"/>
      <c r="B85" s="150"/>
      <c r="C85" s="150">
        <v>116</v>
      </c>
      <c r="D85" s="377" t="s">
        <v>139</v>
      </c>
      <c r="E85" s="377"/>
      <c r="F85" s="229"/>
      <c r="G85" s="230"/>
      <c r="H85" s="230"/>
      <c r="I85" s="230"/>
      <c r="J85" s="230"/>
      <c r="K85" s="230"/>
      <c r="L85" s="43"/>
      <c r="M85" s="43"/>
      <c r="N85" s="43"/>
    </row>
    <row r="86" spans="1:14" ht="36" customHeight="1" x14ac:dyDescent="0.45">
      <c r="D86" s="221" t="s">
        <v>2373</v>
      </c>
      <c r="E86" s="228" t="s">
        <v>2374</v>
      </c>
      <c r="F86" s="222">
        <v>13</v>
      </c>
      <c r="G86" s="223">
        <v>669</v>
      </c>
      <c r="H86" s="224">
        <v>151358</v>
      </c>
      <c r="I86" s="224">
        <v>128259</v>
      </c>
      <c r="J86" s="224">
        <v>384079</v>
      </c>
      <c r="K86" s="224">
        <v>229937</v>
      </c>
    </row>
    <row r="87" spans="1:14" ht="36" customHeight="1" x14ac:dyDescent="0.45">
      <c r="D87" s="221" t="s">
        <v>2375</v>
      </c>
      <c r="E87" s="228" t="s">
        <v>140</v>
      </c>
      <c r="F87" s="222">
        <v>34</v>
      </c>
      <c r="G87" s="223">
        <v>920</v>
      </c>
      <c r="H87" s="224">
        <v>177519</v>
      </c>
      <c r="I87" s="224">
        <v>60594</v>
      </c>
      <c r="J87" s="224">
        <v>362533</v>
      </c>
      <c r="K87" s="224">
        <v>265936</v>
      </c>
    </row>
    <row r="88" spans="1:14" ht="24" customHeight="1" x14ac:dyDescent="0.45">
      <c r="D88" s="221" t="s">
        <v>2376</v>
      </c>
      <c r="E88" s="228" t="s">
        <v>2377</v>
      </c>
      <c r="F88" s="222">
        <v>2</v>
      </c>
      <c r="G88" s="223">
        <v>41</v>
      </c>
      <c r="H88" s="223" t="s">
        <v>2300</v>
      </c>
      <c r="I88" s="223" t="s">
        <v>2300</v>
      </c>
      <c r="J88" s="223" t="s">
        <v>2300</v>
      </c>
      <c r="K88" s="223" t="s">
        <v>2300</v>
      </c>
    </row>
    <row r="89" spans="1:14" ht="36" customHeight="1" x14ac:dyDescent="0.45">
      <c r="D89" s="221" t="s">
        <v>2378</v>
      </c>
      <c r="E89" s="228" t="s">
        <v>2379</v>
      </c>
      <c r="F89" s="222">
        <v>7</v>
      </c>
      <c r="G89" s="223">
        <v>103</v>
      </c>
      <c r="H89" s="224">
        <v>18108</v>
      </c>
      <c r="I89" s="224">
        <v>11394</v>
      </c>
      <c r="J89" s="224">
        <v>33315</v>
      </c>
      <c r="K89" s="224">
        <v>19927</v>
      </c>
    </row>
    <row r="90" spans="1:14" ht="48" customHeight="1" x14ac:dyDescent="0.45">
      <c r="D90" s="221" t="s">
        <v>2380</v>
      </c>
      <c r="E90" s="228" t="s">
        <v>2381</v>
      </c>
      <c r="F90" s="222">
        <v>13</v>
      </c>
      <c r="G90" s="223">
        <v>515</v>
      </c>
      <c r="H90" s="224">
        <v>118693</v>
      </c>
      <c r="I90" s="224">
        <v>98076</v>
      </c>
      <c r="J90" s="224">
        <v>254197</v>
      </c>
      <c r="K90" s="224">
        <v>140245</v>
      </c>
    </row>
    <row r="91" spans="1:14" ht="24" customHeight="1" x14ac:dyDescent="0.45">
      <c r="D91" s="221" t="s">
        <v>2382</v>
      </c>
      <c r="E91" s="228" t="s">
        <v>141</v>
      </c>
      <c r="F91" s="222">
        <v>6</v>
      </c>
      <c r="G91" s="223">
        <v>112</v>
      </c>
      <c r="H91" s="224">
        <v>22051</v>
      </c>
      <c r="I91" s="224">
        <v>6091</v>
      </c>
      <c r="J91" s="224">
        <v>40592</v>
      </c>
      <c r="K91" s="224">
        <v>30819</v>
      </c>
    </row>
    <row r="92" spans="1:14" ht="12.6" customHeight="1" x14ac:dyDescent="0.45">
      <c r="D92" s="221" t="s">
        <v>2383</v>
      </c>
      <c r="E92" s="221" t="s">
        <v>2384</v>
      </c>
      <c r="F92" s="222">
        <v>1</v>
      </c>
      <c r="G92" s="223">
        <v>12</v>
      </c>
      <c r="H92" s="223" t="s">
        <v>2300</v>
      </c>
      <c r="I92" s="223" t="s">
        <v>2300</v>
      </c>
      <c r="J92" s="223" t="s">
        <v>2300</v>
      </c>
      <c r="K92" s="223" t="s">
        <v>2300</v>
      </c>
    </row>
    <row r="93" spans="1:14" ht="12.6" customHeight="1" x14ac:dyDescent="0.45">
      <c r="D93" s="221" t="s">
        <v>2385</v>
      </c>
      <c r="E93" s="221" t="s">
        <v>142</v>
      </c>
      <c r="F93" s="222">
        <v>2</v>
      </c>
      <c r="G93" s="223">
        <v>62</v>
      </c>
      <c r="H93" s="223" t="s">
        <v>2300</v>
      </c>
      <c r="I93" s="223" t="s">
        <v>2300</v>
      </c>
      <c r="J93" s="223" t="s">
        <v>2300</v>
      </c>
      <c r="K93" s="223" t="s">
        <v>2300</v>
      </c>
    </row>
    <row r="94" spans="1:14" ht="13.05" customHeight="1" x14ac:dyDescent="0.45">
      <c r="A94" s="114"/>
      <c r="B94" s="150"/>
      <c r="C94" s="150">
        <v>117</v>
      </c>
      <c r="D94" s="376" t="s">
        <v>143</v>
      </c>
      <c r="E94" s="376"/>
      <c r="F94" s="229"/>
      <c r="G94" s="230"/>
      <c r="H94" s="230"/>
      <c r="I94" s="230"/>
      <c r="J94" s="230"/>
      <c r="K94" s="230"/>
      <c r="L94" s="43"/>
      <c r="M94" s="43"/>
      <c r="N94" s="43"/>
    </row>
    <row r="95" spans="1:14" ht="12.6" customHeight="1" x14ac:dyDescent="0.45">
      <c r="D95" s="221" t="s">
        <v>2386</v>
      </c>
      <c r="E95" s="221" t="s">
        <v>144</v>
      </c>
      <c r="F95" s="222">
        <v>3</v>
      </c>
      <c r="G95" s="223">
        <v>86</v>
      </c>
      <c r="H95" s="224">
        <v>20457</v>
      </c>
      <c r="I95" s="224">
        <v>8743</v>
      </c>
      <c r="J95" s="224">
        <v>37987</v>
      </c>
      <c r="K95" s="224">
        <v>26599</v>
      </c>
    </row>
    <row r="96" spans="1:14" ht="12.6" customHeight="1" x14ac:dyDescent="0.45">
      <c r="D96" s="221" t="s">
        <v>2387</v>
      </c>
      <c r="E96" s="221" t="s">
        <v>145</v>
      </c>
      <c r="F96" s="222">
        <v>4</v>
      </c>
      <c r="G96" s="223">
        <v>87</v>
      </c>
      <c r="H96" s="224">
        <v>14091</v>
      </c>
      <c r="I96" s="224">
        <v>14277</v>
      </c>
      <c r="J96" s="224">
        <v>35456</v>
      </c>
      <c r="K96" s="224">
        <v>19318</v>
      </c>
    </row>
    <row r="97" spans="1:14" ht="12.6" customHeight="1" x14ac:dyDescent="0.45">
      <c r="D97" s="221" t="s">
        <v>2388</v>
      </c>
      <c r="E97" s="221" t="s">
        <v>146</v>
      </c>
      <c r="F97" s="222">
        <v>1</v>
      </c>
      <c r="G97" s="223">
        <v>12</v>
      </c>
      <c r="H97" s="223" t="s">
        <v>2300</v>
      </c>
      <c r="I97" s="223" t="s">
        <v>2300</v>
      </c>
      <c r="J97" s="223" t="s">
        <v>2300</v>
      </c>
      <c r="K97" s="223" t="s">
        <v>2300</v>
      </c>
    </row>
    <row r="98" spans="1:14" ht="24" customHeight="1" x14ac:dyDescent="0.45">
      <c r="A98" s="114"/>
      <c r="B98" s="150"/>
      <c r="C98" s="150">
        <v>118</v>
      </c>
      <c r="D98" s="376" t="s">
        <v>147</v>
      </c>
      <c r="E98" s="378"/>
      <c r="F98" s="229"/>
      <c r="G98" s="230"/>
      <c r="H98" s="230"/>
      <c r="I98" s="230"/>
      <c r="J98" s="230"/>
      <c r="K98" s="230"/>
      <c r="L98" s="43"/>
      <c r="M98" s="43"/>
      <c r="N98" s="43"/>
    </row>
    <row r="99" spans="1:14" ht="12.6" customHeight="1" x14ac:dyDescent="0.45">
      <c r="D99" s="221" t="s">
        <v>2389</v>
      </c>
      <c r="E99" s="228" t="s">
        <v>148</v>
      </c>
      <c r="F99" s="222">
        <v>3</v>
      </c>
      <c r="G99" s="223">
        <v>47</v>
      </c>
      <c r="H99" s="224">
        <v>3445</v>
      </c>
      <c r="I99" s="224">
        <v>4677</v>
      </c>
      <c r="J99" s="224">
        <v>11039</v>
      </c>
      <c r="K99" s="224">
        <v>5878</v>
      </c>
    </row>
    <row r="100" spans="1:14" ht="12.6" customHeight="1" x14ac:dyDescent="0.45">
      <c r="D100" s="221" t="s">
        <v>2390</v>
      </c>
      <c r="E100" s="221" t="s">
        <v>2391</v>
      </c>
      <c r="F100" s="222">
        <v>2</v>
      </c>
      <c r="G100" s="223">
        <v>18</v>
      </c>
      <c r="H100" s="223" t="s">
        <v>2300</v>
      </c>
      <c r="I100" s="223" t="s">
        <v>2300</v>
      </c>
      <c r="J100" s="223" t="s">
        <v>2300</v>
      </c>
      <c r="K100" s="223" t="s">
        <v>2300</v>
      </c>
    </row>
    <row r="101" spans="1:14" ht="24" customHeight="1" x14ac:dyDescent="0.45">
      <c r="D101" s="221" t="s">
        <v>2392</v>
      </c>
      <c r="E101" s="228" t="s">
        <v>2393</v>
      </c>
      <c r="F101" s="222">
        <v>3</v>
      </c>
      <c r="G101" s="223">
        <v>51</v>
      </c>
      <c r="H101" s="224">
        <v>9170</v>
      </c>
      <c r="I101" s="224">
        <v>3621</v>
      </c>
      <c r="J101" s="224">
        <v>18224</v>
      </c>
      <c r="K101" s="224">
        <v>13275</v>
      </c>
    </row>
    <row r="102" spans="1:14" ht="13.05" customHeight="1" x14ac:dyDescent="0.45">
      <c r="A102" s="114"/>
      <c r="B102" s="150"/>
      <c r="C102" s="150">
        <v>119</v>
      </c>
      <c r="D102" s="376" t="s">
        <v>149</v>
      </c>
      <c r="E102" s="376"/>
      <c r="F102" s="229"/>
      <c r="G102" s="230"/>
      <c r="H102" s="230"/>
      <c r="I102" s="230"/>
      <c r="J102" s="230"/>
      <c r="K102" s="230"/>
      <c r="L102" s="43"/>
      <c r="M102" s="43"/>
      <c r="N102" s="43"/>
    </row>
    <row r="103" spans="1:14" ht="12.6" customHeight="1" x14ac:dyDescent="0.45">
      <c r="D103" s="221" t="s">
        <v>2394</v>
      </c>
      <c r="E103" s="221" t="s">
        <v>150</v>
      </c>
      <c r="F103" s="222">
        <v>4</v>
      </c>
      <c r="G103" s="223">
        <v>73</v>
      </c>
      <c r="H103" s="224">
        <v>11478</v>
      </c>
      <c r="I103" s="224">
        <v>3420</v>
      </c>
      <c r="J103" s="224">
        <v>27790</v>
      </c>
      <c r="K103" s="224">
        <v>22154</v>
      </c>
    </row>
    <row r="104" spans="1:14" ht="12.6" customHeight="1" x14ac:dyDescent="0.45">
      <c r="D104" s="221" t="s">
        <v>2395</v>
      </c>
      <c r="E104" s="221" t="s">
        <v>2396</v>
      </c>
      <c r="F104" s="222">
        <v>5</v>
      </c>
      <c r="G104" s="223">
        <v>30</v>
      </c>
      <c r="H104" s="224">
        <v>6943</v>
      </c>
      <c r="I104" s="224">
        <v>7549</v>
      </c>
      <c r="J104" s="224">
        <v>22573</v>
      </c>
      <c r="K104" s="224">
        <v>13658</v>
      </c>
    </row>
    <row r="105" spans="1:14" ht="12.6" customHeight="1" x14ac:dyDescent="0.45">
      <c r="D105" s="221" t="s">
        <v>2397</v>
      </c>
      <c r="E105" s="221" t="s">
        <v>151</v>
      </c>
      <c r="F105" s="222">
        <v>1</v>
      </c>
      <c r="G105" s="223">
        <v>39</v>
      </c>
      <c r="H105" s="223" t="s">
        <v>2300</v>
      </c>
      <c r="I105" s="223" t="s">
        <v>2300</v>
      </c>
      <c r="J105" s="223" t="s">
        <v>2300</v>
      </c>
      <c r="K105" s="223" t="s">
        <v>2300</v>
      </c>
    </row>
    <row r="106" spans="1:14" ht="12.6" customHeight="1" x14ac:dyDescent="0.45">
      <c r="D106" s="221" t="s">
        <v>2398</v>
      </c>
      <c r="E106" s="221" t="s">
        <v>2399</v>
      </c>
      <c r="F106" s="222">
        <v>2</v>
      </c>
      <c r="G106" s="223">
        <v>13</v>
      </c>
      <c r="H106" s="223" t="s">
        <v>2300</v>
      </c>
      <c r="I106" s="223" t="s">
        <v>2300</v>
      </c>
      <c r="J106" s="223" t="s">
        <v>2300</v>
      </c>
      <c r="K106" s="223" t="s">
        <v>2300</v>
      </c>
    </row>
    <row r="107" spans="1:14" ht="24" customHeight="1" x14ac:dyDescent="0.45">
      <c r="D107" s="221" t="s">
        <v>2400</v>
      </c>
      <c r="E107" s="228" t="s">
        <v>152</v>
      </c>
      <c r="F107" s="222">
        <v>10</v>
      </c>
      <c r="G107" s="223">
        <v>369</v>
      </c>
      <c r="H107" s="224">
        <v>102365</v>
      </c>
      <c r="I107" s="224">
        <v>287889</v>
      </c>
      <c r="J107" s="224">
        <v>444869</v>
      </c>
      <c r="K107" s="224">
        <v>141022</v>
      </c>
    </row>
    <row r="108" spans="1:14" ht="13.05" customHeight="1" x14ac:dyDescent="0.45">
      <c r="A108" s="114"/>
      <c r="B108" s="148">
        <v>12</v>
      </c>
      <c r="C108" s="148" t="s">
        <v>153</v>
      </c>
      <c r="D108" s="204"/>
      <c r="E108" s="149"/>
      <c r="F108" s="231">
        <v>130</v>
      </c>
      <c r="G108" s="232">
        <v>2218</v>
      </c>
      <c r="H108" s="232">
        <v>755805</v>
      </c>
      <c r="I108" s="232">
        <v>5462125</v>
      </c>
      <c r="J108" s="232">
        <v>8525683</v>
      </c>
      <c r="K108" s="232">
        <v>2779025</v>
      </c>
      <c r="L108" s="43"/>
      <c r="M108" s="43"/>
      <c r="N108" s="43"/>
    </row>
    <row r="109" spans="1:14" ht="13.05" customHeight="1" x14ac:dyDescent="0.45">
      <c r="A109" s="114"/>
      <c r="B109" s="150"/>
      <c r="C109" s="150">
        <v>121</v>
      </c>
      <c r="D109" s="371" t="s">
        <v>154</v>
      </c>
      <c r="E109" s="371"/>
      <c r="F109" s="229"/>
      <c r="G109" s="230"/>
      <c r="H109" s="230"/>
      <c r="I109" s="230"/>
      <c r="J109" s="230"/>
      <c r="K109" s="230"/>
      <c r="L109" s="43"/>
      <c r="M109" s="43"/>
      <c r="N109" s="43"/>
    </row>
    <row r="110" spans="1:14" ht="12.6" customHeight="1" x14ac:dyDescent="0.45">
      <c r="D110" s="221" t="s">
        <v>2401</v>
      </c>
      <c r="E110" s="221" t="s">
        <v>2402</v>
      </c>
      <c r="F110" s="222">
        <v>62</v>
      </c>
      <c r="G110" s="223">
        <v>750</v>
      </c>
      <c r="H110" s="224">
        <v>231765</v>
      </c>
      <c r="I110" s="224">
        <v>1308027</v>
      </c>
      <c r="J110" s="224">
        <v>2001557</v>
      </c>
      <c r="K110" s="224">
        <v>636391</v>
      </c>
    </row>
    <row r="111" spans="1:14" ht="12.6" customHeight="1" x14ac:dyDescent="0.45">
      <c r="D111" s="221" t="s">
        <v>2403</v>
      </c>
      <c r="E111" s="221" t="s">
        <v>818</v>
      </c>
      <c r="F111" s="222">
        <v>1</v>
      </c>
      <c r="G111" s="223">
        <v>27</v>
      </c>
      <c r="H111" s="223" t="s">
        <v>2300</v>
      </c>
      <c r="I111" s="223" t="s">
        <v>2300</v>
      </c>
      <c r="J111" s="223" t="s">
        <v>2300</v>
      </c>
      <c r="K111" s="223" t="s">
        <v>2300</v>
      </c>
    </row>
    <row r="112" spans="1:14" ht="12.6" customHeight="1" x14ac:dyDescent="0.45">
      <c r="D112" s="221" t="s">
        <v>2404</v>
      </c>
      <c r="E112" s="221" t="s">
        <v>155</v>
      </c>
      <c r="F112" s="222">
        <v>20</v>
      </c>
      <c r="G112" s="223">
        <v>247</v>
      </c>
      <c r="H112" s="224">
        <v>87968</v>
      </c>
      <c r="I112" s="224">
        <v>492291</v>
      </c>
      <c r="J112" s="224">
        <v>735307</v>
      </c>
      <c r="K112" s="224">
        <v>224879</v>
      </c>
    </row>
    <row r="113" spans="1:14" ht="12.6" customHeight="1" x14ac:dyDescent="0.45">
      <c r="D113" s="221" t="s">
        <v>2405</v>
      </c>
      <c r="E113" s="221" t="s">
        <v>2406</v>
      </c>
      <c r="F113" s="222">
        <v>1</v>
      </c>
      <c r="G113" s="223">
        <v>30</v>
      </c>
      <c r="H113" s="223" t="s">
        <v>2300</v>
      </c>
      <c r="I113" s="223" t="s">
        <v>2300</v>
      </c>
      <c r="J113" s="223" t="s">
        <v>2300</v>
      </c>
      <c r="K113" s="223" t="s">
        <v>2300</v>
      </c>
    </row>
    <row r="114" spans="1:14" ht="13.05" customHeight="1" x14ac:dyDescent="0.45">
      <c r="A114" s="114"/>
      <c r="B114" s="150"/>
      <c r="C114" s="150">
        <v>122</v>
      </c>
      <c r="D114" s="379" t="s">
        <v>156</v>
      </c>
      <c r="E114" s="380"/>
      <c r="F114" s="229"/>
      <c r="G114" s="230"/>
      <c r="H114" s="230"/>
      <c r="I114" s="230"/>
      <c r="J114" s="230"/>
      <c r="K114" s="230"/>
      <c r="L114" s="43"/>
      <c r="M114" s="43"/>
      <c r="N114" s="43"/>
    </row>
    <row r="115" spans="1:14" ht="12.6" customHeight="1" x14ac:dyDescent="0.45">
      <c r="D115" s="221" t="s">
        <v>2407</v>
      </c>
      <c r="E115" s="221" t="s">
        <v>157</v>
      </c>
      <c r="F115" s="222">
        <v>4</v>
      </c>
      <c r="G115" s="223">
        <v>72</v>
      </c>
      <c r="H115" s="224">
        <v>17929</v>
      </c>
      <c r="I115" s="224">
        <v>73751</v>
      </c>
      <c r="J115" s="224">
        <v>114517</v>
      </c>
      <c r="K115" s="224">
        <v>36634</v>
      </c>
    </row>
    <row r="116" spans="1:14" ht="12.6" customHeight="1" x14ac:dyDescent="0.45">
      <c r="D116" s="221" t="s">
        <v>2408</v>
      </c>
      <c r="E116" s="221" t="s">
        <v>158</v>
      </c>
      <c r="F116" s="222">
        <v>4</v>
      </c>
      <c r="G116" s="223">
        <v>171</v>
      </c>
      <c r="H116" s="224">
        <v>77282</v>
      </c>
      <c r="I116" s="224">
        <v>638409</v>
      </c>
      <c r="J116" s="224">
        <v>1614831</v>
      </c>
      <c r="K116" s="224">
        <v>908490</v>
      </c>
    </row>
    <row r="117" spans="1:14" ht="12.6" customHeight="1" x14ac:dyDescent="0.45">
      <c r="D117" s="221" t="s">
        <v>2409</v>
      </c>
      <c r="E117" s="221" t="s">
        <v>159</v>
      </c>
      <c r="F117" s="222">
        <v>6</v>
      </c>
      <c r="G117" s="223">
        <v>273</v>
      </c>
      <c r="H117" s="224">
        <v>96944</v>
      </c>
      <c r="I117" s="224">
        <v>996540</v>
      </c>
      <c r="J117" s="224">
        <v>1339860</v>
      </c>
      <c r="K117" s="224">
        <v>322158</v>
      </c>
    </row>
    <row r="118" spans="1:14" ht="12.6" customHeight="1" x14ac:dyDescent="0.45">
      <c r="D118" s="221" t="s">
        <v>2410</v>
      </c>
      <c r="E118" s="221" t="s">
        <v>160</v>
      </c>
      <c r="F118" s="222">
        <v>19</v>
      </c>
      <c r="G118" s="223">
        <v>477</v>
      </c>
      <c r="H118" s="224">
        <v>181560</v>
      </c>
      <c r="I118" s="224">
        <v>1718970</v>
      </c>
      <c r="J118" s="224">
        <v>2348692</v>
      </c>
      <c r="K118" s="224">
        <v>520446</v>
      </c>
    </row>
    <row r="119" spans="1:14" ht="12.6" customHeight="1" x14ac:dyDescent="0.45">
      <c r="D119" s="221" t="s">
        <v>2411</v>
      </c>
      <c r="E119" s="221" t="s">
        <v>835</v>
      </c>
      <c r="F119" s="222">
        <v>1</v>
      </c>
      <c r="G119" s="223">
        <v>47</v>
      </c>
      <c r="H119" s="223" t="s">
        <v>2300</v>
      </c>
      <c r="I119" s="223" t="s">
        <v>2300</v>
      </c>
      <c r="J119" s="223" t="s">
        <v>2300</v>
      </c>
      <c r="K119" s="223" t="s">
        <v>2300</v>
      </c>
    </row>
    <row r="120" spans="1:14" ht="24" customHeight="1" x14ac:dyDescent="0.45">
      <c r="A120" s="114"/>
      <c r="B120" s="150"/>
      <c r="C120" s="150">
        <v>129</v>
      </c>
      <c r="D120" s="376" t="s">
        <v>162</v>
      </c>
      <c r="E120" s="376"/>
      <c r="F120" s="229"/>
      <c r="G120" s="230"/>
      <c r="H120" s="230"/>
      <c r="I120" s="230"/>
      <c r="J120" s="230"/>
      <c r="K120" s="230"/>
      <c r="L120" s="43"/>
      <c r="M120" s="43"/>
      <c r="N120" s="43"/>
    </row>
    <row r="121" spans="1:14" ht="12.6" customHeight="1" x14ac:dyDescent="0.45">
      <c r="D121" s="221" t="s">
        <v>2412</v>
      </c>
      <c r="E121" s="221" t="s">
        <v>2413</v>
      </c>
      <c r="F121" s="222">
        <v>1</v>
      </c>
      <c r="G121" s="223">
        <v>5</v>
      </c>
      <c r="H121" s="223" t="s">
        <v>2300</v>
      </c>
      <c r="I121" s="223" t="s">
        <v>2300</v>
      </c>
      <c r="J121" s="223" t="s">
        <v>2300</v>
      </c>
      <c r="K121" s="223" t="s">
        <v>2300</v>
      </c>
    </row>
    <row r="122" spans="1:14" ht="24" customHeight="1" x14ac:dyDescent="0.45">
      <c r="D122" s="221" t="s">
        <v>2414</v>
      </c>
      <c r="E122" s="228" t="s">
        <v>2415</v>
      </c>
      <c r="F122" s="222">
        <v>11</v>
      </c>
      <c r="G122" s="223">
        <v>119</v>
      </c>
      <c r="H122" s="224">
        <v>29657</v>
      </c>
      <c r="I122" s="224">
        <v>55579</v>
      </c>
      <c r="J122" s="224">
        <v>112504</v>
      </c>
      <c r="K122" s="224">
        <v>51892</v>
      </c>
    </row>
    <row r="123" spans="1:14" ht="13.05" customHeight="1" x14ac:dyDescent="0.45">
      <c r="A123" s="114"/>
      <c r="B123" s="148">
        <v>13</v>
      </c>
      <c r="C123" s="148" t="s">
        <v>163</v>
      </c>
      <c r="D123" s="204"/>
      <c r="E123" s="149"/>
      <c r="F123" s="231">
        <v>30</v>
      </c>
      <c r="G123" s="232">
        <v>422</v>
      </c>
      <c r="H123" s="232">
        <v>131902</v>
      </c>
      <c r="I123" s="232">
        <v>408633</v>
      </c>
      <c r="J123" s="232">
        <v>671007</v>
      </c>
      <c r="K123" s="232">
        <v>221861</v>
      </c>
      <c r="L123" s="43"/>
      <c r="M123" s="43"/>
      <c r="N123" s="43"/>
    </row>
    <row r="124" spans="1:14" ht="13.05" customHeight="1" x14ac:dyDescent="0.45">
      <c r="A124" s="114"/>
      <c r="B124" s="150"/>
      <c r="C124" s="150">
        <v>131</v>
      </c>
      <c r="D124" s="371" t="s">
        <v>49</v>
      </c>
      <c r="E124" s="371"/>
      <c r="F124" s="229"/>
      <c r="G124" s="230"/>
      <c r="H124" s="230"/>
      <c r="I124" s="230"/>
      <c r="J124" s="230"/>
      <c r="K124" s="230"/>
      <c r="L124" s="43"/>
      <c r="M124" s="43"/>
      <c r="N124" s="43"/>
    </row>
    <row r="125" spans="1:14" ht="24" customHeight="1" x14ac:dyDescent="0.45">
      <c r="D125" s="221" t="s">
        <v>2416</v>
      </c>
      <c r="E125" s="228" t="s">
        <v>2417</v>
      </c>
      <c r="F125" s="222">
        <v>13</v>
      </c>
      <c r="G125" s="223">
        <v>133</v>
      </c>
      <c r="H125" s="224">
        <v>40079</v>
      </c>
      <c r="I125" s="224">
        <v>58764</v>
      </c>
      <c r="J125" s="224">
        <v>130925</v>
      </c>
      <c r="K125" s="224">
        <v>65602</v>
      </c>
    </row>
    <row r="126" spans="1:14" ht="12.6" customHeight="1" x14ac:dyDescent="0.45">
      <c r="D126" s="221" t="s">
        <v>2418</v>
      </c>
      <c r="E126" s="221" t="s">
        <v>164</v>
      </c>
      <c r="F126" s="222">
        <v>1</v>
      </c>
      <c r="G126" s="223">
        <v>139</v>
      </c>
      <c r="H126" s="223" t="s">
        <v>2300</v>
      </c>
      <c r="I126" s="223" t="s">
        <v>2300</v>
      </c>
      <c r="J126" s="223" t="s">
        <v>2300</v>
      </c>
      <c r="K126" s="223" t="s">
        <v>2300</v>
      </c>
    </row>
    <row r="127" spans="1:14" s="94" customFormat="1" ht="13.05" customHeight="1" x14ac:dyDescent="0.45">
      <c r="A127" s="114"/>
      <c r="B127" s="150"/>
      <c r="C127" s="150">
        <v>133</v>
      </c>
      <c r="D127" s="376" t="s">
        <v>165</v>
      </c>
      <c r="E127" s="376"/>
      <c r="F127" s="229"/>
      <c r="G127" s="230"/>
      <c r="H127" s="230"/>
      <c r="I127" s="230"/>
      <c r="J127" s="230"/>
      <c r="K127" s="230"/>
      <c r="L127" s="43"/>
      <c r="M127" s="43"/>
      <c r="N127" s="43"/>
    </row>
    <row r="128" spans="1:14" ht="12.6" customHeight="1" x14ac:dyDescent="0.45">
      <c r="D128" s="221" t="s">
        <v>2419</v>
      </c>
      <c r="E128" s="221" t="s">
        <v>166</v>
      </c>
      <c r="F128" s="222">
        <v>12</v>
      </c>
      <c r="G128" s="223">
        <v>89</v>
      </c>
      <c r="H128" s="224">
        <v>28439</v>
      </c>
      <c r="I128" s="224">
        <v>82085</v>
      </c>
      <c r="J128" s="224">
        <v>135558</v>
      </c>
      <c r="K128" s="224">
        <v>47603</v>
      </c>
    </row>
    <row r="129" spans="1:14" s="94" customFormat="1" ht="13.05" customHeight="1" x14ac:dyDescent="0.45">
      <c r="A129" s="114"/>
      <c r="B129" s="150"/>
      <c r="C129" s="150">
        <v>139</v>
      </c>
      <c r="D129" s="376" t="s">
        <v>167</v>
      </c>
      <c r="E129" s="376"/>
      <c r="F129" s="229"/>
      <c r="G129" s="230"/>
      <c r="H129" s="230"/>
      <c r="I129" s="230"/>
      <c r="J129" s="230"/>
      <c r="K129" s="230"/>
      <c r="L129" s="43"/>
      <c r="M129" s="43"/>
      <c r="N129" s="43"/>
    </row>
    <row r="130" spans="1:14" ht="12.6" customHeight="1" x14ac:dyDescent="0.45">
      <c r="D130" s="221" t="s">
        <v>2420</v>
      </c>
      <c r="E130" s="228" t="s">
        <v>168</v>
      </c>
      <c r="F130" s="222">
        <v>4</v>
      </c>
      <c r="G130" s="223">
        <v>61</v>
      </c>
      <c r="H130" s="223" t="s">
        <v>2300</v>
      </c>
      <c r="I130" s="223" t="s">
        <v>2300</v>
      </c>
      <c r="J130" s="223" t="s">
        <v>2300</v>
      </c>
      <c r="K130" s="223" t="s">
        <v>2300</v>
      </c>
    </row>
    <row r="131" spans="1:14" ht="13.05" customHeight="1" x14ac:dyDescent="0.45">
      <c r="A131" s="114"/>
      <c r="B131" s="148">
        <v>14</v>
      </c>
      <c r="C131" s="148" t="s">
        <v>169</v>
      </c>
      <c r="D131" s="204"/>
      <c r="E131" s="149"/>
      <c r="F131" s="231">
        <v>23</v>
      </c>
      <c r="G131" s="232">
        <v>776</v>
      </c>
      <c r="H131" s="232">
        <v>267425</v>
      </c>
      <c r="I131" s="232">
        <v>2180132</v>
      </c>
      <c r="J131" s="232">
        <v>2966345</v>
      </c>
      <c r="K131" s="232">
        <v>604690</v>
      </c>
      <c r="L131" s="43"/>
      <c r="M131" s="43"/>
      <c r="N131" s="43"/>
    </row>
    <row r="132" spans="1:14" s="94" customFormat="1" ht="13.05" customHeight="1" x14ac:dyDescent="0.45">
      <c r="A132" s="114"/>
      <c r="B132" s="150"/>
      <c r="C132" s="150">
        <v>141</v>
      </c>
      <c r="D132" s="371" t="s">
        <v>170</v>
      </c>
      <c r="E132" s="371"/>
      <c r="F132" s="229"/>
      <c r="G132" s="230"/>
      <c r="H132" s="230"/>
      <c r="I132" s="230"/>
      <c r="J132" s="230"/>
      <c r="K132" s="230"/>
      <c r="L132" s="43"/>
      <c r="M132" s="43"/>
      <c r="N132" s="43"/>
    </row>
    <row r="133" spans="1:14" ht="12.6" customHeight="1" x14ac:dyDescent="0.45">
      <c r="D133" s="221" t="s">
        <v>2421</v>
      </c>
      <c r="E133" s="221" t="s">
        <v>2422</v>
      </c>
      <c r="F133" s="222">
        <v>1</v>
      </c>
      <c r="G133" s="223">
        <v>18</v>
      </c>
      <c r="H133" s="223" t="s">
        <v>2300</v>
      </c>
      <c r="I133" s="223" t="s">
        <v>2300</v>
      </c>
      <c r="J133" s="223" t="s">
        <v>2300</v>
      </c>
      <c r="K133" s="223" t="s">
        <v>2300</v>
      </c>
    </row>
    <row r="134" spans="1:14" s="94" customFormat="1" ht="13.05" customHeight="1" x14ac:dyDescent="0.45">
      <c r="A134" s="114"/>
      <c r="B134" s="150"/>
      <c r="C134" s="150">
        <v>142</v>
      </c>
      <c r="D134" s="376" t="s">
        <v>171</v>
      </c>
      <c r="E134" s="376"/>
      <c r="F134" s="229"/>
      <c r="G134" s="230"/>
      <c r="H134" s="230"/>
      <c r="I134" s="230"/>
      <c r="J134" s="230"/>
      <c r="K134" s="230"/>
      <c r="L134" s="43"/>
      <c r="M134" s="43"/>
      <c r="N134" s="43"/>
    </row>
    <row r="135" spans="1:14" ht="12.6" customHeight="1" x14ac:dyDescent="0.45">
      <c r="D135" s="221" t="s">
        <v>2423</v>
      </c>
      <c r="E135" s="221" t="s">
        <v>172</v>
      </c>
      <c r="F135" s="222">
        <v>2</v>
      </c>
      <c r="G135" s="223">
        <v>326</v>
      </c>
      <c r="H135" s="223" t="s">
        <v>2300</v>
      </c>
      <c r="I135" s="223" t="s">
        <v>2300</v>
      </c>
      <c r="J135" s="223" t="s">
        <v>2300</v>
      </c>
      <c r="K135" s="223" t="s">
        <v>2300</v>
      </c>
    </row>
    <row r="136" spans="1:14" ht="13.05" customHeight="1" x14ac:dyDescent="0.45">
      <c r="A136" s="114"/>
      <c r="B136" s="150"/>
      <c r="C136" s="150">
        <v>143</v>
      </c>
      <c r="D136" s="376" t="s">
        <v>173</v>
      </c>
      <c r="E136" s="376"/>
      <c r="F136" s="229"/>
      <c r="G136" s="230"/>
      <c r="H136" s="230"/>
      <c r="I136" s="230"/>
      <c r="J136" s="230"/>
      <c r="K136" s="230"/>
      <c r="L136" s="43"/>
      <c r="M136" s="43"/>
      <c r="N136" s="43"/>
    </row>
    <row r="137" spans="1:14" ht="24" customHeight="1" x14ac:dyDescent="0.45">
      <c r="D137" s="221" t="s">
        <v>2424</v>
      </c>
      <c r="E137" s="228" t="s">
        <v>2425</v>
      </c>
      <c r="F137" s="222">
        <v>2</v>
      </c>
      <c r="G137" s="223">
        <v>22</v>
      </c>
      <c r="H137" s="223" t="s">
        <v>2300</v>
      </c>
      <c r="I137" s="223" t="s">
        <v>2300</v>
      </c>
      <c r="J137" s="223" t="s">
        <v>2300</v>
      </c>
      <c r="K137" s="223" t="s">
        <v>2300</v>
      </c>
    </row>
    <row r="138" spans="1:14" ht="13.05" customHeight="1" x14ac:dyDescent="0.45">
      <c r="A138" s="114"/>
      <c r="B138" s="150"/>
      <c r="C138" s="150">
        <v>144</v>
      </c>
      <c r="D138" s="376" t="s">
        <v>174</v>
      </c>
      <c r="E138" s="376"/>
      <c r="F138" s="229"/>
      <c r="G138" s="230"/>
      <c r="H138" s="230"/>
      <c r="I138" s="230"/>
      <c r="J138" s="230"/>
      <c r="K138" s="230"/>
      <c r="L138" s="18"/>
      <c r="M138" s="18"/>
      <c r="N138" s="18"/>
    </row>
    <row r="139" spans="1:14" ht="12.6" customHeight="1" x14ac:dyDescent="0.45">
      <c r="D139" s="221" t="s">
        <v>2426</v>
      </c>
      <c r="E139" s="221" t="s">
        <v>175</v>
      </c>
      <c r="F139" s="222">
        <v>2</v>
      </c>
      <c r="G139" s="223">
        <v>5</v>
      </c>
      <c r="H139" s="223" t="s">
        <v>2300</v>
      </c>
      <c r="I139" s="223" t="s">
        <v>2300</v>
      </c>
      <c r="J139" s="223" t="s">
        <v>2300</v>
      </c>
      <c r="K139" s="223" t="s">
        <v>2300</v>
      </c>
    </row>
    <row r="140" spans="1:14" ht="13.05" customHeight="1" x14ac:dyDescent="0.45">
      <c r="A140" s="114"/>
      <c r="B140" s="150"/>
      <c r="C140" s="150">
        <v>145</v>
      </c>
      <c r="D140" s="376" t="s">
        <v>176</v>
      </c>
      <c r="E140" s="376"/>
      <c r="F140" s="229"/>
      <c r="G140" s="230"/>
      <c r="H140" s="230"/>
      <c r="I140" s="230"/>
      <c r="J140" s="230"/>
      <c r="K140" s="230"/>
      <c r="L140" s="18"/>
      <c r="M140" s="18"/>
      <c r="N140" s="18"/>
    </row>
    <row r="141" spans="1:14" ht="12.6" customHeight="1" x14ac:dyDescent="0.45">
      <c r="D141" s="221" t="s">
        <v>2427</v>
      </c>
      <c r="E141" s="221" t="s">
        <v>177</v>
      </c>
      <c r="F141" s="222">
        <v>1</v>
      </c>
      <c r="G141" s="223">
        <v>66</v>
      </c>
      <c r="H141" s="223" t="s">
        <v>2300</v>
      </c>
      <c r="I141" s="223" t="s">
        <v>2300</v>
      </c>
      <c r="J141" s="223" t="s">
        <v>2300</v>
      </c>
      <c r="K141" s="223" t="s">
        <v>2300</v>
      </c>
    </row>
    <row r="142" spans="1:14" ht="12.6" customHeight="1" x14ac:dyDescent="0.45">
      <c r="D142" s="221" t="s">
        <v>2428</v>
      </c>
      <c r="E142" s="221" t="s">
        <v>179</v>
      </c>
      <c r="F142" s="222">
        <v>11</v>
      </c>
      <c r="G142" s="223">
        <v>323</v>
      </c>
      <c r="H142" s="224">
        <v>112010</v>
      </c>
      <c r="I142" s="224">
        <v>675450</v>
      </c>
      <c r="J142" s="224">
        <v>928131</v>
      </c>
      <c r="K142" s="224">
        <v>209211</v>
      </c>
    </row>
    <row r="143" spans="1:14" ht="12.6" customHeight="1" x14ac:dyDescent="0.45">
      <c r="D143" s="221" t="s">
        <v>2429</v>
      </c>
      <c r="E143" s="221" t="s">
        <v>180</v>
      </c>
      <c r="F143" s="222">
        <v>4</v>
      </c>
      <c r="G143" s="223">
        <v>16</v>
      </c>
      <c r="H143" s="224">
        <v>4103</v>
      </c>
      <c r="I143" s="224">
        <v>7296</v>
      </c>
      <c r="J143" s="224">
        <v>19609</v>
      </c>
      <c r="K143" s="224">
        <v>11548</v>
      </c>
    </row>
    <row r="144" spans="1:14" s="94" customFormat="1" ht="13.05" customHeight="1" x14ac:dyDescent="0.45">
      <c r="A144" s="114"/>
      <c r="B144" s="148">
        <v>15</v>
      </c>
      <c r="C144" s="148" t="s">
        <v>51</v>
      </c>
      <c r="D144" s="204"/>
      <c r="E144" s="149"/>
      <c r="F144" s="231">
        <v>105</v>
      </c>
      <c r="G144" s="232">
        <v>1890</v>
      </c>
      <c r="H144" s="232">
        <v>636933</v>
      </c>
      <c r="I144" s="232">
        <v>1671255</v>
      </c>
      <c r="J144" s="232">
        <v>3939349</v>
      </c>
      <c r="K144" s="232">
        <v>1919761</v>
      </c>
      <c r="L144" s="18"/>
      <c r="M144" s="18"/>
      <c r="N144" s="18"/>
    </row>
    <row r="145" spans="1:14" ht="13.05" customHeight="1" x14ac:dyDescent="0.45">
      <c r="A145" s="114"/>
      <c r="B145" s="150"/>
      <c r="C145" s="150">
        <v>151</v>
      </c>
      <c r="D145" s="371" t="s">
        <v>51</v>
      </c>
      <c r="E145" s="371"/>
      <c r="F145" s="229"/>
      <c r="G145" s="230"/>
      <c r="H145" s="230"/>
      <c r="I145" s="230"/>
      <c r="J145" s="230"/>
      <c r="K145" s="230"/>
      <c r="L145" s="43"/>
      <c r="M145" s="43"/>
      <c r="N145" s="43"/>
    </row>
    <row r="146" spans="1:14" ht="24" customHeight="1" x14ac:dyDescent="0.45">
      <c r="D146" s="221" t="s">
        <v>2430</v>
      </c>
      <c r="E146" s="228" t="s">
        <v>2431</v>
      </c>
      <c r="F146" s="222">
        <v>88</v>
      </c>
      <c r="G146" s="223">
        <v>1295</v>
      </c>
      <c r="H146" s="224">
        <v>415929</v>
      </c>
      <c r="I146" s="224">
        <v>834859</v>
      </c>
      <c r="J146" s="224">
        <v>2276041</v>
      </c>
      <c r="K146" s="224">
        <v>1255914</v>
      </c>
    </row>
    <row r="147" spans="1:14" ht="24" customHeight="1" x14ac:dyDescent="0.45">
      <c r="D147" s="221" t="s">
        <v>2432</v>
      </c>
      <c r="E147" s="228" t="s">
        <v>2433</v>
      </c>
      <c r="F147" s="222">
        <v>9</v>
      </c>
      <c r="G147" s="223">
        <v>232</v>
      </c>
      <c r="H147" s="224">
        <v>77813</v>
      </c>
      <c r="I147" s="224">
        <v>416389</v>
      </c>
      <c r="J147" s="224">
        <v>478311</v>
      </c>
      <c r="K147" s="224">
        <v>55818</v>
      </c>
    </row>
    <row r="148" spans="1:14" ht="12.6" customHeight="1" x14ac:dyDescent="0.45">
      <c r="D148" s="221" t="s">
        <v>2434</v>
      </c>
      <c r="E148" s="221" t="s">
        <v>2435</v>
      </c>
      <c r="F148" s="222">
        <v>4</v>
      </c>
      <c r="G148" s="223">
        <v>144</v>
      </c>
      <c r="H148" s="224">
        <v>42267</v>
      </c>
      <c r="I148" s="224">
        <v>109760</v>
      </c>
      <c r="J148" s="224">
        <v>228522</v>
      </c>
      <c r="K148" s="224">
        <v>106277</v>
      </c>
    </row>
    <row r="149" spans="1:14" ht="13.05" customHeight="1" x14ac:dyDescent="0.45">
      <c r="A149" s="114"/>
      <c r="B149" s="150"/>
      <c r="C149" s="150">
        <v>152</v>
      </c>
      <c r="D149" s="376" t="s">
        <v>181</v>
      </c>
      <c r="E149" s="376"/>
      <c r="F149" s="229"/>
      <c r="G149" s="230"/>
      <c r="H149" s="230"/>
      <c r="I149" s="230"/>
      <c r="J149" s="230"/>
      <c r="K149" s="230"/>
      <c r="L149" s="18"/>
      <c r="M149" s="18"/>
      <c r="N149" s="18"/>
    </row>
    <row r="150" spans="1:14" ht="12.6" customHeight="1" x14ac:dyDescent="0.45">
      <c r="D150" s="221" t="s">
        <v>2436</v>
      </c>
      <c r="E150" s="221" t="s">
        <v>2437</v>
      </c>
      <c r="F150" s="222">
        <v>4</v>
      </c>
      <c r="G150" s="223">
        <v>219</v>
      </c>
      <c r="H150" s="224">
        <v>100924</v>
      </c>
      <c r="I150" s="224">
        <v>310247</v>
      </c>
      <c r="J150" s="224">
        <v>956475</v>
      </c>
      <c r="K150" s="224">
        <v>501752</v>
      </c>
    </row>
    <row r="151" spans="1:14" s="94" customFormat="1" ht="13.05" customHeight="1" x14ac:dyDescent="0.45">
      <c r="A151" s="114"/>
      <c r="B151" s="148">
        <v>16</v>
      </c>
      <c r="C151" s="148" t="s">
        <v>52</v>
      </c>
      <c r="D151" s="204"/>
      <c r="E151" s="149"/>
      <c r="F151" s="231">
        <v>23</v>
      </c>
      <c r="G151" s="232">
        <v>1518</v>
      </c>
      <c r="H151" s="232">
        <v>725185</v>
      </c>
      <c r="I151" s="232">
        <v>3823878</v>
      </c>
      <c r="J151" s="232">
        <v>6908664</v>
      </c>
      <c r="K151" s="232">
        <v>2636765</v>
      </c>
      <c r="L151" s="18"/>
      <c r="M151" s="18"/>
      <c r="N151" s="18"/>
    </row>
    <row r="152" spans="1:14" ht="13.05" customHeight="1" x14ac:dyDescent="0.45">
      <c r="A152" s="114"/>
      <c r="B152" s="150"/>
      <c r="C152" s="150">
        <v>161</v>
      </c>
      <c r="D152" s="371" t="s">
        <v>182</v>
      </c>
      <c r="E152" s="371"/>
      <c r="F152" s="229"/>
      <c r="G152" s="230"/>
      <c r="H152" s="230"/>
      <c r="I152" s="230"/>
      <c r="J152" s="230"/>
      <c r="K152" s="230"/>
      <c r="L152" s="43"/>
      <c r="M152" s="43"/>
      <c r="N152" s="43"/>
    </row>
    <row r="153" spans="1:14" ht="12.6" customHeight="1" x14ac:dyDescent="0.45">
      <c r="D153" s="221" t="s">
        <v>2438</v>
      </c>
      <c r="E153" s="221" t="s">
        <v>2439</v>
      </c>
      <c r="F153" s="222">
        <v>1</v>
      </c>
      <c r="G153" s="223">
        <v>22</v>
      </c>
      <c r="H153" s="223" t="s">
        <v>2300</v>
      </c>
      <c r="I153" s="223" t="s">
        <v>2300</v>
      </c>
      <c r="J153" s="223" t="s">
        <v>2300</v>
      </c>
      <c r="K153" s="223" t="s">
        <v>2300</v>
      </c>
    </row>
    <row r="154" spans="1:14" ht="12.6" customHeight="1" x14ac:dyDescent="0.45">
      <c r="D154" s="221" t="s">
        <v>2440</v>
      </c>
      <c r="E154" s="221" t="s">
        <v>2441</v>
      </c>
      <c r="F154" s="222">
        <v>1</v>
      </c>
      <c r="G154" s="223">
        <v>50</v>
      </c>
      <c r="H154" s="223" t="s">
        <v>2300</v>
      </c>
      <c r="I154" s="223" t="s">
        <v>2300</v>
      </c>
      <c r="J154" s="223" t="s">
        <v>2300</v>
      </c>
      <c r="K154" s="223" t="s">
        <v>2300</v>
      </c>
    </row>
    <row r="155" spans="1:14" ht="12.6" customHeight="1" x14ac:dyDescent="0.45">
      <c r="D155" s="221" t="s">
        <v>2442</v>
      </c>
      <c r="E155" s="221" t="s">
        <v>183</v>
      </c>
      <c r="F155" s="222">
        <v>2</v>
      </c>
      <c r="G155" s="223">
        <v>68</v>
      </c>
      <c r="H155" s="223" t="s">
        <v>2300</v>
      </c>
      <c r="I155" s="223" t="s">
        <v>2300</v>
      </c>
      <c r="J155" s="223" t="s">
        <v>2300</v>
      </c>
      <c r="K155" s="223" t="s">
        <v>2300</v>
      </c>
    </row>
    <row r="156" spans="1:14" s="94" customFormat="1" ht="13.05" customHeight="1" x14ac:dyDescent="0.45">
      <c r="A156" s="114"/>
      <c r="B156" s="150"/>
      <c r="C156" s="150">
        <v>162</v>
      </c>
      <c r="D156" s="376" t="s">
        <v>184</v>
      </c>
      <c r="E156" s="376"/>
      <c r="F156" s="229"/>
      <c r="G156" s="230"/>
      <c r="H156" s="230"/>
      <c r="I156" s="230"/>
      <c r="J156" s="230"/>
      <c r="K156" s="230"/>
      <c r="L156" s="18"/>
      <c r="M156" s="18"/>
      <c r="N156" s="18"/>
    </row>
    <row r="157" spans="1:14" ht="12.6" customHeight="1" x14ac:dyDescent="0.45">
      <c r="D157" s="221" t="s">
        <v>2443</v>
      </c>
      <c r="E157" s="221" t="s">
        <v>185</v>
      </c>
      <c r="F157" s="222">
        <v>5</v>
      </c>
      <c r="G157" s="223">
        <v>62</v>
      </c>
      <c r="H157" s="224">
        <v>24777</v>
      </c>
      <c r="I157" s="224">
        <v>120781</v>
      </c>
      <c r="J157" s="224">
        <v>330461</v>
      </c>
      <c r="K157" s="224">
        <v>190617</v>
      </c>
    </row>
    <row r="158" spans="1:14" s="94" customFormat="1" ht="13.05" customHeight="1" x14ac:dyDescent="0.45">
      <c r="A158" s="114"/>
      <c r="B158" s="150"/>
      <c r="C158" s="150">
        <v>163</v>
      </c>
      <c r="D158" s="376" t="s">
        <v>186</v>
      </c>
      <c r="E158" s="376"/>
      <c r="F158" s="229"/>
      <c r="G158" s="230"/>
      <c r="H158" s="230"/>
      <c r="I158" s="230"/>
      <c r="J158" s="230"/>
      <c r="K158" s="230"/>
      <c r="L158" s="43"/>
      <c r="M158" s="43"/>
      <c r="N158" s="43"/>
    </row>
    <row r="159" spans="1:14" ht="12.6" customHeight="1" x14ac:dyDescent="0.45">
      <c r="D159" s="221" t="s">
        <v>2444</v>
      </c>
      <c r="E159" s="221" t="s">
        <v>187</v>
      </c>
      <c r="F159" s="222">
        <v>1</v>
      </c>
      <c r="G159" s="223">
        <v>38</v>
      </c>
      <c r="H159" s="223" t="s">
        <v>2300</v>
      </c>
      <c r="I159" s="223" t="s">
        <v>2300</v>
      </c>
      <c r="J159" s="223" t="s">
        <v>2300</v>
      </c>
      <c r="K159" s="223" t="s">
        <v>2300</v>
      </c>
    </row>
    <row r="160" spans="1:14" s="94" customFormat="1" ht="24" customHeight="1" x14ac:dyDescent="0.45">
      <c r="A160" s="114"/>
      <c r="B160" s="150"/>
      <c r="C160" s="150">
        <v>164</v>
      </c>
      <c r="D160" s="376" t="s">
        <v>188</v>
      </c>
      <c r="E160" s="376"/>
      <c r="F160" s="229"/>
      <c r="G160" s="230"/>
      <c r="H160" s="230"/>
      <c r="I160" s="230"/>
      <c r="J160" s="230"/>
      <c r="K160" s="230"/>
      <c r="L160" s="43"/>
      <c r="M160" s="43"/>
      <c r="N160" s="43"/>
    </row>
    <row r="161" spans="1:14" ht="12.6" customHeight="1" x14ac:dyDescent="0.45">
      <c r="D161" s="221" t="s">
        <v>2445</v>
      </c>
      <c r="E161" s="221" t="s">
        <v>189</v>
      </c>
      <c r="F161" s="222">
        <v>2</v>
      </c>
      <c r="G161" s="223">
        <v>13</v>
      </c>
      <c r="H161" s="223" t="s">
        <v>2300</v>
      </c>
      <c r="I161" s="223" t="s">
        <v>2300</v>
      </c>
      <c r="J161" s="223" t="s">
        <v>2300</v>
      </c>
      <c r="K161" s="223" t="s">
        <v>2300</v>
      </c>
    </row>
    <row r="162" spans="1:14" ht="12.6" customHeight="1" x14ac:dyDescent="0.45">
      <c r="D162" s="221" t="s">
        <v>2446</v>
      </c>
      <c r="E162" s="221" t="s">
        <v>1903</v>
      </c>
      <c r="F162" s="222">
        <v>1</v>
      </c>
      <c r="G162" s="223">
        <v>1</v>
      </c>
      <c r="H162" s="223" t="s">
        <v>2300</v>
      </c>
      <c r="I162" s="223" t="s">
        <v>2300</v>
      </c>
      <c r="J162" s="223" t="s">
        <v>2300</v>
      </c>
      <c r="K162" s="223" t="s">
        <v>2300</v>
      </c>
    </row>
    <row r="163" spans="1:14" ht="13.05" customHeight="1" x14ac:dyDescent="0.45">
      <c r="A163" s="114"/>
      <c r="B163" s="150"/>
      <c r="C163" s="150">
        <v>165</v>
      </c>
      <c r="D163" s="376" t="s">
        <v>190</v>
      </c>
      <c r="E163" s="376"/>
      <c r="F163" s="229"/>
      <c r="G163" s="230"/>
      <c r="H163" s="230"/>
      <c r="I163" s="230"/>
      <c r="J163" s="230"/>
      <c r="K163" s="230"/>
      <c r="L163" s="18"/>
      <c r="M163" s="18"/>
      <c r="N163" s="18"/>
    </row>
    <row r="164" spans="1:14" ht="12.6" customHeight="1" x14ac:dyDescent="0.45">
      <c r="D164" s="221" t="s">
        <v>2447</v>
      </c>
      <c r="E164" s="221" t="s">
        <v>191</v>
      </c>
      <c r="F164" s="222">
        <v>1</v>
      </c>
      <c r="G164" s="223">
        <v>194</v>
      </c>
      <c r="H164" s="223" t="s">
        <v>2300</v>
      </c>
      <c r="I164" s="223" t="s">
        <v>2300</v>
      </c>
      <c r="J164" s="223" t="s">
        <v>2300</v>
      </c>
      <c r="K164" s="223" t="s">
        <v>2300</v>
      </c>
    </row>
    <row r="165" spans="1:14" ht="12.6" customHeight="1" x14ac:dyDescent="0.45">
      <c r="D165" s="221" t="s">
        <v>2448</v>
      </c>
      <c r="E165" s="221" t="s">
        <v>192</v>
      </c>
      <c r="F165" s="222">
        <v>4</v>
      </c>
      <c r="G165" s="223">
        <v>933</v>
      </c>
      <c r="H165" s="224">
        <v>457190</v>
      </c>
      <c r="I165" s="224">
        <v>2032675</v>
      </c>
      <c r="J165" s="224">
        <v>3769788</v>
      </c>
      <c r="K165" s="224">
        <v>1629768</v>
      </c>
    </row>
    <row r="166" spans="1:14" ht="13.05" customHeight="1" x14ac:dyDescent="0.45">
      <c r="A166" s="114"/>
      <c r="B166" s="150"/>
      <c r="C166" s="150">
        <v>169</v>
      </c>
      <c r="D166" s="376" t="s">
        <v>193</v>
      </c>
      <c r="E166" s="376"/>
      <c r="F166" s="229"/>
      <c r="G166" s="230"/>
      <c r="H166" s="230"/>
      <c r="I166" s="230"/>
      <c r="J166" s="230"/>
      <c r="K166" s="230"/>
      <c r="L166" s="18"/>
      <c r="M166" s="18"/>
      <c r="N166" s="18"/>
    </row>
    <row r="167" spans="1:14" ht="12.6" customHeight="1" x14ac:dyDescent="0.45">
      <c r="D167" s="221" t="s">
        <v>2449</v>
      </c>
      <c r="E167" s="221" t="s">
        <v>1904</v>
      </c>
      <c r="F167" s="222">
        <v>1</v>
      </c>
      <c r="G167" s="223">
        <v>3</v>
      </c>
      <c r="H167" s="223" t="s">
        <v>2450</v>
      </c>
      <c r="I167" s="223" t="s">
        <v>2300</v>
      </c>
      <c r="J167" s="223" t="s">
        <v>2300</v>
      </c>
      <c r="K167" s="223" t="s">
        <v>2300</v>
      </c>
    </row>
    <row r="168" spans="1:14" ht="12.6" customHeight="1" x14ac:dyDescent="0.45">
      <c r="D168" s="221" t="s">
        <v>2451</v>
      </c>
      <c r="E168" s="221" t="s">
        <v>194</v>
      </c>
      <c r="F168" s="222">
        <v>1</v>
      </c>
      <c r="G168" s="223">
        <v>88</v>
      </c>
      <c r="H168" s="223" t="s">
        <v>2300</v>
      </c>
      <c r="I168" s="223" t="s">
        <v>2300</v>
      </c>
      <c r="J168" s="223" t="s">
        <v>2300</v>
      </c>
      <c r="K168" s="223" t="s">
        <v>2300</v>
      </c>
    </row>
    <row r="169" spans="1:14" ht="24" customHeight="1" x14ac:dyDescent="0.45">
      <c r="D169" s="221" t="s">
        <v>2452</v>
      </c>
      <c r="E169" s="228" t="s">
        <v>195</v>
      </c>
      <c r="F169" s="222">
        <v>3</v>
      </c>
      <c r="G169" s="223">
        <v>46</v>
      </c>
      <c r="H169" s="224">
        <v>14402</v>
      </c>
      <c r="I169" s="224">
        <v>31496</v>
      </c>
      <c r="J169" s="224">
        <v>125223</v>
      </c>
      <c r="K169" s="224">
        <v>85208</v>
      </c>
    </row>
    <row r="170" spans="1:14" ht="13.05" customHeight="1" x14ac:dyDescent="0.45">
      <c r="A170" s="114"/>
      <c r="B170" s="148">
        <v>17</v>
      </c>
      <c r="C170" s="151" t="s">
        <v>53</v>
      </c>
      <c r="D170" s="204"/>
      <c r="E170" s="149"/>
      <c r="F170" s="231">
        <v>29</v>
      </c>
      <c r="G170" s="232">
        <v>184</v>
      </c>
      <c r="H170" s="232">
        <v>76818</v>
      </c>
      <c r="I170" s="232">
        <v>634734</v>
      </c>
      <c r="J170" s="232">
        <v>979128</v>
      </c>
      <c r="K170" s="232">
        <v>310266</v>
      </c>
      <c r="L170" s="43"/>
      <c r="M170" s="43"/>
      <c r="N170" s="43"/>
    </row>
    <row r="171" spans="1:14" s="94" customFormat="1" ht="13.05" customHeight="1" x14ac:dyDescent="0.45">
      <c r="A171" s="114"/>
      <c r="B171" s="150"/>
      <c r="C171" s="150">
        <v>174</v>
      </c>
      <c r="D171" s="376" t="s">
        <v>196</v>
      </c>
      <c r="E171" s="376"/>
      <c r="F171" s="229"/>
      <c r="G171" s="230"/>
      <c r="H171" s="230"/>
      <c r="I171" s="230"/>
      <c r="J171" s="230"/>
      <c r="K171" s="230"/>
      <c r="L171" s="43"/>
      <c r="M171" s="43"/>
      <c r="N171" s="43"/>
    </row>
    <row r="172" spans="1:14" ht="12.6" customHeight="1" x14ac:dyDescent="0.45">
      <c r="D172" s="221" t="s">
        <v>2453</v>
      </c>
      <c r="E172" s="221" t="s">
        <v>197</v>
      </c>
      <c r="F172" s="222">
        <v>28</v>
      </c>
      <c r="G172" s="223">
        <v>143</v>
      </c>
      <c r="H172" s="223" t="s">
        <v>2300</v>
      </c>
      <c r="I172" s="223" t="s">
        <v>2300</v>
      </c>
      <c r="J172" s="223" t="s">
        <v>2300</v>
      </c>
      <c r="K172" s="223" t="s">
        <v>2300</v>
      </c>
    </row>
    <row r="173" spans="1:14" s="94" customFormat="1" ht="13.05" customHeight="1" x14ac:dyDescent="0.45">
      <c r="A173" s="114"/>
      <c r="B173" s="150"/>
      <c r="C173" s="150">
        <v>179</v>
      </c>
      <c r="D173" s="376" t="s">
        <v>198</v>
      </c>
      <c r="E173" s="376"/>
      <c r="F173" s="229"/>
      <c r="G173" s="230"/>
      <c r="H173" s="230"/>
      <c r="I173" s="230"/>
      <c r="J173" s="230"/>
      <c r="K173" s="230"/>
      <c r="L173" s="43"/>
      <c r="M173" s="43"/>
      <c r="N173" s="43"/>
    </row>
    <row r="174" spans="1:14" ht="24" customHeight="1" x14ac:dyDescent="0.45">
      <c r="D174" s="221" t="s">
        <v>2454</v>
      </c>
      <c r="E174" s="228" t="s">
        <v>199</v>
      </c>
      <c r="F174" s="222">
        <v>1</v>
      </c>
      <c r="G174" s="223">
        <v>41</v>
      </c>
      <c r="H174" s="223" t="s">
        <v>2300</v>
      </c>
      <c r="I174" s="223" t="s">
        <v>2300</v>
      </c>
      <c r="J174" s="223" t="s">
        <v>2300</v>
      </c>
      <c r="K174" s="223" t="s">
        <v>2300</v>
      </c>
    </row>
    <row r="175" spans="1:14" ht="13.05" customHeight="1" x14ac:dyDescent="0.45">
      <c r="A175" s="114"/>
      <c r="B175" s="148">
        <v>18</v>
      </c>
      <c r="C175" s="148" t="s">
        <v>200</v>
      </c>
      <c r="D175" s="204"/>
      <c r="E175" s="149"/>
      <c r="F175" s="231">
        <v>98</v>
      </c>
      <c r="G175" s="232">
        <v>4144</v>
      </c>
      <c r="H175" s="232">
        <v>1276946</v>
      </c>
      <c r="I175" s="232">
        <v>5738828</v>
      </c>
      <c r="J175" s="232">
        <v>8969620</v>
      </c>
      <c r="K175" s="232">
        <v>2830748</v>
      </c>
      <c r="L175" s="43"/>
      <c r="M175" s="43"/>
      <c r="N175" s="43"/>
    </row>
    <row r="176" spans="1:14" ht="24" customHeight="1" x14ac:dyDescent="0.45">
      <c r="A176" s="114"/>
      <c r="B176" s="150"/>
      <c r="C176" s="150">
        <v>181</v>
      </c>
      <c r="D176" s="381" t="s">
        <v>201</v>
      </c>
      <c r="E176" s="381"/>
      <c r="F176" s="229"/>
      <c r="G176" s="230"/>
      <c r="H176" s="230"/>
      <c r="I176" s="230"/>
      <c r="J176" s="230"/>
      <c r="K176" s="230"/>
      <c r="L176" s="43"/>
      <c r="M176" s="43"/>
      <c r="N176" s="43"/>
    </row>
    <row r="177" spans="1:14" ht="12.6" customHeight="1" x14ac:dyDescent="0.45">
      <c r="D177" s="221" t="s">
        <v>2455</v>
      </c>
      <c r="E177" s="221" t="s">
        <v>2456</v>
      </c>
      <c r="F177" s="222">
        <v>1</v>
      </c>
      <c r="G177" s="223">
        <v>18</v>
      </c>
      <c r="H177" s="223" t="s">
        <v>2300</v>
      </c>
      <c r="I177" s="223" t="s">
        <v>2300</v>
      </c>
      <c r="J177" s="223" t="s">
        <v>2300</v>
      </c>
      <c r="K177" s="223" t="s">
        <v>2300</v>
      </c>
    </row>
    <row r="178" spans="1:14" ht="24" customHeight="1" x14ac:dyDescent="0.45">
      <c r="D178" s="221" t="s">
        <v>2457</v>
      </c>
      <c r="E178" s="228" t="s">
        <v>202</v>
      </c>
      <c r="F178" s="222">
        <v>3</v>
      </c>
      <c r="G178" s="223">
        <v>908</v>
      </c>
      <c r="H178" s="224">
        <v>221187</v>
      </c>
      <c r="I178" s="224">
        <v>175092</v>
      </c>
      <c r="J178" s="224">
        <v>534337</v>
      </c>
      <c r="K178" s="224">
        <v>326401</v>
      </c>
    </row>
    <row r="179" spans="1:14" ht="36" customHeight="1" x14ac:dyDescent="0.45">
      <c r="D179" s="221" t="s">
        <v>2458</v>
      </c>
      <c r="E179" s="228" t="s">
        <v>2459</v>
      </c>
      <c r="F179" s="222">
        <v>3</v>
      </c>
      <c r="G179" s="223">
        <v>28</v>
      </c>
      <c r="H179" s="224">
        <v>12550</v>
      </c>
      <c r="I179" s="224">
        <v>9948</v>
      </c>
      <c r="J179" s="224">
        <v>25519</v>
      </c>
      <c r="K179" s="224">
        <v>14155</v>
      </c>
    </row>
    <row r="180" spans="1:14" ht="24" customHeight="1" x14ac:dyDescent="0.45">
      <c r="A180" s="114"/>
      <c r="B180" s="150"/>
      <c r="C180" s="150">
        <v>182</v>
      </c>
      <c r="D180" s="381" t="s">
        <v>203</v>
      </c>
      <c r="E180" s="381"/>
      <c r="F180" s="229"/>
      <c r="G180" s="230"/>
      <c r="H180" s="230"/>
      <c r="I180" s="230"/>
      <c r="J180" s="230"/>
      <c r="K180" s="230"/>
      <c r="L180" s="43"/>
      <c r="M180" s="43"/>
      <c r="N180" s="43"/>
    </row>
    <row r="181" spans="1:14" ht="12.6" customHeight="1" x14ac:dyDescent="0.45">
      <c r="D181" s="221" t="s">
        <v>2460</v>
      </c>
      <c r="E181" s="221" t="s">
        <v>204</v>
      </c>
      <c r="F181" s="222">
        <v>1</v>
      </c>
      <c r="G181" s="223">
        <v>8</v>
      </c>
      <c r="H181" s="223" t="s">
        <v>2300</v>
      </c>
      <c r="I181" s="223" t="s">
        <v>2300</v>
      </c>
      <c r="J181" s="223" t="s">
        <v>2300</v>
      </c>
      <c r="K181" s="223" t="s">
        <v>2300</v>
      </c>
    </row>
    <row r="182" spans="1:14" ht="12.6" customHeight="1" x14ac:dyDescent="0.45">
      <c r="D182" s="221" t="s">
        <v>2461</v>
      </c>
      <c r="E182" s="221" t="s">
        <v>2462</v>
      </c>
      <c r="F182" s="222">
        <v>1</v>
      </c>
      <c r="G182" s="223">
        <v>24</v>
      </c>
      <c r="H182" s="223" t="s">
        <v>2300</v>
      </c>
      <c r="I182" s="223" t="s">
        <v>2300</v>
      </c>
      <c r="J182" s="223" t="s">
        <v>2300</v>
      </c>
      <c r="K182" s="223" t="s">
        <v>2300</v>
      </c>
    </row>
    <row r="183" spans="1:14" ht="36" customHeight="1" x14ac:dyDescent="0.45">
      <c r="D183" s="221" t="s">
        <v>2463</v>
      </c>
      <c r="E183" s="228" t="s">
        <v>2464</v>
      </c>
      <c r="F183" s="222">
        <v>8</v>
      </c>
      <c r="G183" s="223">
        <v>125</v>
      </c>
      <c r="H183" s="224">
        <v>40701</v>
      </c>
      <c r="I183" s="224">
        <v>170091</v>
      </c>
      <c r="J183" s="224">
        <v>258111</v>
      </c>
      <c r="K183" s="224">
        <v>80019</v>
      </c>
    </row>
    <row r="184" spans="1:14" ht="13.05" customHeight="1" x14ac:dyDescent="0.45">
      <c r="A184" s="114"/>
      <c r="B184" s="150"/>
      <c r="C184" s="150">
        <v>183</v>
      </c>
      <c r="D184" s="377" t="s">
        <v>205</v>
      </c>
      <c r="E184" s="381"/>
      <c r="F184" s="229"/>
      <c r="G184" s="230"/>
      <c r="H184" s="230"/>
      <c r="I184" s="230"/>
      <c r="J184" s="230"/>
      <c r="K184" s="230"/>
      <c r="L184" s="43"/>
      <c r="M184" s="43"/>
      <c r="N184" s="43"/>
    </row>
    <row r="185" spans="1:14" ht="36" customHeight="1" x14ac:dyDescent="0.45">
      <c r="D185" s="221" t="s">
        <v>2465</v>
      </c>
      <c r="E185" s="228" t="s">
        <v>2466</v>
      </c>
      <c r="F185" s="222">
        <v>8</v>
      </c>
      <c r="G185" s="223">
        <v>294</v>
      </c>
      <c r="H185" s="224">
        <v>84394</v>
      </c>
      <c r="I185" s="224">
        <v>210500</v>
      </c>
      <c r="J185" s="224">
        <v>382848</v>
      </c>
      <c r="K185" s="224">
        <v>145443</v>
      </c>
    </row>
    <row r="186" spans="1:14" ht="36" customHeight="1" x14ac:dyDescent="0.45">
      <c r="D186" s="221" t="s">
        <v>2467</v>
      </c>
      <c r="E186" s="228" t="s">
        <v>2468</v>
      </c>
      <c r="F186" s="222">
        <v>13</v>
      </c>
      <c r="G186" s="223">
        <v>667</v>
      </c>
      <c r="H186" s="224">
        <v>215368</v>
      </c>
      <c r="I186" s="224">
        <v>732888</v>
      </c>
      <c r="J186" s="224">
        <v>1198518</v>
      </c>
      <c r="K186" s="224">
        <v>387690</v>
      </c>
    </row>
    <row r="187" spans="1:14" ht="36" customHeight="1" x14ac:dyDescent="0.45">
      <c r="D187" s="221" t="s">
        <v>2469</v>
      </c>
      <c r="E187" s="228" t="s">
        <v>2470</v>
      </c>
      <c r="F187" s="222">
        <v>15</v>
      </c>
      <c r="G187" s="223">
        <v>536</v>
      </c>
      <c r="H187" s="224">
        <v>172121</v>
      </c>
      <c r="I187" s="224">
        <v>415459</v>
      </c>
      <c r="J187" s="224">
        <v>685860</v>
      </c>
      <c r="K187" s="224">
        <v>224197</v>
      </c>
    </row>
    <row r="188" spans="1:14" ht="24" customHeight="1" x14ac:dyDescent="0.45">
      <c r="D188" s="221" t="s">
        <v>2471</v>
      </c>
      <c r="E188" s="228" t="s">
        <v>2472</v>
      </c>
      <c r="F188" s="222">
        <v>3</v>
      </c>
      <c r="G188" s="223">
        <v>60</v>
      </c>
      <c r="H188" s="224">
        <v>32214</v>
      </c>
      <c r="I188" s="224">
        <v>51186</v>
      </c>
      <c r="J188" s="224">
        <v>145571</v>
      </c>
      <c r="K188" s="224">
        <v>86369</v>
      </c>
    </row>
    <row r="189" spans="1:14" ht="13.05" customHeight="1" x14ac:dyDescent="0.45">
      <c r="A189" s="114"/>
      <c r="B189" s="150"/>
      <c r="C189" s="150">
        <v>184</v>
      </c>
      <c r="D189" s="377" t="s">
        <v>206</v>
      </c>
      <c r="E189" s="381"/>
      <c r="F189" s="229"/>
      <c r="G189" s="230"/>
      <c r="H189" s="230"/>
      <c r="I189" s="230"/>
      <c r="J189" s="230"/>
      <c r="K189" s="230"/>
      <c r="L189" s="43"/>
      <c r="M189" s="43"/>
      <c r="N189" s="43"/>
    </row>
    <row r="190" spans="1:14" ht="24" customHeight="1" x14ac:dyDescent="0.45">
      <c r="D190" s="221" t="s">
        <v>2473</v>
      </c>
      <c r="E190" s="228" t="s">
        <v>974</v>
      </c>
      <c r="F190" s="222">
        <v>3</v>
      </c>
      <c r="G190" s="223">
        <v>79</v>
      </c>
      <c r="H190" s="224">
        <v>22630</v>
      </c>
      <c r="I190" s="224">
        <v>253217</v>
      </c>
      <c r="J190" s="224">
        <v>304974</v>
      </c>
      <c r="K190" s="224">
        <v>47489</v>
      </c>
    </row>
    <row r="191" spans="1:14" ht="24" customHeight="1" x14ac:dyDescent="0.45">
      <c r="D191" s="221" t="s">
        <v>2474</v>
      </c>
      <c r="E191" s="228" t="s">
        <v>207</v>
      </c>
      <c r="F191" s="222">
        <v>5</v>
      </c>
      <c r="G191" s="223">
        <v>205</v>
      </c>
      <c r="H191" s="224">
        <v>64247</v>
      </c>
      <c r="I191" s="224">
        <v>190426</v>
      </c>
      <c r="J191" s="224">
        <v>377861</v>
      </c>
      <c r="K191" s="224">
        <v>160770</v>
      </c>
    </row>
    <row r="192" spans="1:14" ht="24" customHeight="1" x14ac:dyDescent="0.45">
      <c r="D192" s="221" t="s">
        <v>2475</v>
      </c>
      <c r="E192" s="228" t="s">
        <v>209</v>
      </c>
      <c r="F192" s="222">
        <v>7</v>
      </c>
      <c r="G192" s="223">
        <v>132</v>
      </c>
      <c r="H192" s="224">
        <v>40408</v>
      </c>
      <c r="I192" s="224">
        <v>157982</v>
      </c>
      <c r="J192" s="224">
        <v>233811</v>
      </c>
      <c r="K192" s="224">
        <v>68609</v>
      </c>
    </row>
    <row r="193" spans="1:14" ht="24" customHeight="1" x14ac:dyDescent="0.45">
      <c r="D193" s="221" t="s">
        <v>2476</v>
      </c>
      <c r="E193" s="228" t="s">
        <v>2477</v>
      </c>
      <c r="F193" s="222">
        <v>6</v>
      </c>
      <c r="G193" s="223">
        <v>137</v>
      </c>
      <c r="H193" s="224">
        <v>31340</v>
      </c>
      <c r="I193" s="224">
        <v>100085</v>
      </c>
      <c r="J193" s="224">
        <v>194690</v>
      </c>
      <c r="K193" s="224">
        <v>68973</v>
      </c>
    </row>
    <row r="194" spans="1:14" ht="24" customHeight="1" x14ac:dyDescent="0.45">
      <c r="A194" s="114"/>
      <c r="B194" s="150"/>
      <c r="C194" s="150">
        <v>185</v>
      </c>
      <c r="D194" s="381" t="s">
        <v>210</v>
      </c>
      <c r="E194" s="381"/>
      <c r="F194" s="229"/>
      <c r="G194" s="230"/>
      <c r="H194" s="230"/>
      <c r="I194" s="230"/>
      <c r="J194" s="230"/>
      <c r="K194" s="230"/>
      <c r="L194" s="43"/>
      <c r="M194" s="43"/>
      <c r="N194" s="43"/>
    </row>
    <row r="195" spans="1:14" ht="12.6" customHeight="1" x14ac:dyDescent="0.45">
      <c r="D195" s="221" t="s">
        <v>2478</v>
      </c>
      <c r="E195" s="221" t="s">
        <v>211</v>
      </c>
      <c r="F195" s="222">
        <v>2</v>
      </c>
      <c r="G195" s="223">
        <v>47</v>
      </c>
      <c r="H195" s="223" t="s">
        <v>2300</v>
      </c>
      <c r="I195" s="223" t="s">
        <v>2300</v>
      </c>
      <c r="J195" s="223" t="s">
        <v>2300</v>
      </c>
      <c r="K195" s="223" t="s">
        <v>2300</v>
      </c>
    </row>
    <row r="196" spans="1:14" ht="12.6" customHeight="1" x14ac:dyDescent="0.45">
      <c r="D196" s="221" t="s">
        <v>2479</v>
      </c>
      <c r="E196" s="221" t="s">
        <v>991</v>
      </c>
      <c r="F196" s="222">
        <v>1</v>
      </c>
      <c r="G196" s="223">
        <v>14</v>
      </c>
      <c r="H196" s="223" t="s">
        <v>2300</v>
      </c>
      <c r="I196" s="223" t="s">
        <v>2300</v>
      </c>
      <c r="J196" s="223" t="s">
        <v>2300</v>
      </c>
      <c r="K196" s="223" t="s">
        <v>2300</v>
      </c>
    </row>
    <row r="197" spans="1:14" ht="13.05" customHeight="1" x14ac:dyDescent="0.45">
      <c r="A197" s="114"/>
      <c r="B197" s="150"/>
      <c r="C197" s="150">
        <v>189</v>
      </c>
      <c r="D197" s="376" t="s">
        <v>212</v>
      </c>
      <c r="E197" s="376"/>
      <c r="F197" s="229"/>
      <c r="G197" s="230"/>
      <c r="H197" s="230"/>
      <c r="I197" s="230"/>
      <c r="J197" s="230"/>
      <c r="K197" s="230"/>
      <c r="L197" s="43"/>
      <c r="M197" s="43"/>
      <c r="N197" s="43"/>
    </row>
    <row r="198" spans="1:14" ht="24" customHeight="1" x14ac:dyDescent="0.45">
      <c r="D198" s="221" t="s">
        <v>2480</v>
      </c>
      <c r="E198" s="228" t="s">
        <v>2481</v>
      </c>
      <c r="F198" s="222">
        <v>1</v>
      </c>
      <c r="G198" s="223">
        <v>34</v>
      </c>
      <c r="H198" s="223" t="s">
        <v>2300</v>
      </c>
      <c r="I198" s="223" t="s">
        <v>2300</v>
      </c>
      <c r="J198" s="223" t="s">
        <v>2300</v>
      </c>
      <c r="K198" s="223" t="s">
        <v>2300</v>
      </c>
    </row>
    <row r="199" spans="1:14" ht="12.6" customHeight="1" x14ac:dyDescent="0.45">
      <c r="D199" s="221" t="s">
        <v>2482</v>
      </c>
      <c r="E199" s="221" t="s">
        <v>213</v>
      </c>
      <c r="F199" s="222">
        <v>10</v>
      </c>
      <c r="G199" s="223">
        <v>281</v>
      </c>
      <c r="H199" s="224">
        <v>100103</v>
      </c>
      <c r="I199" s="224">
        <v>264390</v>
      </c>
      <c r="J199" s="224">
        <v>607110</v>
      </c>
      <c r="K199" s="224">
        <v>303467</v>
      </c>
    </row>
    <row r="200" spans="1:14" ht="24" customHeight="1" x14ac:dyDescent="0.45">
      <c r="D200" s="221" t="s">
        <v>2483</v>
      </c>
      <c r="E200" s="228" t="s">
        <v>214</v>
      </c>
      <c r="F200" s="222">
        <v>4</v>
      </c>
      <c r="G200" s="223">
        <v>393</v>
      </c>
      <c r="H200" s="224">
        <v>147312</v>
      </c>
      <c r="I200" s="224">
        <v>2574099</v>
      </c>
      <c r="J200" s="224">
        <v>3362476</v>
      </c>
      <c r="K200" s="224">
        <v>707726</v>
      </c>
    </row>
    <row r="201" spans="1:14" ht="24" customHeight="1" x14ac:dyDescent="0.45">
      <c r="D201" s="221" t="s">
        <v>2484</v>
      </c>
      <c r="E201" s="228" t="s">
        <v>2485</v>
      </c>
      <c r="F201" s="222">
        <v>3</v>
      </c>
      <c r="G201" s="223">
        <v>154</v>
      </c>
      <c r="H201" s="224">
        <v>46433</v>
      </c>
      <c r="I201" s="224">
        <v>175529</v>
      </c>
      <c r="J201" s="224">
        <v>262759</v>
      </c>
      <c r="K201" s="224">
        <v>78524</v>
      </c>
    </row>
    <row r="202" spans="1:14" s="94" customFormat="1" ht="13.05" customHeight="1" x14ac:dyDescent="0.45">
      <c r="A202" s="114"/>
      <c r="B202" s="148">
        <v>19</v>
      </c>
      <c r="C202" s="148" t="s">
        <v>55</v>
      </c>
      <c r="D202" s="204"/>
      <c r="E202" s="149"/>
      <c r="F202" s="231">
        <v>14</v>
      </c>
      <c r="G202" s="232">
        <v>530</v>
      </c>
      <c r="H202" s="232">
        <v>144732</v>
      </c>
      <c r="I202" s="232">
        <v>249967</v>
      </c>
      <c r="J202" s="232">
        <v>557915</v>
      </c>
      <c r="K202" s="232">
        <v>265339</v>
      </c>
      <c r="L202" s="18"/>
      <c r="M202" s="18"/>
      <c r="N202" s="18"/>
    </row>
    <row r="203" spans="1:14" ht="24" customHeight="1" x14ac:dyDescent="0.45">
      <c r="A203" s="114"/>
      <c r="B203" s="150"/>
      <c r="C203" s="150">
        <v>192</v>
      </c>
      <c r="D203" s="376" t="s">
        <v>215</v>
      </c>
      <c r="E203" s="378"/>
      <c r="F203" s="229"/>
      <c r="G203" s="230"/>
      <c r="H203" s="230"/>
      <c r="I203" s="230"/>
      <c r="J203" s="230"/>
      <c r="K203" s="230"/>
      <c r="L203" s="43"/>
      <c r="M203" s="43"/>
      <c r="N203" s="43"/>
    </row>
    <row r="204" spans="1:14" ht="12.6" customHeight="1" x14ac:dyDescent="0.45">
      <c r="D204" s="221" t="s">
        <v>2486</v>
      </c>
      <c r="E204" s="221" t="s">
        <v>2487</v>
      </c>
      <c r="F204" s="222">
        <v>1</v>
      </c>
      <c r="G204" s="223">
        <v>17</v>
      </c>
      <c r="H204" s="223" t="s">
        <v>2300</v>
      </c>
      <c r="I204" s="223" t="s">
        <v>2300</v>
      </c>
      <c r="J204" s="223" t="s">
        <v>2300</v>
      </c>
      <c r="K204" s="223" t="s">
        <v>2300</v>
      </c>
    </row>
    <row r="205" spans="1:14" ht="24" customHeight="1" x14ac:dyDescent="0.45">
      <c r="D205" s="221" t="s">
        <v>2488</v>
      </c>
      <c r="E205" s="228" t="s">
        <v>1905</v>
      </c>
      <c r="F205" s="222">
        <v>1</v>
      </c>
      <c r="G205" s="223">
        <v>29</v>
      </c>
      <c r="H205" s="223" t="s">
        <v>2300</v>
      </c>
      <c r="I205" s="223" t="s">
        <v>2300</v>
      </c>
      <c r="J205" s="223" t="s">
        <v>2300</v>
      </c>
      <c r="K205" s="223" t="s">
        <v>2300</v>
      </c>
    </row>
    <row r="206" spans="1:14" ht="24" customHeight="1" x14ac:dyDescent="0.45">
      <c r="A206" s="114"/>
      <c r="B206" s="150"/>
      <c r="C206" s="150">
        <v>193</v>
      </c>
      <c r="D206" s="376" t="s">
        <v>216</v>
      </c>
      <c r="E206" s="378"/>
      <c r="F206" s="229"/>
      <c r="G206" s="230"/>
      <c r="H206" s="230"/>
      <c r="I206" s="230"/>
      <c r="J206" s="230"/>
      <c r="K206" s="230"/>
      <c r="L206" s="43"/>
      <c r="M206" s="43"/>
      <c r="N206" s="43"/>
    </row>
    <row r="207" spans="1:14" ht="12.6" customHeight="1" x14ac:dyDescent="0.45">
      <c r="D207" s="221" t="s">
        <v>2489</v>
      </c>
      <c r="E207" s="221" t="s">
        <v>217</v>
      </c>
      <c r="F207" s="222">
        <v>1</v>
      </c>
      <c r="G207" s="223">
        <v>7</v>
      </c>
      <c r="H207" s="223" t="s">
        <v>2300</v>
      </c>
      <c r="I207" s="223" t="s">
        <v>2300</v>
      </c>
      <c r="J207" s="223" t="s">
        <v>2300</v>
      </c>
      <c r="K207" s="223" t="s">
        <v>2300</v>
      </c>
    </row>
    <row r="208" spans="1:14" ht="12.6" customHeight="1" x14ac:dyDescent="0.45">
      <c r="D208" s="221" t="s">
        <v>2490</v>
      </c>
      <c r="E208" s="221" t="s">
        <v>218</v>
      </c>
      <c r="F208" s="222">
        <v>11</v>
      </c>
      <c r="G208" s="223">
        <v>477</v>
      </c>
      <c r="H208" s="224">
        <v>131455</v>
      </c>
      <c r="I208" s="224">
        <v>237374</v>
      </c>
      <c r="J208" s="224">
        <v>525140</v>
      </c>
      <c r="K208" s="224">
        <v>246992</v>
      </c>
    </row>
    <row r="209" spans="1:14" ht="13.05" customHeight="1" x14ac:dyDescent="0.45">
      <c r="A209" s="114"/>
      <c r="B209" s="148">
        <v>20</v>
      </c>
      <c r="C209" s="148" t="s">
        <v>56</v>
      </c>
      <c r="D209" s="204"/>
      <c r="E209" s="149"/>
      <c r="F209" s="231">
        <v>8</v>
      </c>
      <c r="G209" s="232">
        <v>390</v>
      </c>
      <c r="H209" s="232">
        <v>109024</v>
      </c>
      <c r="I209" s="232">
        <v>525532</v>
      </c>
      <c r="J209" s="232">
        <v>700008</v>
      </c>
      <c r="K209" s="232">
        <v>161088</v>
      </c>
      <c r="L209" s="43"/>
      <c r="M209" s="43"/>
      <c r="N209" s="43"/>
    </row>
    <row r="210" spans="1:14" s="94" customFormat="1" ht="13.05" customHeight="1" x14ac:dyDescent="0.45">
      <c r="A210" s="114"/>
      <c r="B210" s="150"/>
      <c r="C210" s="150">
        <v>203</v>
      </c>
      <c r="D210" s="377" t="s">
        <v>219</v>
      </c>
      <c r="E210" s="381"/>
      <c r="F210" s="229"/>
      <c r="G210" s="230"/>
      <c r="H210" s="230"/>
      <c r="I210" s="230"/>
      <c r="J210" s="230"/>
      <c r="K210" s="230"/>
      <c r="L210" s="43"/>
      <c r="M210" s="43"/>
      <c r="N210" s="43"/>
    </row>
    <row r="211" spans="1:14" ht="24" customHeight="1" x14ac:dyDescent="0.45">
      <c r="D211" s="221" t="s">
        <v>2491</v>
      </c>
      <c r="E211" s="228" t="s">
        <v>219</v>
      </c>
      <c r="F211" s="222">
        <v>3</v>
      </c>
      <c r="G211" s="223">
        <v>50</v>
      </c>
      <c r="H211" s="223" t="s">
        <v>2300</v>
      </c>
      <c r="I211" s="223" t="s">
        <v>2300</v>
      </c>
      <c r="J211" s="223" t="s">
        <v>2300</v>
      </c>
      <c r="K211" s="223" t="s">
        <v>2300</v>
      </c>
    </row>
    <row r="212" spans="1:14" s="94" customFormat="1" ht="13.05" customHeight="1" x14ac:dyDescent="0.45">
      <c r="A212" s="114"/>
      <c r="B212" s="150"/>
      <c r="C212" s="150">
        <v>204</v>
      </c>
      <c r="D212" s="376" t="s">
        <v>220</v>
      </c>
      <c r="E212" s="376"/>
      <c r="F212" s="229"/>
      <c r="G212" s="230"/>
      <c r="H212" s="230"/>
      <c r="I212" s="230"/>
      <c r="J212" s="230"/>
      <c r="K212" s="230"/>
      <c r="L212" s="43"/>
      <c r="M212" s="43"/>
      <c r="N212" s="43"/>
    </row>
    <row r="213" spans="1:14" ht="12.6" customHeight="1" x14ac:dyDescent="0.45">
      <c r="D213" s="221" t="s">
        <v>2492</v>
      </c>
      <c r="E213" s="221" t="s">
        <v>221</v>
      </c>
      <c r="F213" s="222">
        <v>4</v>
      </c>
      <c r="G213" s="223">
        <v>295</v>
      </c>
      <c r="H213" s="224">
        <v>90581</v>
      </c>
      <c r="I213" s="224">
        <v>470724</v>
      </c>
      <c r="J213" s="224">
        <v>616636</v>
      </c>
      <c r="K213" s="224">
        <v>135081</v>
      </c>
    </row>
    <row r="214" spans="1:14" ht="24" customHeight="1" x14ac:dyDescent="0.45">
      <c r="D214" s="221" t="s">
        <v>2493</v>
      </c>
      <c r="E214" s="228" t="s">
        <v>2494</v>
      </c>
      <c r="F214" s="222">
        <v>1</v>
      </c>
      <c r="G214" s="223">
        <v>45</v>
      </c>
      <c r="H214" s="223" t="s">
        <v>2300</v>
      </c>
      <c r="I214" s="223" t="s">
        <v>2300</v>
      </c>
      <c r="J214" s="223" t="s">
        <v>2300</v>
      </c>
      <c r="K214" s="223" t="s">
        <v>2300</v>
      </c>
    </row>
    <row r="215" spans="1:14" s="94" customFormat="1" ht="13.05" customHeight="1" x14ac:dyDescent="0.45">
      <c r="A215" s="114"/>
      <c r="B215" s="148">
        <v>21</v>
      </c>
      <c r="C215" s="148" t="s">
        <v>57</v>
      </c>
      <c r="D215" s="204"/>
      <c r="E215" s="149"/>
      <c r="F215" s="231">
        <v>147</v>
      </c>
      <c r="G215" s="232">
        <v>2621</v>
      </c>
      <c r="H215" s="232">
        <v>1121367</v>
      </c>
      <c r="I215" s="232">
        <v>5149824</v>
      </c>
      <c r="J215" s="232">
        <v>8185297</v>
      </c>
      <c r="K215" s="232">
        <v>2101261</v>
      </c>
      <c r="L215" s="43"/>
      <c r="M215" s="43"/>
      <c r="N215" s="43"/>
    </row>
    <row r="216" spans="1:14" s="94" customFormat="1" ht="13.05" customHeight="1" x14ac:dyDescent="0.45">
      <c r="A216" s="114"/>
      <c r="B216" s="150"/>
      <c r="C216" s="150">
        <v>211</v>
      </c>
      <c r="D216" s="371" t="s">
        <v>222</v>
      </c>
      <c r="E216" s="371"/>
      <c r="F216" s="229"/>
      <c r="G216" s="230"/>
      <c r="H216" s="230"/>
      <c r="I216" s="230"/>
      <c r="J216" s="230"/>
      <c r="K216" s="230"/>
      <c r="L216" s="18"/>
      <c r="M216" s="18"/>
      <c r="N216" s="18"/>
    </row>
    <row r="217" spans="1:14" ht="12.6" customHeight="1" x14ac:dyDescent="0.45">
      <c r="D217" s="221" t="s">
        <v>2495</v>
      </c>
      <c r="E217" s="221" t="s">
        <v>2496</v>
      </c>
      <c r="F217" s="222">
        <v>5</v>
      </c>
      <c r="G217" s="223">
        <v>205</v>
      </c>
      <c r="H217" s="224">
        <v>74669</v>
      </c>
      <c r="I217" s="224">
        <v>189862</v>
      </c>
      <c r="J217" s="224">
        <v>373990</v>
      </c>
      <c r="K217" s="224">
        <v>164996</v>
      </c>
    </row>
    <row r="218" spans="1:14" ht="12.6" customHeight="1" x14ac:dyDescent="0.45">
      <c r="D218" s="221" t="s">
        <v>2497</v>
      </c>
      <c r="E218" s="221" t="s">
        <v>223</v>
      </c>
      <c r="F218" s="222">
        <v>1</v>
      </c>
      <c r="G218" s="223">
        <v>19</v>
      </c>
      <c r="H218" s="223" t="s">
        <v>2300</v>
      </c>
      <c r="I218" s="223" t="s">
        <v>2300</v>
      </c>
      <c r="J218" s="223" t="s">
        <v>2300</v>
      </c>
      <c r="K218" s="223" t="s">
        <v>2300</v>
      </c>
    </row>
    <row r="219" spans="1:14" ht="12.6" customHeight="1" x14ac:dyDescent="0.45">
      <c r="D219" s="221" t="s">
        <v>2498</v>
      </c>
      <c r="E219" s="228" t="s">
        <v>224</v>
      </c>
      <c r="F219" s="222">
        <v>1</v>
      </c>
      <c r="G219" s="223">
        <v>4</v>
      </c>
      <c r="H219" s="223" t="s">
        <v>2300</v>
      </c>
      <c r="I219" s="223" t="s">
        <v>2300</v>
      </c>
      <c r="J219" s="223" t="s">
        <v>2300</v>
      </c>
      <c r="K219" s="223" t="s">
        <v>2300</v>
      </c>
    </row>
    <row r="220" spans="1:14" s="94" customFormat="1" ht="13.05" customHeight="1" x14ac:dyDescent="0.45">
      <c r="A220" s="114"/>
      <c r="B220" s="150"/>
      <c r="C220" s="150">
        <v>212</v>
      </c>
      <c r="D220" s="376" t="s">
        <v>225</v>
      </c>
      <c r="E220" s="376"/>
      <c r="F220" s="229"/>
      <c r="G220" s="230"/>
      <c r="H220" s="230"/>
      <c r="I220" s="230"/>
      <c r="J220" s="230"/>
      <c r="K220" s="230"/>
      <c r="L220" s="18"/>
      <c r="M220" s="18"/>
      <c r="N220" s="18"/>
    </row>
    <row r="221" spans="1:14" ht="12.6" customHeight="1" x14ac:dyDescent="0.45">
      <c r="D221" s="221" t="s">
        <v>2499</v>
      </c>
      <c r="E221" s="221" t="s">
        <v>2500</v>
      </c>
      <c r="F221" s="222">
        <v>3</v>
      </c>
      <c r="G221" s="223">
        <v>370</v>
      </c>
      <c r="H221" s="224">
        <v>217947</v>
      </c>
      <c r="I221" s="224">
        <v>2141198</v>
      </c>
      <c r="J221" s="224">
        <v>2561659</v>
      </c>
      <c r="K221" s="224">
        <v>-172125</v>
      </c>
    </row>
    <row r="222" spans="1:14" ht="12.6" customHeight="1" x14ac:dyDescent="0.45">
      <c r="D222" s="221" t="s">
        <v>2501</v>
      </c>
      <c r="E222" s="221" t="s">
        <v>226</v>
      </c>
      <c r="F222" s="222">
        <v>50</v>
      </c>
      <c r="G222" s="223">
        <v>642</v>
      </c>
      <c r="H222" s="224">
        <v>252113</v>
      </c>
      <c r="I222" s="224">
        <v>987484</v>
      </c>
      <c r="J222" s="224">
        <v>1760614</v>
      </c>
      <c r="K222" s="224">
        <v>700168</v>
      </c>
    </row>
    <row r="223" spans="1:14" ht="12.6" customHeight="1" x14ac:dyDescent="0.45">
      <c r="D223" s="221" t="s">
        <v>2502</v>
      </c>
      <c r="E223" s="221" t="s">
        <v>227</v>
      </c>
      <c r="F223" s="222">
        <v>31</v>
      </c>
      <c r="G223" s="223">
        <v>697</v>
      </c>
      <c r="H223" s="224">
        <v>276005</v>
      </c>
      <c r="I223" s="224">
        <v>1004965</v>
      </c>
      <c r="J223" s="224">
        <v>1755198</v>
      </c>
      <c r="K223" s="224">
        <v>609675</v>
      </c>
    </row>
    <row r="224" spans="1:14" s="94" customFormat="1" ht="13.05" customHeight="1" x14ac:dyDescent="0.45">
      <c r="A224" s="114"/>
      <c r="B224" s="150"/>
      <c r="C224" s="150">
        <v>214</v>
      </c>
      <c r="D224" s="376" t="s">
        <v>228</v>
      </c>
      <c r="E224" s="376"/>
      <c r="F224" s="229"/>
      <c r="G224" s="230"/>
      <c r="H224" s="230"/>
      <c r="I224" s="230"/>
      <c r="J224" s="230"/>
      <c r="K224" s="230"/>
      <c r="L224" s="18"/>
      <c r="M224" s="18"/>
      <c r="N224" s="18"/>
    </row>
    <row r="225" spans="1:14" ht="24" customHeight="1" x14ac:dyDescent="0.45">
      <c r="D225" s="221" t="s">
        <v>2503</v>
      </c>
      <c r="E225" s="228" t="s">
        <v>1907</v>
      </c>
      <c r="F225" s="222">
        <v>2</v>
      </c>
      <c r="G225" s="223">
        <v>2</v>
      </c>
      <c r="H225" s="223" t="s">
        <v>2300</v>
      </c>
      <c r="I225" s="223" t="s">
        <v>2300</v>
      </c>
      <c r="J225" s="223" t="s">
        <v>2300</v>
      </c>
      <c r="K225" s="223" t="s">
        <v>2300</v>
      </c>
    </row>
    <row r="226" spans="1:14" ht="12.6" customHeight="1" x14ac:dyDescent="0.45">
      <c r="D226" s="221" t="s">
        <v>2504</v>
      </c>
      <c r="E226" s="221" t="s">
        <v>229</v>
      </c>
      <c r="F226" s="222">
        <v>1</v>
      </c>
      <c r="G226" s="223">
        <v>42</v>
      </c>
      <c r="H226" s="223" t="s">
        <v>2300</v>
      </c>
      <c r="I226" s="223" t="s">
        <v>2300</v>
      </c>
      <c r="J226" s="223" t="s">
        <v>2300</v>
      </c>
      <c r="K226" s="223" t="s">
        <v>2300</v>
      </c>
    </row>
    <row r="227" spans="1:14" ht="12.6" customHeight="1" x14ac:dyDescent="0.45">
      <c r="D227" s="221" t="s">
        <v>2505</v>
      </c>
      <c r="E227" s="228" t="s">
        <v>230</v>
      </c>
      <c r="F227" s="222">
        <v>1</v>
      </c>
      <c r="G227" s="223">
        <v>45</v>
      </c>
      <c r="H227" s="223" t="s">
        <v>2300</v>
      </c>
      <c r="I227" s="223" t="s">
        <v>2300</v>
      </c>
      <c r="J227" s="223" t="s">
        <v>2300</v>
      </c>
      <c r="K227" s="223" t="s">
        <v>2300</v>
      </c>
    </row>
    <row r="228" spans="1:14" ht="24" customHeight="1" x14ac:dyDescent="0.45">
      <c r="D228" s="221" t="s">
        <v>2506</v>
      </c>
      <c r="E228" s="228" t="s">
        <v>1908</v>
      </c>
      <c r="F228" s="222">
        <v>2</v>
      </c>
      <c r="G228" s="223">
        <v>32</v>
      </c>
      <c r="H228" s="223" t="s">
        <v>2300</v>
      </c>
      <c r="I228" s="223" t="s">
        <v>2300</v>
      </c>
      <c r="J228" s="223" t="s">
        <v>2300</v>
      </c>
      <c r="K228" s="223" t="s">
        <v>2300</v>
      </c>
    </row>
    <row r="229" spans="1:14" s="94" customFormat="1" ht="13.05" customHeight="1" x14ac:dyDescent="0.45">
      <c r="A229" s="114"/>
      <c r="B229" s="150"/>
      <c r="C229" s="150">
        <v>215</v>
      </c>
      <c r="D229" s="376" t="s">
        <v>231</v>
      </c>
      <c r="E229" s="376"/>
      <c r="F229" s="229"/>
      <c r="G229" s="230"/>
      <c r="H229" s="230"/>
      <c r="I229" s="230"/>
      <c r="J229" s="230"/>
      <c r="K229" s="230"/>
      <c r="L229" s="43"/>
      <c r="M229" s="43"/>
      <c r="N229" s="43"/>
    </row>
    <row r="230" spans="1:14" ht="12.6" customHeight="1" x14ac:dyDescent="0.45">
      <c r="D230" s="221" t="s">
        <v>2507</v>
      </c>
      <c r="E230" s="221" t="s">
        <v>232</v>
      </c>
      <c r="F230" s="222">
        <v>1</v>
      </c>
      <c r="G230" s="223">
        <v>9</v>
      </c>
      <c r="H230" s="223" t="s">
        <v>2300</v>
      </c>
      <c r="I230" s="223" t="s">
        <v>2300</v>
      </c>
      <c r="J230" s="223" t="s">
        <v>2300</v>
      </c>
      <c r="K230" s="223" t="s">
        <v>2300</v>
      </c>
    </row>
    <row r="231" spans="1:14" ht="13.05" customHeight="1" x14ac:dyDescent="0.45">
      <c r="A231" s="114"/>
      <c r="B231" s="150"/>
      <c r="C231" s="150">
        <v>218</v>
      </c>
      <c r="D231" s="376" t="s">
        <v>233</v>
      </c>
      <c r="E231" s="376"/>
      <c r="F231" s="229"/>
      <c r="G231" s="230"/>
      <c r="H231" s="230"/>
      <c r="I231" s="230"/>
      <c r="J231" s="230"/>
      <c r="K231" s="230"/>
      <c r="L231" s="43"/>
      <c r="M231" s="43"/>
      <c r="N231" s="43"/>
    </row>
    <row r="232" spans="1:14" ht="12.6" customHeight="1" x14ac:dyDescent="0.45">
      <c r="D232" s="221" t="s">
        <v>2508</v>
      </c>
      <c r="E232" s="221" t="s">
        <v>234</v>
      </c>
      <c r="F232" s="222">
        <v>20</v>
      </c>
      <c r="G232" s="223">
        <v>215</v>
      </c>
      <c r="H232" s="224">
        <v>74961</v>
      </c>
      <c r="I232" s="224">
        <v>198594</v>
      </c>
      <c r="J232" s="224">
        <v>428100</v>
      </c>
      <c r="K232" s="224">
        <v>200407</v>
      </c>
    </row>
    <row r="233" spans="1:14" ht="12.6" customHeight="1" x14ac:dyDescent="0.45">
      <c r="D233" s="221" t="s">
        <v>2509</v>
      </c>
      <c r="E233" s="221" t="s">
        <v>1082</v>
      </c>
      <c r="F233" s="222">
        <v>1</v>
      </c>
      <c r="G233" s="223">
        <v>6</v>
      </c>
      <c r="H233" s="223" t="s">
        <v>2300</v>
      </c>
      <c r="I233" s="223" t="s">
        <v>2300</v>
      </c>
      <c r="J233" s="223" t="s">
        <v>2300</v>
      </c>
      <c r="K233" s="223" t="s">
        <v>2300</v>
      </c>
    </row>
    <row r="234" spans="1:14" ht="12.6" customHeight="1" x14ac:dyDescent="0.45">
      <c r="D234" s="221" t="s">
        <v>2510</v>
      </c>
      <c r="E234" s="221" t="s">
        <v>1084</v>
      </c>
      <c r="F234" s="222">
        <v>1</v>
      </c>
      <c r="G234" s="223">
        <v>2</v>
      </c>
      <c r="H234" s="223" t="s">
        <v>2300</v>
      </c>
      <c r="I234" s="223" t="s">
        <v>2300</v>
      </c>
      <c r="J234" s="223" t="s">
        <v>2300</v>
      </c>
      <c r="K234" s="223" t="s">
        <v>2300</v>
      </c>
    </row>
    <row r="235" spans="1:14" ht="12.6" customHeight="1" x14ac:dyDescent="0.45">
      <c r="D235" s="221" t="s">
        <v>2511</v>
      </c>
      <c r="E235" s="221" t="s">
        <v>235</v>
      </c>
      <c r="F235" s="222">
        <v>8</v>
      </c>
      <c r="G235" s="223">
        <v>39</v>
      </c>
      <c r="H235" s="224">
        <v>12835</v>
      </c>
      <c r="I235" s="224">
        <v>11079</v>
      </c>
      <c r="J235" s="224">
        <v>34131</v>
      </c>
      <c r="K235" s="224">
        <v>20957</v>
      </c>
    </row>
    <row r="236" spans="1:14" ht="12.6" customHeight="1" x14ac:dyDescent="0.45">
      <c r="D236" s="221" t="s">
        <v>2512</v>
      </c>
      <c r="E236" s="228" t="s">
        <v>2513</v>
      </c>
      <c r="F236" s="222">
        <v>2</v>
      </c>
      <c r="G236" s="223">
        <v>12</v>
      </c>
      <c r="H236" s="223" t="s">
        <v>2300</v>
      </c>
      <c r="I236" s="223" t="s">
        <v>2300</v>
      </c>
      <c r="J236" s="223" t="s">
        <v>2300</v>
      </c>
      <c r="K236" s="223" t="s">
        <v>2300</v>
      </c>
    </row>
    <row r="237" spans="1:14" ht="13.05" customHeight="1" x14ac:dyDescent="0.45">
      <c r="A237" s="114"/>
      <c r="B237" s="150"/>
      <c r="C237" s="150">
        <v>219</v>
      </c>
      <c r="D237" s="376" t="s">
        <v>236</v>
      </c>
      <c r="E237" s="376"/>
      <c r="F237" s="229"/>
      <c r="G237" s="230"/>
      <c r="H237" s="230"/>
      <c r="I237" s="230"/>
      <c r="J237" s="230"/>
      <c r="K237" s="230"/>
      <c r="L237" s="43"/>
      <c r="M237" s="43"/>
      <c r="N237" s="43"/>
    </row>
    <row r="238" spans="1:14" ht="12.6" customHeight="1" x14ac:dyDescent="0.45">
      <c r="D238" s="221" t="s">
        <v>2514</v>
      </c>
      <c r="E238" s="221" t="s">
        <v>237</v>
      </c>
      <c r="F238" s="222">
        <v>1</v>
      </c>
      <c r="G238" s="223">
        <v>15</v>
      </c>
      <c r="H238" s="223" t="s">
        <v>2300</v>
      </c>
      <c r="I238" s="223" t="s">
        <v>2300</v>
      </c>
      <c r="J238" s="223" t="s">
        <v>2300</v>
      </c>
      <c r="K238" s="223" t="s">
        <v>2300</v>
      </c>
    </row>
    <row r="239" spans="1:14" ht="12.6" customHeight="1" x14ac:dyDescent="0.45">
      <c r="D239" s="221" t="s">
        <v>2515</v>
      </c>
      <c r="E239" s="221" t="s">
        <v>2516</v>
      </c>
      <c r="F239" s="222">
        <v>9</v>
      </c>
      <c r="G239" s="223">
        <v>161</v>
      </c>
      <c r="H239" s="224">
        <v>73839</v>
      </c>
      <c r="I239" s="224">
        <v>411378</v>
      </c>
      <c r="J239" s="224">
        <v>670165</v>
      </c>
      <c r="K239" s="224">
        <v>224924</v>
      </c>
    </row>
    <row r="240" spans="1:14" ht="12.6" customHeight="1" x14ac:dyDescent="0.45">
      <c r="D240" s="221" t="s">
        <v>2517</v>
      </c>
      <c r="E240" s="221" t="s">
        <v>238</v>
      </c>
      <c r="F240" s="222">
        <v>5</v>
      </c>
      <c r="G240" s="223">
        <v>39</v>
      </c>
      <c r="H240" s="224">
        <v>12960</v>
      </c>
      <c r="I240" s="224">
        <v>18244</v>
      </c>
      <c r="J240" s="224">
        <v>50371</v>
      </c>
      <c r="K240" s="224">
        <v>29206</v>
      </c>
    </row>
    <row r="241" spans="1:14" ht="24" customHeight="1" x14ac:dyDescent="0.45">
      <c r="D241" s="221" t="s">
        <v>2518</v>
      </c>
      <c r="E241" s="228" t="s">
        <v>239</v>
      </c>
      <c r="F241" s="222">
        <v>2</v>
      </c>
      <c r="G241" s="223">
        <v>65</v>
      </c>
      <c r="H241" s="223" t="s">
        <v>2300</v>
      </c>
      <c r="I241" s="223" t="s">
        <v>2300</v>
      </c>
      <c r="J241" s="223" t="s">
        <v>2300</v>
      </c>
      <c r="K241" s="223" t="s">
        <v>2300</v>
      </c>
    </row>
    <row r="242" spans="1:14" ht="13.05" customHeight="1" x14ac:dyDescent="0.45">
      <c r="A242" s="114"/>
      <c r="B242" s="148">
        <v>22</v>
      </c>
      <c r="C242" s="148" t="s">
        <v>240</v>
      </c>
      <c r="D242" s="204"/>
      <c r="E242" s="149"/>
      <c r="F242" s="231">
        <v>48</v>
      </c>
      <c r="G242" s="232">
        <v>2189</v>
      </c>
      <c r="H242" s="232">
        <v>1052900</v>
      </c>
      <c r="I242" s="232">
        <v>9786349</v>
      </c>
      <c r="J242" s="232">
        <v>13095933</v>
      </c>
      <c r="K242" s="232">
        <v>2928601</v>
      </c>
      <c r="L242" s="43"/>
      <c r="M242" s="43"/>
      <c r="N242" s="43"/>
    </row>
    <row r="243" spans="1:14" ht="24" customHeight="1" x14ac:dyDescent="0.45">
      <c r="A243" s="114"/>
      <c r="B243" s="150"/>
      <c r="C243" s="150">
        <v>223</v>
      </c>
      <c r="D243" s="376" t="s">
        <v>241</v>
      </c>
      <c r="E243" s="376"/>
      <c r="F243" s="229"/>
      <c r="G243" s="230"/>
      <c r="H243" s="230"/>
      <c r="I243" s="230"/>
      <c r="J243" s="230"/>
      <c r="K243" s="230"/>
      <c r="L243" s="43"/>
      <c r="M243" s="43"/>
      <c r="N243" s="43"/>
    </row>
    <row r="244" spans="1:14" ht="24" customHeight="1" x14ac:dyDescent="0.45">
      <c r="D244" s="221" t="s">
        <v>2519</v>
      </c>
      <c r="E244" s="228" t="s">
        <v>2520</v>
      </c>
      <c r="F244" s="222">
        <v>1</v>
      </c>
      <c r="G244" s="223">
        <v>260</v>
      </c>
      <c r="H244" s="223" t="s">
        <v>2300</v>
      </c>
      <c r="I244" s="223" t="s">
        <v>2300</v>
      </c>
      <c r="J244" s="223" t="s">
        <v>2300</v>
      </c>
      <c r="K244" s="223" t="s">
        <v>2300</v>
      </c>
    </row>
    <row r="245" spans="1:14" ht="12.6" customHeight="1" x14ac:dyDescent="0.45">
      <c r="D245" s="221" t="s">
        <v>2521</v>
      </c>
      <c r="E245" s="221" t="s">
        <v>2522</v>
      </c>
      <c r="F245" s="222">
        <v>3</v>
      </c>
      <c r="G245" s="223">
        <v>110</v>
      </c>
      <c r="H245" s="224">
        <v>38054</v>
      </c>
      <c r="I245" s="224">
        <v>330353</v>
      </c>
      <c r="J245" s="224">
        <v>363197</v>
      </c>
      <c r="K245" s="224">
        <v>55217</v>
      </c>
    </row>
    <row r="246" spans="1:14" s="94" customFormat="1" ht="13.05" customHeight="1" x14ac:dyDescent="0.45">
      <c r="A246" s="114"/>
      <c r="B246" s="150"/>
      <c r="C246" s="150">
        <v>224</v>
      </c>
      <c r="D246" s="376" t="s">
        <v>242</v>
      </c>
      <c r="E246" s="376"/>
      <c r="F246" s="229"/>
      <c r="G246" s="230"/>
      <c r="H246" s="230"/>
      <c r="I246" s="230"/>
      <c r="J246" s="230"/>
      <c r="K246" s="230"/>
      <c r="L246" s="43"/>
      <c r="M246" s="43"/>
      <c r="N246" s="43"/>
    </row>
    <row r="247" spans="1:14" ht="12.6" customHeight="1" x14ac:dyDescent="0.45">
      <c r="D247" s="221" t="s">
        <v>2523</v>
      </c>
      <c r="E247" s="221" t="s">
        <v>1113</v>
      </c>
      <c r="F247" s="222">
        <v>1</v>
      </c>
      <c r="G247" s="223">
        <v>45</v>
      </c>
      <c r="H247" s="223" t="s">
        <v>2300</v>
      </c>
      <c r="I247" s="223" t="s">
        <v>2300</v>
      </c>
      <c r="J247" s="223" t="s">
        <v>2300</v>
      </c>
      <c r="K247" s="223" t="s">
        <v>2300</v>
      </c>
    </row>
    <row r="248" spans="1:14" ht="13.05" customHeight="1" x14ac:dyDescent="0.45">
      <c r="A248" s="114"/>
      <c r="B248" s="150"/>
      <c r="C248" s="150">
        <v>225</v>
      </c>
      <c r="D248" s="376" t="s">
        <v>243</v>
      </c>
      <c r="E248" s="376"/>
      <c r="F248" s="229"/>
      <c r="G248" s="230"/>
      <c r="H248" s="230"/>
      <c r="I248" s="230"/>
      <c r="J248" s="230"/>
      <c r="K248" s="230"/>
      <c r="L248" s="43"/>
      <c r="M248" s="43"/>
      <c r="N248" s="43"/>
    </row>
    <row r="249" spans="1:14" ht="24" customHeight="1" x14ac:dyDescent="0.45">
      <c r="D249" s="221" t="s">
        <v>2524</v>
      </c>
      <c r="E249" s="228" t="s">
        <v>2525</v>
      </c>
      <c r="F249" s="222">
        <v>22</v>
      </c>
      <c r="G249" s="223">
        <v>1380</v>
      </c>
      <c r="H249" s="224">
        <v>624522</v>
      </c>
      <c r="I249" s="224">
        <v>2226343</v>
      </c>
      <c r="J249" s="224">
        <v>3749530</v>
      </c>
      <c r="K249" s="224">
        <v>1305574</v>
      </c>
    </row>
    <row r="250" spans="1:14" ht="12.6" customHeight="1" x14ac:dyDescent="0.45">
      <c r="D250" s="221" t="s">
        <v>2526</v>
      </c>
      <c r="E250" s="221" t="s">
        <v>2527</v>
      </c>
      <c r="F250" s="222">
        <v>1</v>
      </c>
      <c r="G250" s="223">
        <v>36</v>
      </c>
      <c r="H250" s="223" t="s">
        <v>2300</v>
      </c>
      <c r="I250" s="223" t="s">
        <v>2300</v>
      </c>
      <c r="J250" s="223" t="s">
        <v>2300</v>
      </c>
      <c r="K250" s="223" t="s">
        <v>2300</v>
      </c>
    </row>
    <row r="251" spans="1:14" ht="12.6" customHeight="1" x14ac:dyDescent="0.45">
      <c r="D251" s="221" t="s">
        <v>2528</v>
      </c>
      <c r="E251" s="221" t="s">
        <v>244</v>
      </c>
      <c r="F251" s="222">
        <v>2</v>
      </c>
      <c r="G251" s="223">
        <v>17</v>
      </c>
      <c r="H251" s="223" t="s">
        <v>2300</v>
      </c>
      <c r="I251" s="223" t="s">
        <v>2300</v>
      </c>
      <c r="J251" s="223" t="s">
        <v>2300</v>
      </c>
      <c r="K251" s="223" t="s">
        <v>2300</v>
      </c>
    </row>
    <row r="252" spans="1:14" ht="13.05" customHeight="1" x14ac:dyDescent="0.45">
      <c r="A252" s="114"/>
      <c r="B252" s="150"/>
      <c r="C252" s="150">
        <v>229</v>
      </c>
      <c r="D252" s="376" t="s">
        <v>245</v>
      </c>
      <c r="E252" s="376"/>
      <c r="F252" s="229"/>
      <c r="G252" s="230"/>
      <c r="H252" s="230"/>
      <c r="I252" s="230"/>
      <c r="J252" s="230"/>
      <c r="K252" s="230"/>
      <c r="L252" s="43"/>
      <c r="M252" s="43"/>
      <c r="N252" s="43"/>
    </row>
    <row r="253" spans="1:14" ht="12.6" customHeight="1" x14ac:dyDescent="0.45">
      <c r="D253" s="221" t="s">
        <v>2529</v>
      </c>
      <c r="E253" s="221" t="s">
        <v>2530</v>
      </c>
      <c r="F253" s="222">
        <v>5</v>
      </c>
      <c r="G253" s="223">
        <v>61</v>
      </c>
      <c r="H253" s="224">
        <v>20069</v>
      </c>
      <c r="I253" s="224">
        <v>229912</v>
      </c>
      <c r="J253" s="224">
        <v>310939</v>
      </c>
      <c r="K253" s="224">
        <v>73601</v>
      </c>
    </row>
    <row r="254" spans="1:14" ht="12.6" customHeight="1" x14ac:dyDescent="0.45">
      <c r="D254" s="221" t="s">
        <v>2531</v>
      </c>
      <c r="E254" s="228" t="s">
        <v>2532</v>
      </c>
      <c r="F254" s="222">
        <v>10</v>
      </c>
      <c r="G254" s="223">
        <v>191</v>
      </c>
      <c r="H254" s="224">
        <v>81859</v>
      </c>
      <c r="I254" s="224">
        <v>1304381</v>
      </c>
      <c r="J254" s="224">
        <v>1801483</v>
      </c>
      <c r="K254" s="224">
        <v>468015</v>
      </c>
    </row>
    <row r="255" spans="1:14" ht="12.6" customHeight="1" x14ac:dyDescent="0.45">
      <c r="D255" s="221" t="s">
        <v>2533</v>
      </c>
      <c r="E255" s="228" t="s">
        <v>2534</v>
      </c>
      <c r="F255" s="222">
        <v>3</v>
      </c>
      <c r="G255" s="223">
        <v>89</v>
      </c>
      <c r="H255" s="224">
        <v>34150</v>
      </c>
      <c r="I255" s="224">
        <v>34389</v>
      </c>
      <c r="J255" s="224">
        <v>75504</v>
      </c>
      <c r="K255" s="224">
        <v>32492</v>
      </c>
    </row>
    <row r="256" spans="1:14" ht="13.05" customHeight="1" x14ac:dyDescent="0.45">
      <c r="A256" s="114"/>
      <c r="B256" s="148">
        <v>23</v>
      </c>
      <c r="C256" s="148" t="s">
        <v>59</v>
      </c>
      <c r="D256" s="204"/>
      <c r="E256" s="149"/>
      <c r="F256" s="231">
        <v>29</v>
      </c>
      <c r="G256" s="232">
        <v>1038</v>
      </c>
      <c r="H256" s="232">
        <v>403072</v>
      </c>
      <c r="I256" s="232">
        <v>2145012</v>
      </c>
      <c r="J256" s="232">
        <v>3559215</v>
      </c>
      <c r="K256" s="232">
        <v>1209314</v>
      </c>
      <c r="L256" s="43"/>
      <c r="M256" s="43"/>
      <c r="N256" s="43"/>
    </row>
    <row r="257" spans="1:14" s="94" customFormat="1" ht="24" customHeight="1" x14ac:dyDescent="0.45">
      <c r="A257" s="114"/>
      <c r="B257" s="150"/>
      <c r="C257" s="150">
        <v>232</v>
      </c>
      <c r="D257" s="377" t="s">
        <v>246</v>
      </c>
      <c r="E257" s="381"/>
      <c r="F257" s="229"/>
      <c r="G257" s="230"/>
      <c r="H257" s="230"/>
      <c r="I257" s="230"/>
      <c r="J257" s="230"/>
      <c r="K257" s="230"/>
      <c r="L257" s="43"/>
      <c r="M257" s="43"/>
      <c r="N257" s="43"/>
    </row>
    <row r="258" spans="1:14" ht="36" customHeight="1" x14ac:dyDescent="0.45">
      <c r="D258" s="221" t="s">
        <v>2535</v>
      </c>
      <c r="E258" s="228" t="s">
        <v>2536</v>
      </c>
      <c r="F258" s="222">
        <v>2</v>
      </c>
      <c r="G258" s="223">
        <v>96</v>
      </c>
      <c r="H258" s="223" t="s">
        <v>2300</v>
      </c>
      <c r="I258" s="223" t="s">
        <v>2300</v>
      </c>
      <c r="J258" s="223" t="s">
        <v>2300</v>
      </c>
      <c r="K258" s="223" t="s">
        <v>2300</v>
      </c>
    </row>
    <row r="259" spans="1:14" s="94" customFormat="1" ht="24" customHeight="1" x14ac:dyDescent="0.45">
      <c r="A259" s="114"/>
      <c r="B259" s="150"/>
      <c r="C259" s="150">
        <v>233</v>
      </c>
      <c r="D259" s="377" t="s">
        <v>247</v>
      </c>
      <c r="E259" s="381"/>
      <c r="F259" s="229"/>
      <c r="G259" s="230"/>
      <c r="H259" s="230"/>
      <c r="I259" s="230"/>
      <c r="J259" s="230"/>
      <c r="K259" s="230"/>
      <c r="L259" s="43"/>
      <c r="M259" s="43"/>
      <c r="N259" s="43"/>
    </row>
    <row r="260" spans="1:14" ht="36" customHeight="1" x14ac:dyDescent="0.45">
      <c r="D260" s="221" t="s">
        <v>2537</v>
      </c>
      <c r="E260" s="228" t="s">
        <v>2538</v>
      </c>
      <c r="F260" s="222">
        <v>5</v>
      </c>
      <c r="G260" s="223">
        <v>333</v>
      </c>
      <c r="H260" s="224">
        <v>159529</v>
      </c>
      <c r="I260" s="224">
        <v>1278854</v>
      </c>
      <c r="J260" s="224">
        <v>2129882</v>
      </c>
      <c r="K260" s="224">
        <v>714378</v>
      </c>
    </row>
    <row r="261" spans="1:14" s="94" customFormat="1" ht="13.05" customHeight="1" x14ac:dyDescent="0.45">
      <c r="A261" s="114"/>
      <c r="B261" s="150"/>
      <c r="C261" s="150">
        <v>234</v>
      </c>
      <c r="D261" s="376" t="s">
        <v>248</v>
      </c>
      <c r="E261" s="376"/>
      <c r="F261" s="229"/>
      <c r="G261" s="230"/>
      <c r="H261" s="230"/>
      <c r="I261" s="230"/>
      <c r="J261" s="230"/>
      <c r="K261" s="230"/>
      <c r="L261" s="43"/>
      <c r="M261" s="43"/>
      <c r="N261" s="43"/>
    </row>
    <row r="262" spans="1:14" ht="24" customHeight="1" x14ac:dyDescent="0.45">
      <c r="D262" s="221" t="s">
        <v>2539</v>
      </c>
      <c r="E262" s="228" t="s">
        <v>2540</v>
      </c>
      <c r="F262" s="222">
        <v>3</v>
      </c>
      <c r="G262" s="223">
        <v>63</v>
      </c>
      <c r="H262" s="224">
        <v>21536</v>
      </c>
      <c r="I262" s="224">
        <v>57846</v>
      </c>
      <c r="J262" s="224">
        <v>90046</v>
      </c>
      <c r="K262" s="224">
        <v>27934</v>
      </c>
    </row>
    <row r="263" spans="1:14" ht="13.05" customHeight="1" x14ac:dyDescent="0.45">
      <c r="A263" s="114"/>
      <c r="B263" s="150"/>
      <c r="C263" s="150">
        <v>235</v>
      </c>
      <c r="D263" s="376" t="s">
        <v>249</v>
      </c>
      <c r="E263" s="376"/>
      <c r="F263" s="229"/>
      <c r="G263" s="230"/>
      <c r="H263" s="230"/>
      <c r="I263" s="230"/>
      <c r="J263" s="230"/>
      <c r="K263" s="230"/>
      <c r="L263" s="43"/>
      <c r="M263" s="43"/>
      <c r="N263" s="43"/>
    </row>
    <row r="264" spans="1:14" ht="24" customHeight="1" x14ac:dyDescent="0.45">
      <c r="D264" s="221" t="s">
        <v>2541</v>
      </c>
      <c r="E264" s="228" t="s">
        <v>2542</v>
      </c>
      <c r="F264" s="222">
        <v>1</v>
      </c>
      <c r="G264" s="223">
        <v>14</v>
      </c>
      <c r="H264" s="223" t="s">
        <v>2300</v>
      </c>
      <c r="I264" s="223" t="s">
        <v>2300</v>
      </c>
      <c r="J264" s="223" t="s">
        <v>2300</v>
      </c>
      <c r="K264" s="223" t="s">
        <v>2300</v>
      </c>
    </row>
    <row r="265" spans="1:14" ht="36" customHeight="1" x14ac:dyDescent="0.45">
      <c r="D265" s="221" t="s">
        <v>2543</v>
      </c>
      <c r="E265" s="228" t="s">
        <v>2544</v>
      </c>
      <c r="F265" s="222">
        <v>3</v>
      </c>
      <c r="G265" s="223">
        <v>36</v>
      </c>
      <c r="H265" s="224">
        <v>10074</v>
      </c>
      <c r="I265" s="224">
        <v>19717</v>
      </c>
      <c r="J265" s="224">
        <v>40589</v>
      </c>
      <c r="K265" s="224">
        <v>18975</v>
      </c>
    </row>
    <row r="266" spans="1:14" ht="24" customHeight="1" x14ac:dyDescent="0.45">
      <c r="D266" s="221" t="s">
        <v>2545</v>
      </c>
      <c r="E266" s="228" t="s">
        <v>250</v>
      </c>
      <c r="F266" s="222">
        <v>4</v>
      </c>
      <c r="G266" s="223">
        <v>132</v>
      </c>
      <c r="H266" s="224">
        <v>46117</v>
      </c>
      <c r="I266" s="224">
        <v>208807</v>
      </c>
      <c r="J266" s="224">
        <v>378052</v>
      </c>
      <c r="K266" s="224">
        <v>146702</v>
      </c>
    </row>
    <row r="267" spans="1:14" ht="36" customHeight="1" x14ac:dyDescent="0.45">
      <c r="D267" s="221" t="s">
        <v>2546</v>
      </c>
      <c r="E267" s="228" t="s">
        <v>2547</v>
      </c>
      <c r="F267" s="222">
        <v>6</v>
      </c>
      <c r="G267" s="223">
        <v>210</v>
      </c>
      <c r="H267" s="224">
        <v>62008</v>
      </c>
      <c r="I267" s="224">
        <v>95941</v>
      </c>
      <c r="J267" s="224">
        <v>213969</v>
      </c>
      <c r="K267" s="224">
        <v>103984</v>
      </c>
    </row>
    <row r="268" spans="1:14" s="94" customFormat="1" ht="13.05" customHeight="1" x14ac:dyDescent="0.45">
      <c r="A268" s="114"/>
      <c r="B268" s="150"/>
      <c r="C268" s="150">
        <v>239</v>
      </c>
      <c r="D268" s="376" t="s">
        <v>251</v>
      </c>
      <c r="E268" s="376"/>
      <c r="F268" s="229"/>
      <c r="G268" s="230"/>
      <c r="H268" s="230"/>
      <c r="I268" s="230"/>
      <c r="J268" s="230"/>
      <c r="K268" s="230"/>
      <c r="L268" s="43"/>
      <c r="M268" s="43"/>
      <c r="N268" s="43"/>
    </row>
    <row r="269" spans="1:14" ht="24" customHeight="1" x14ac:dyDescent="0.45">
      <c r="D269" s="221" t="s">
        <v>2548</v>
      </c>
      <c r="E269" s="228" t="s">
        <v>252</v>
      </c>
      <c r="F269" s="222">
        <v>5</v>
      </c>
      <c r="G269" s="223">
        <v>154</v>
      </c>
      <c r="H269" s="224">
        <v>65336</v>
      </c>
      <c r="I269" s="224">
        <v>343501</v>
      </c>
      <c r="J269" s="224">
        <v>453974</v>
      </c>
      <c r="K269" s="224">
        <v>106542</v>
      </c>
    </row>
    <row r="270" spans="1:14" ht="13.05" customHeight="1" x14ac:dyDescent="0.45">
      <c r="A270" s="114"/>
      <c r="B270" s="148">
        <v>24</v>
      </c>
      <c r="C270" s="148" t="s">
        <v>60</v>
      </c>
      <c r="D270" s="382"/>
      <c r="E270" s="383"/>
      <c r="F270" s="231">
        <v>189</v>
      </c>
      <c r="G270" s="232">
        <v>5258</v>
      </c>
      <c r="H270" s="232">
        <v>2240538</v>
      </c>
      <c r="I270" s="232">
        <v>7939518</v>
      </c>
      <c r="J270" s="232">
        <v>12451720</v>
      </c>
      <c r="K270" s="232">
        <v>4257935</v>
      </c>
      <c r="L270" s="43"/>
      <c r="M270" s="43"/>
      <c r="N270" s="43"/>
    </row>
    <row r="271" spans="1:14" ht="13.05" customHeight="1" x14ac:dyDescent="0.45">
      <c r="A271" s="114"/>
      <c r="B271" s="150"/>
      <c r="C271" s="150">
        <v>242</v>
      </c>
      <c r="D271" s="377" t="s">
        <v>253</v>
      </c>
      <c r="E271" s="381"/>
      <c r="F271" s="229"/>
      <c r="G271" s="230"/>
      <c r="H271" s="230"/>
      <c r="I271" s="230"/>
      <c r="J271" s="230"/>
      <c r="K271" s="230"/>
      <c r="L271" s="43"/>
      <c r="M271" s="43"/>
      <c r="N271" s="43"/>
    </row>
    <row r="272" spans="1:14" ht="12.6" customHeight="1" x14ac:dyDescent="0.45">
      <c r="D272" s="221" t="s">
        <v>2549</v>
      </c>
      <c r="E272" s="221" t="s">
        <v>254</v>
      </c>
      <c r="F272" s="222">
        <v>1</v>
      </c>
      <c r="G272" s="223">
        <v>5</v>
      </c>
      <c r="H272" s="223" t="s">
        <v>2300</v>
      </c>
      <c r="I272" s="223" t="s">
        <v>2300</v>
      </c>
      <c r="J272" s="223" t="s">
        <v>2300</v>
      </c>
      <c r="K272" s="223" t="s">
        <v>2300</v>
      </c>
    </row>
    <row r="273" spans="1:14" ht="36" customHeight="1" x14ac:dyDescent="0.45">
      <c r="D273" s="221" t="s">
        <v>2550</v>
      </c>
      <c r="E273" s="228" t="s">
        <v>2551</v>
      </c>
      <c r="F273" s="222">
        <v>1</v>
      </c>
      <c r="G273" s="223">
        <v>41</v>
      </c>
      <c r="H273" s="223" t="s">
        <v>2300</v>
      </c>
      <c r="I273" s="223" t="s">
        <v>2300</v>
      </c>
      <c r="J273" s="223" t="s">
        <v>2300</v>
      </c>
      <c r="K273" s="223" t="s">
        <v>2300</v>
      </c>
    </row>
    <row r="274" spans="1:14" ht="24" customHeight="1" x14ac:dyDescent="0.45">
      <c r="D274" s="221" t="s">
        <v>2552</v>
      </c>
      <c r="E274" s="228" t="s">
        <v>2553</v>
      </c>
      <c r="F274" s="222">
        <v>3</v>
      </c>
      <c r="G274" s="223">
        <v>22</v>
      </c>
      <c r="H274" s="224">
        <v>7186</v>
      </c>
      <c r="I274" s="224">
        <v>12940</v>
      </c>
      <c r="J274" s="224">
        <v>35203</v>
      </c>
      <c r="K274" s="224">
        <v>20239</v>
      </c>
    </row>
    <row r="275" spans="1:14" ht="12.6" customHeight="1" x14ac:dyDescent="0.45">
      <c r="D275" s="221" t="s">
        <v>2554</v>
      </c>
      <c r="E275" s="221" t="s">
        <v>255</v>
      </c>
      <c r="F275" s="222">
        <v>5</v>
      </c>
      <c r="G275" s="223">
        <v>199</v>
      </c>
      <c r="H275" s="224">
        <v>92641</v>
      </c>
      <c r="I275" s="224">
        <v>242202</v>
      </c>
      <c r="J275" s="224">
        <v>404705</v>
      </c>
      <c r="K275" s="224">
        <v>141956</v>
      </c>
    </row>
    <row r="276" spans="1:14" ht="24" customHeight="1" x14ac:dyDescent="0.45">
      <c r="A276" s="114"/>
      <c r="B276" s="150"/>
      <c r="C276" s="150">
        <v>243</v>
      </c>
      <c r="D276" s="376" t="s">
        <v>256</v>
      </c>
      <c r="E276" s="378"/>
      <c r="F276" s="229"/>
      <c r="G276" s="230"/>
      <c r="H276" s="230"/>
      <c r="I276" s="230"/>
      <c r="J276" s="230"/>
      <c r="K276" s="230"/>
      <c r="L276" s="43"/>
      <c r="M276" s="43"/>
      <c r="N276" s="43"/>
    </row>
    <row r="277" spans="1:14" ht="24" customHeight="1" x14ac:dyDescent="0.45">
      <c r="D277" s="221" t="s">
        <v>2555</v>
      </c>
      <c r="E277" s="228" t="s">
        <v>2556</v>
      </c>
      <c r="F277" s="222">
        <v>2</v>
      </c>
      <c r="G277" s="223">
        <v>27</v>
      </c>
      <c r="H277" s="223" t="s">
        <v>2300</v>
      </c>
      <c r="I277" s="223" t="s">
        <v>2300</v>
      </c>
      <c r="J277" s="223" t="s">
        <v>2300</v>
      </c>
      <c r="K277" s="223" t="s">
        <v>2300</v>
      </c>
    </row>
    <row r="278" spans="1:14" ht="12.6" customHeight="1" x14ac:dyDescent="0.45">
      <c r="D278" s="221" t="s">
        <v>2557</v>
      </c>
      <c r="E278" s="221" t="s">
        <v>257</v>
      </c>
      <c r="F278" s="222">
        <v>2</v>
      </c>
      <c r="G278" s="223">
        <v>185</v>
      </c>
      <c r="H278" s="223" t="s">
        <v>2300</v>
      </c>
      <c r="I278" s="223" t="s">
        <v>2300</v>
      </c>
      <c r="J278" s="223" t="s">
        <v>2300</v>
      </c>
      <c r="K278" s="223" t="s">
        <v>2300</v>
      </c>
    </row>
    <row r="279" spans="1:14" ht="12.6" customHeight="1" x14ac:dyDescent="0.45">
      <c r="D279" s="221" t="s">
        <v>2558</v>
      </c>
      <c r="E279" s="221" t="s">
        <v>2559</v>
      </c>
      <c r="F279" s="222">
        <v>1</v>
      </c>
      <c r="G279" s="223">
        <v>14</v>
      </c>
      <c r="H279" s="223" t="s">
        <v>2300</v>
      </c>
      <c r="I279" s="223" t="s">
        <v>2300</v>
      </c>
      <c r="J279" s="223" t="s">
        <v>2300</v>
      </c>
      <c r="K279" s="223" t="s">
        <v>2300</v>
      </c>
    </row>
    <row r="280" spans="1:14" ht="36" customHeight="1" x14ac:dyDescent="0.45">
      <c r="D280" s="221" t="s">
        <v>2560</v>
      </c>
      <c r="E280" s="228" t="s">
        <v>2561</v>
      </c>
      <c r="F280" s="222">
        <v>2</v>
      </c>
      <c r="G280" s="223">
        <v>23</v>
      </c>
      <c r="H280" s="223" t="s">
        <v>2300</v>
      </c>
      <c r="I280" s="223" t="s">
        <v>2300</v>
      </c>
      <c r="J280" s="223" t="s">
        <v>2300</v>
      </c>
      <c r="K280" s="223" t="s">
        <v>2300</v>
      </c>
    </row>
    <row r="281" spans="1:14" ht="24" customHeight="1" x14ac:dyDescent="0.45">
      <c r="A281" s="114"/>
      <c r="B281" s="150"/>
      <c r="C281" s="150">
        <v>244</v>
      </c>
      <c r="D281" s="377" t="s">
        <v>258</v>
      </c>
      <c r="E281" s="381"/>
      <c r="F281" s="229"/>
      <c r="G281" s="230"/>
      <c r="H281" s="230"/>
      <c r="I281" s="230"/>
      <c r="J281" s="230"/>
      <c r="K281" s="230"/>
      <c r="L281" s="43"/>
      <c r="M281" s="43"/>
      <c r="N281" s="43"/>
    </row>
    <row r="282" spans="1:14" ht="12.6" customHeight="1" x14ac:dyDescent="0.45">
      <c r="D282" s="221" t="s">
        <v>2562</v>
      </c>
      <c r="E282" s="221" t="s">
        <v>259</v>
      </c>
      <c r="F282" s="222">
        <v>28</v>
      </c>
      <c r="G282" s="223">
        <v>669</v>
      </c>
      <c r="H282" s="224">
        <v>314555</v>
      </c>
      <c r="I282" s="224">
        <v>2306797</v>
      </c>
      <c r="J282" s="224">
        <v>3013650</v>
      </c>
      <c r="K282" s="224">
        <v>946637</v>
      </c>
    </row>
    <row r="283" spans="1:14" ht="24" customHeight="1" x14ac:dyDescent="0.45">
      <c r="D283" s="221" t="s">
        <v>2563</v>
      </c>
      <c r="E283" s="228" t="s">
        <v>2564</v>
      </c>
      <c r="F283" s="222">
        <v>30</v>
      </c>
      <c r="G283" s="223">
        <v>783</v>
      </c>
      <c r="H283" s="224">
        <v>370145</v>
      </c>
      <c r="I283" s="224">
        <v>769231</v>
      </c>
      <c r="J283" s="224">
        <v>1658406</v>
      </c>
      <c r="K283" s="224">
        <v>768223</v>
      </c>
    </row>
    <row r="284" spans="1:14" ht="12.6" customHeight="1" x14ac:dyDescent="0.45">
      <c r="D284" s="221" t="s">
        <v>2565</v>
      </c>
      <c r="E284" s="221" t="s">
        <v>260</v>
      </c>
      <c r="F284" s="222">
        <v>7</v>
      </c>
      <c r="G284" s="223">
        <v>81</v>
      </c>
      <c r="H284" s="224">
        <v>34196</v>
      </c>
      <c r="I284" s="224">
        <v>79767</v>
      </c>
      <c r="J284" s="224">
        <v>150322</v>
      </c>
      <c r="K284" s="224">
        <v>62876</v>
      </c>
    </row>
    <row r="285" spans="1:14" ht="12.6" customHeight="1" x14ac:dyDescent="0.45">
      <c r="D285" s="221" t="s">
        <v>2566</v>
      </c>
      <c r="E285" s="221" t="s">
        <v>261</v>
      </c>
      <c r="F285" s="222">
        <v>2</v>
      </c>
      <c r="G285" s="223">
        <v>33</v>
      </c>
      <c r="H285" s="223" t="s">
        <v>2300</v>
      </c>
      <c r="I285" s="223" t="s">
        <v>2300</v>
      </c>
      <c r="J285" s="223" t="s">
        <v>2300</v>
      </c>
      <c r="K285" s="223" t="s">
        <v>2300</v>
      </c>
    </row>
    <row r="286" spans="1:14" ht="36" customHeight="1" x14ac:dyDescent="0.45">
      <c r="D286" s="221" t="s">
        <v>2567</v>
      </c>
      <c r="E286" s="228" t="s">
        <v>2568</v>
      </c>
      <c r="F286" s="222">
        <v>9</v>
      </c>
      <c r="G286" s="223">
        <v>93</v>
      </c>
      <c r="H286" s="224">
        <v>29753</v>
      </c>
      <c r="I286" s="224">
        <v>528021</v>
      </c>
      <c r="J286" s="224">
        <v>611195</v>
      </c>
      <c r="K286" s="224">
        <v>75612</v>
      </c>
    </row>
    <row r="287" spans="1:14" ht="12.6" customHeight="1" x14ac:dyDescent="0.45">
      <c r="D287" s="221" t="s">
        <v>2569</v>
      </c>
      <c r="E287" s="221" t="s">
        <v>2570</v>
      </c>
      <c r="F287" s="222">
        <v>18</v>
      </c>
      <c r="G287" s="223">
        <v>460</v>
      </c>
      <c r="H287" s="224">
        <v>172127</v>
      </c>
      <c r="I287" s="224">
        <v>336575</v>
      </c>
      <c r="J287" s="224">
        <v>637711</v>
      </c>
      <c r="K287" s="224">
        <v>257908</v>
      </c>
    </row>
    <row r="288" spans="1:14" ht="13.05" customHeight="1" x14ac:dyDescent="0.45">
      <c r="A288" s="114"/>
      <c r="B288" s="150"/>
      <c r="C288" s="150">
        <v>245</v>
      </c>
      <c r="D288" s="376" t="s">
        <v>262</v>
      </c>
      <c r="E288" s="376"/>
      <c r="F288" s="229"/>
      <c r="G288" s="230"/>
      <c r="H288" s="230"/>
      <c r="I288" s="230"/>
      <c r="J288" s="230"/>
      <c r="K288" s="230"/>
      <c r="L288" s="43"/>
      <c r="M288" s="43"/>
      <c r="N288" s="43"/>
    </row>
    <row r="289" spans="1:14" ht="24" customHeight="1" x14ac:dyDescent="0.45">
      <c r="D289" s="221" t="s">
        <v>2571</v>
      </c>
      <c r="E289" s="228" t="s">
        <v>263</v>
      </c>
      <c r="F289" s="222">
        <v>4</v>
      </c>
      <c r="G289" s="223">
        <v>243</v>
      </c>
      <c r="H289" s="224">
        <v>105427</v>
      </c>
      <c r="I289" s="224">
        <v>141956</v>
      </c>
      <c r="J289" s="224">
        <v>290116</v>
      </c>
      <c r="K289" s="224">
        <v>122068</v>
      </c>
    </row>
    <row r="290" spans="1:14" ht="24" customHeight="1" x14ac:dyDescent="0.45">
      <c r="D290" s="221" t="s">
        <v>2572</v>
      </c>
      <c r="E290" s="228" t="s">
        <v>2573</v>
      </c>
      <c r="F290" s="222">
        <v>25</v>
      </c>
      <c r="G290" s="223">
        <v>577</v>
      </c>
      <c r="H290" s="224">
        <v>234854</v>
      </c>
      <c r="I290" s="224">
        <v>513590</v>
      </c>
      <c r="J290" s="224">
        <v>935462</v>
      </c>
      <c r="K290" s="224">
        <v>345494</v>
      </c>
    </row>
    <row r="291" spans="1:14" ht="12.6" customHeight="1" x14ac:dyDescent="0.45">
      <c r="D291" s="221" t="s">
        <v>2574</v>
      </c>
      <c r="E291" s="221" t="s">
        <v>264</v>
      </c>
      <c r="F291" s="222">
        <v>1</v>
      </c>
      <c r="G291" s="223">
        <v>90</v>
      </c>
      <c r="H291" s="223" t="s">
        <v>2300</v>
      </c>
      <c r="I291" s="223" t="s">
        <v>2300</v>
      </c>
      <c r="J291" s="223" t="s">
        <v>2300</v>
      </c>
      <c r="K291" s="223" t="s">
        <v>2300</v>
      </c>
    </row>
    <row r="292" spans="1:14" ht="13.05" customHeight="1" x14ac:dyDescent="0.45">
      <c r="A292" s="114"/>
      <c r="B292" s="150"/>
      <c r="C292" s="150">
        <v>246</v>
      </c>
      <c r="D292" s="377" t="s">
        <v>265</v>
      </c>
      <c r="E292" s="381"/>
      <c r="F292" s="229"/>
      <c r="G292" s="230"/>
      <c r="H292" s="230"/>
      <c r="I292" s="230"/>
      <c r="J292" s="230"/>
      <c r="K292" s="230"/>
      <c r="L292" s="43"/>
      <c r="M292" s="43"/>
      <c r="N292" s="43"/>
    </row>
    <row r="293" spans="1:14" ht="12.6" customHeight="1" x14ac:dyDescent="0.45">
      <c r="D293" s="221" t="s">
        <v>2575</v>
      </c>
      <c r="E293" s="221" t="s">
        <v>2576</v>
      </c>
      <c r="F293" s="222">
        <v>13</v>
      </c>
      <c r="G293" s="223">
        <v>193</v>
      </c>
      <c r="H293" s="224">
        <v>60802</v>
      </c>
      <c r="I293" s="224">
        <v>39293</v>
      </c>
      <c r="J293" s="224">
        <v>146892</v>
      </c>
      <c r="K293" s="224">
        <v>96672</v>
      </c>
    </row>
    <row r="294" spans="1:14" ht="24" customHeight="1" x14ac:dyDescent="0.45">
      <c r="D294" s="221" t="s">
        <v>2577</v>
      </c>
      <c r="E294" s="228" t="s">
        <v>2578</v>
      </c>
      <c r="F294" s="222">
        <v>1</v>
      </c>
      <c r="G294" s="223">
        <v>63</v>
      </c>
      <c r="H294" s="223" t="s">
        <v>2300</v>
      </c>
      <c r="I294" s="223" t="s">
        <v>2300</v>
      </c>
      <c r="J294" s="223" t="s">
        <v>2300</v>
      </c>
      <c r="K294" s="223" t="s">
        <v>2300</v>
      </c>
    </row>
    <row r="295" spans="1:14" ht="24" customHeight="1" x14ac:dyDescent="0.45">
      <c r="D295" s="221" t="s">
        <v>2579</v>
      </c>
      <c r="E295" s="228" t="s">
        <v>2580</v>
      </c>
      <c r="F295" s="222">
        <v>6</v>
      </c>
      <c r="G295" s="223">
        <v>410</v>
      </c>
      <c r="H295" s="224">
        <v>169076</v>
      </c>
      <c r="I295" s="224">
        <v>343745</v>
      </c>
      <c r="J295" s="224">
        <v>840700</v>
      </c>
      <c r="K295" s="224">
        <v>426474</v>
      </c>
    </row>
    <row r="296" spans="1:14" ht="12.6" customHeight="1" x14ac:dyDescent="0.45">
      <c r="D296" s="221" t="s">
        <v>2581</v>
      </c>
      <c r="E296" s="221" t="s">
        <v>2582</v>
      </c>
      <c r="F296" s="222">
        <v>2</v>
      </c>
      <c r="G296" s="223">
        <v>47</v>
      </c>
      <c r="H296" s="223" t="s">
        <v>2300</v>
      </c>
      <c r="I296" s="223" t="s">
        <v>2300</v>
      </c>
      <c r="J296" s="223" t="s">
        <v>2300</v>
      </c>
      <c r="K296" s="223" t="s">
        <v>2300</v>
      </c>
    </row>
    <row r="297" spans="1:14" ht="12.6" customHeight="1" x14ac:dyDescent="0.45">
      <c r="D297" s="221" t="s">
        <v>2583</v>
      </c>
      <c r="E297" s="228" t="s">
        <v>2584</v>
      </c>
      <c r="F297" s="222">
        <v>7</v>
      </c>
      <c r="G297" s="223">
        <v>131</v>
      </c>
      <c r="H297" s="224">
        <v>44245</v>
      </c>
      <c r="I297" s="224">
        <v>728049</v>
      </c>
      <c r="J297" s="224">
        <v>740493</v>
      </c>
      <c r="K297" s="224">
        <v>6976</v>
      </c>
    </row>
    <row r="298" spans="1:14" s="94" customFormat="1" ht="13.05" customHeight="1" x14ac:dyDescent="0.45">
      <c r="A298" s="114"/>
      <c r="B298" s="150"/>
      <c r="C298" s="150">
        <v>247</v>
      </c>
      <c r="D298" s="377" t="s">
        <v>267</v>
      </c>
      <c r="E298" s="381"/>
      <c r="F298" s="229"/>
      <c r="G298" s="230"/>
      <c r="H298" s="230"/>
      <c r="I298" s="230"/>
      <c r="J298" s="230"/>
      <c r="K298" s="230"/>
      <c r="L298" s="43"/>
      <c r="M298" s="43"/>
      <c r="N298" s="43"/>
    </row>
    <row r="299" spans="1:14" ht="12.6" customHeight="1" x14ac:dyDescent="0.45">
      <c r="D299" s="221" t="s">
        <v>2585</v>
      </c>
      <c r="E299" s="221" t="s">
        <v>268</v>
      </c>
      <c r="F299" s="222">
        <v>9</v>
      </c>
      <c r="G299" s="223">
        <v>690</v>
      </c>
      <c r="H299" s="224">
        <v>333827</v>
      </c>
      <c r="I299" s="224">
        <v>916915</v>
      </c>
      <c r="J299" s="224">
        <v>1465428</v>
      </c>
      <c r="K299" s="224">
        <v>518608</v>
      </c>
    </row>
    <row r="300" spans="1:14" s="94" customFormat="1" ht="24" customHeight="1" x14ac:dyDescent="0.45">
      <c r="A300" s="114"/>
      <c r="B300" s="150"/>
      <c r="C300" s="150">
        <v>248</v>
      </c>
      <c r="D300" s="376" t="s">
        <v>269</v>
      </c>
      <c r="E300" s="378"/>
      <c r="F300" s="229"/>
      <c r="G300" s="230"/>
      <c r="H300" s="230"/>
      <c r="I300" s="230"/>
      <c r="J300" s="230"/>
      <c r="K300" s="230"/>
      <c r="L300" s="43"/>
      <c r="M300" s="43"/>
      <c r="N300" s="43"/>
    </row>
    <row r="301" spans="1:14" ht="24" customHeight="1" x14ac:dyDescent="0.45">
      <c r="D301" s="221" t="s">
        <v>2586</v>
      </c>
      <c r="E301" s="228" t="s">
        <v>2587</v>
      </c>
      <c r="F301" s="222">
        <v>3</v>
      </c>
      <c r="G301" s="223">
        <v>68</v>
      </c>
      <c r="H301" s="224">
        <v>21357</v>
      </c>
      <c r="I301" s="224">
        <v>71745</v>
      </c>
      <c r="J301" s="224">
        <v>144696</v>
      </c>
      <c r="K301" s="224">
        <v>62527</v>
      </c>
    </row>
    <row r="302" spans="1:14" ht="13.05" customHeight="1" x14ac:dyDescent="0.45">
      <c r="A302" s="114"/>
      <c r="B302" s="150"/>
      <c r="C302" s="150">
        <v>249</v>
      </c>
      <c r="D302" s="376" t="s">
        <v>270</v>
      </c>
      <c r="E302" s="376"/>
      <c r="F302" s="229"/>
      <c r="G302" s="230"/>
      <c r="H302" s="230"/>
      <c r="I302" s="230"/>
      <c r="J302" s="230"/>
      <c r="K302" s="230"/>
      <c r="L302" s="43"/>
      <c r="M302" s="43"/>
      <c r="N302" s="43"/>
    </row>
    <row r="303" spans="1:14" ht="12.6" customHeight="1" x14ac:dyDescent="0.45">
      <c r="D303" s="221" t="s">
        <v>2588</v>
      </c>
      <c r="E303" s="221" t="s">
        <v>271</v>
      </c>
      <c r="F303" s="222">
        <v>1</v>
      </c>
      <c r="G303" s="223">
        <v>9</v>
      </c>
      <c r="H303" s="223" t="s">
        <v>2300</v>
      </c>
      <c r="I303" s="223" t="s">
        <v>2300</v>
      </c>
      <c r="J303" s="223" t="s">
        <v>2300</v>
      </c>
      <c r="K303" s="223" t="s">
        <v>2300</v>
      </c>
    </row>
    <row r="304" spans="1:14" ht="24" customHeight="1" x14ac:dyDescent="0.45">
      <c r="D304" s="221" t="s">
        <v>2589</v>
      </c>
      <c r="E304" s="228" t="s">
        <v>272</v>
      </c>
      <c r="F304" s="222">
        <v>6</v>
      </c>
      <c r="G304" s="223">
        <v>102</v>
      </c>
      <c r="H304" s="224">
        <v>37024</v>
      </c>
      <c r="I304" s="224">
        <v>164004</v>
      </c>
      <c r="J304" s="224">
        <v>305610</v>
      </c>
      <c r="K304" s="224">
        <v>138843</v>
      </c>
    </row>
    <row r="305" spans="1:14" ht="13.05" customHeight="1" x14ac:dyDescent="0.45">
      <c r="A305" s="114"/>
      <c r="B305" s="148">
        <v>25</v>
      </c>
      <c r="C305" s="148" t="s">
        <v>61</v>
      </c>
      <c r="D305" s="204"/>
      <c r="E305" s="149"/>
      <c r="F305" s="231">
        <v>38</v>
      </c>
      <c r="G305" s="232">
        <v>3642</v>
      </c>
      <c r="H305" s="232">
        <v>1515093</v>
      </c>
      <c r="I305" s="232">
        <v>7044420</v>
      </c>
      <c r="J305" s="232">
        <v>15671019</v>
      </c>
      <c r="K305" s="232">
        <v>8552687</v>
      </c>
      <c r="L305" s="43"/>
      <c r="M305" s="43"/>
      <c r="N305" s="43"/>
    </row>
    <row r="306" spans="1:14" s="94" customFormat="1" ht="13.05" customHeight="1" x14ac:dyDescent="0.45">
      <c r="A306" s="114"/>
      <c r="B306" s="150"/>
      <c r="C306" s="150">
        <v>251</v>
      </c>
      <c r="D306" s="371" t="s">
        <v>273</v>
      </c>
      <c r="E306" s="371"/>
      <c r="F306" s="229"/>
      <c r="G306" s="230"/>
      <c r="H306" s="230"/>
      <c r="I306" s="230"/>
      <c r="J306" s="230"/>
      <c r="K306" s="230"/>
      <c r="L306" s="43"/>
      <c r="M306" s="43"/>
      <c r="N306" s="43"/>
    </row>
    <row r="307" spans="1:14" ht="12.6" customHeight="1" x14ac:dyDescent="0.45">
      <c r="D307" s="221" t="s">
        <v>2590</v>
      </c>
      <c r="E307" s="221" t="s">
        <v>274</v>
      </c>
      <c r="F307" s="222">
        <v>1</v>
      </c>
      <c r="G307" s="223">
        <v>11</v>
      </c>
      <c r="H307" s="223" t="s">
        <v>2300</v>
      </c>
      <c r="I307" s="223" t="s">
        <v>2300</v>
      </c>
      <c r="J307" s="223" t="s">
        <v>2300</v>
      </c>
      <c r="K307" s="223" t="s">
        <v>2300</v>
      </c>
    </row>
    <row r="308" spans="1:14" ht="13.05" customHeight="1" x14ac:dyDescent="0.45">
      <c r="A308" s="114"/>
      <c r="B308" s="150"/>
      <c r="C308" s="150">
        <v>252</v>
      </c>
      <c r="D308" s="376" t="s">
        <v>275</v>
      </c>
      <c r="E308" s="376"/>
      <c r="F308" s="229"/>
      <c r="G308" s="230"/>
      <c r="H308" s="230"/>
      <c r="I308" s="230"/>
      <c r="J308" s="230"/>
      <c r="K308" s="230"/>
      <c r="L308" s="43"/>
      <c r="M308" s="43"/>
      <c r="N308" s="43"/>
    </row>
    <row r="309" spans="1:14" ht="24" customHeight="1" x14ac:dyDescent="0.45">
      <c r="D309" s="221" t="s">
        <v>2591</v>
      </c>
      <c r="E309" s="228" t="s">
        <v>2592</v>
      </c>
      <c r="F309" s="222">
        <v>1</v>
      </c>
      <c r="G309" s="223">
        <v>98</v>
      </c>
      <c r="H309" s="223" t="s">
        <v>2300</v>
      </c>
      <c r="I309" s="223" t="s">
        <v>2300</v>
      </c>
      <c r="J309" s="223" t="s">
        <v>2300</v>
      </c>
      <c r="K309" s="223" t="s">
        <v>2300</v>
      </c>
    </row>
    <row r="310" spans="1:14" ht="12.6" customHeight="1" x14ac:dyDescent="0.45">
      <c r="D310" s="221" t="s">
        <v>2593</v>
      </c>
      <c r="E310" s="221" t="s">
        <v>276</v>
      </c>
      <c r="F310" s="222">
        <v>8</v>
      </c>
      <c r="G310" s="223">
        <v>1628</v>
      </c>
      <c r="H310" s="224">
        <v>625123</v>
      </c>
      <c r="I310" s="224">
        <v>5632764</v>
      </c>
      <c r="J310" s="224">
        <v>12180148</v>
      </c>
      <c r="K310" s="224">
        <v>6704012</v>
      </c>
    </row>
    <row r="311" spans="1:14" s="94" customFormat="1" ht="13.05" customHeight="1" x14ac:dyDescent="0.45">
      <c r="A311" s="114"/>
      <c r="B311" s="150"/>
      <c r="C311" s="150">
        <v>253</v>
      </c>
      <c r="D311" s="377" t="s">
        <v>277</v>
      </c>
      <c r="E311" s="381"/>
      <c r="F311" s="229"/>
      <c r="G311" s="230"/>
      <c r="H311" s="230"/>
      <c r="I311" s="230"/>
      <c r="J311" s="230"/>
      <c r="K311" s="230"/>
      <c r="L311" s="43"/>
      <c r="M311" s="43"/>
      <c r="N311" s="43"/>
    </row>
    <row r="312" spans="1:14" ht="12.6" customHeight="1" x14ac:dyDescent="0.45">
      <c r="D312" s="221" t="s">
        <v>2594</v>
      </c>
      <c r="E312" s="221" t="s">
        <v>278</v>
      </c>
      <c r="F312" s="222">
        <v>1</v>
      </c>
      <c r="G312" s="223">
        <v>20</v>
      </c>
      <c r="H312" s="223" t="s">
        <v>2300</v>
      </c>
      <c r="I312" s="223" t="s">
        <v>2300</v>
      </c>
      <c r="J312" s="223" t="s">
        <v>2300</v>
      </c>
      <c r="K312" s="223" t="s">
        <v>2300</v>
      </c>
    </row>
    <row r="313" spans="1:14" ht="13.05" customHeight="1" x14ac:dyDescent="0.45">
      <c r="A313" s="114"/>
      <c r="B313" s="150"/>
      <c r="C313" s="150">
        <v>259</v>
      </c>
      <c r="D313" s="377" t="s">
        <v>279</v>
      </c>
      <c r="E313" s="381"/>
      <c r="F313" s="229"/>
      <c r="G313" s="230"/>
      <c r="H313" s="230"/>
      <c r="I313" s="230"/>
      <c r="J313" s="230"/>
      <c r="K313" s="230"/>
      <c r="L313" s="43"/>
      <c r="M313" s="43"/>
      <c r="N313" s="43"/>
    </row>
    <row r="314" spans="1:14" ht="12.6" customHeight="1" x14ac:dyDescent="0.45">
      <c r="D314" s="221" t="s">
        <v>2595</v>
      </c>
      <c r="E314" s="221" t="s">
        <v>280</v>
      </c>
      <c r="F314" s="222">
        <v>3</v>
      </c>
      <c r="G314" s="223">
        <v>128</v>
      </c>
      <c r="H314" s="224">
        <v>68869</v>
      </c>
      <c r="I314" s="224">
        <v>294453</v>
      </c>
      <c r="J314" s="224">
        <v>551198</v>
      </c>
      <c r="K314" s="224">
        <v>260625</v>
      </c>
    </row>
    <row r="315" spans="1:14" ht="12.6" customHeight="1" x14ac:dyDescent="0.45">
      <c r="D315" s="221" t="s">
        <v>2596</v>
      </c>
      <c r="E315" s="221" t="s">
        <v>281</v>
      </c>
      <c r="F315" s="222">
        <v>3</v>
      </c>
      <c r="G315" s="223">
        <v>110</v>
      </c>
      <c r="H315" s="224">
        <v>58419</v>
      </c>
      <c r="I315" s="224">
        <v>191773</v>
      </c>
      <c r="J315" s="224">
        <v>319173</v>
      </c>
      <c r="K315" s="224">
        <v>106394</v>
      </c>
    </row>
    <row r="316" spans="1:14" ht="12.6" customHeight="1" x14ac:dyDescent="0.45">
      <c r="D316" s="221" t="s">
        <v>2597</v>
      </c>
      <c r="E316" s="221" t="s">
        <v>1269</v>
      </c>
      <c r="F316" s="222">
        <v>2</v>
      </c>
      <c r="G316" s="223">
        <v>670</v>
      </c>
      <c r="H316" s="223" t="s">
        <v>2300</v>
      </c>
      <c r="I316" s="223" t="s">
        <v>2300</v>
      </c>
      <c r="J316" s="223" t="s">
        <v>2300</v>
      </c>
      <c r="K316" s="223" t="s">
        <v>2300</v>
      </c>
    </row>
    <row r="317" spans="1:14" ht="24" customHeight="1" x14ac:dyDescent="0.45">
      <c r="D317" s="221" t="s">
        <v>2598</v>
      </c>
      <c r="E317" s="228" t="s">
        <v>282</v>
      </c>
      <c r="F317" s="222">
        <v>5</v>
      </c>
      <c r="G317" s="223">
        <v>789</v>
      </c>
      <c r="H317" s="224">
        <v>362048</v>
      </c>
      <c r="I317" s="224">
        <v>272277</v>
      </c>
      <c r="J317" s="224">
        <v>1225075</v>
      </c>
      <c r="K317" s="224">
        <v>818958</v>
      </c>
    </row>
    <row r="318" spans="1:14" ht="36" customHeight="1" x14ac:dyDescent="0.45">
      <c r="D318" s="221" t="s">
        <v>2599</v>
      </c>
      <c r="E318" s="228" t="s">
        <v>2600</v>
      </c>
      <c r="F318" s="222">
        <v>14</v>
      </c>
      <c r="G318" s="223">
        <v>188</v>
      </c>
      <c r="H318" s="224">
        <v>53679</v>
      </c>
      <c r="I318" s="224">
        <v>65354</v>
      </c>
      <c r="J318" s="224">
        <v>155864</v>
      </c>
      <c r="K318" s="224">
        <v>80326</v>
      </c>
    </row>
    <row r="319" spans="1:14" ht="13.05" customHeight="1" x14ac:dyDescent="0.45">
      <c r="A319" s="114"/>
      <c r="B319" s="148">
        <v>26</v>
      </c>
      <c r="C319" s="148" t="s">
        <v>62</v>
      </c>
      <c r="D319" s="204"/>
      <c r="E319" s="149"/>
      <c r="F319" s="231">
        <v>192</v>
      </c>
      <c r="G319" s="232">
        <v>8610</v>
      </c>
      <c r="H319" s="232">
        <v>3922229</v>
      </c>
      <c r="I319" s="232">
        <v>18692794</v>
      </c>
      <c r="J319" s="232">
        <v>30878856</v>
      </c>
      <c r="K319" s="232">
        <v>11289008</v>
      </c>
      <c r="L319" s="43"/>
      <c r="M319" s="43"/>
      <c r="N319" s="43"/>
    </row>
    <row r="320" spans="1:14" s="94" customFormat="1" ht="24" customHeight="1" x14ac:dyDescent="0.45">
      <c r="A320" s="114"/>
      <c r="B320" s="150"/>
      <c r="C320" s="150">
        <v>261</v>
      </c>
      <c r="D320" s="377" t="s">
        <v>283</v>
      </c>
      <c r="E320" s="381"/>
      <c r="F320" s="229"/>
      <c r="G320" s="230"/>
      <c r="H320" s="230"/>
      <c r="I320" s="230"/>
      <c r="J320" s="230"/>
      <c r="K320" s="230"/>
      <c r="L320" s="43"/>
      <c r="M320" s="43"/>
      <c r="N320" s="43"/>
    </row>
    <row r="321" spans="1:14" ht="24" customHeight="1" x14ac:dyDescent="0.45">
      <c r="D321" s="221" t="s">
        <v>2601</v>
      </c>
      <c r="E321" s="228" t="s">
        <v>2602</v>
      </c>
      <c r="F321" s="222">
        <v>8</v>
      </c>
      <c r="G321" s="223">
        <v>500</v>
      </c>
      <c r="H321" s="224">
        <v>163219</v>
      </c>
      <c r="I321" s="224">
        <v>645871</v>
      </c>
      <c r="J321" s="224">
        <v>875060</v>
      </c>
      <c r="K321" s="224">
        <v>223429</v>
      </c>
    </row>
    <row r="322" spans="1:14" s="94" customFormat="1" ht="13.05" customHeight="1" x14ac:dyDescent="0.45">
      <c r="A322" s="114"/>
      <c r="B322" s="150"/>
      <c r="C322" s="150">
        <v>262</v>
      </c>
      <c r="D322" s="376" t="s">
        <v>284</v>
      </c>
      <c r="E322" s="376"/>
      <c r="F322" s="229"/>
      <c r="G322" s="230"/>
      <c r="H322" s="230"/>
      <c r="I322" s="230"/>
      <c r="J322" s="230"/>
      <c r="K322" s="230"/>
      <c r="L322" s="43"/>
      <c r="M322" s="43"/>
      <c r="N322" s="43"/>
    </row>
    <row r="323" spans="1:14" ht="12.6" customHeight="1" x14ac:dyDescent="0.45">
      <c r="D323" s="221" t="s">
        <v>2603</v>
      </c>
      <c r="E323" s="221" t="s">
        <v>285</v>
      </c>
      <c r="F323" s="222">
        <v>4</v>
      </c>
      <c r="G323" s="223">
        <v>76</v>
      </c>
      <c r="H323" s="224">
        <v>22472</v>
      </c>
      <c r="I323" s="224">
        <v>41361</v>
      </c>
      <c r="J323" s="224">
        <v>102109</v>
      </c>
      <c r="K323" s="224">
        <v>55080</v>
      </c>
    </row>
    <row r="324" spans="1:14" ht="13.05" customHeight="1" x14ac:dyDescent="0.45">
      <c r="A324" s="114"/>
      <c r="B324" s="150"/>
      <c r="C324" s="150">
        <v>264</v>
      </c>
      <c r="D324" s="376" t="s">
        <v>286</v>
      </c>
      <c r="E324" s="376"/>
      <c r="F324" s="229"/>
      <c r="G324" s="230"/>
      <c r="H324" s="230"/>
      <c r="I324" s="230"/>
      <c r="J324" s="230"/>
      <c r="K324" s="230"/>
      <c r="L324" s="43"/>
      <c r="M324" s="43"/>
      <c r="N324" s="43"/>
    </row>
    <row r="325" spans="1:14" ht="12.6" customHeight="1" x14ac:dyDescent="0.45">
      <c r="D325" s="221" t="s">
        <v>2604</v>
      </c>
      <c r="E325" s="221" t="s">
        <v>2605</v>
      </c>
      <c r="F325" s="222">
        <v>4</v>
      </c>
      <c r="G325" s="223">
        <v>17</v>
      </c>
      <c r="H325" s="224">
        <v>6912</v>
      </c>
      <c r="I325" s="224">
        <v>53046</v>
      </c>
      <c r="J325" s="224">
        <v>79447</v>
      </c>
      <c r="K325" s="224">
        <v>24000</v>
      </c>
    </row>
    <row r="326" spans="1:14" ht="12.6" customHeight="1" x14ac:dyDescent="0.45">
      <c r="D326" s="221" t="s">
        <v>2606</v>
      </c>
      <c r="E326" s="221" t="s">
        <v>2607</v>
      </c>
      <c r="F326" s="222">
        <v>1</v>
      </c>
      <c r="G326" s="223">
        <v>6</v>
      </c>
      <c r="H326" s="223" t="s">
        <v>2300</v>
      </c>
      <c r="I326" s="223" t="s">
        <v>2300</v>
      </c>
      <c r="J326" s="223" t="s">
        <v>2300</v>
      </c>
      <c r="K326" s="223" t="s">
        <v>2300</v>
      </c>
    </row>
    <row r="327" spans="1:14" ht="12.6" customHeight="1" x14ac:dyDescent="0.45">
      <c r="D327" s="221" t="s">
        <v>2608</v>
      </c>
      <c r="E327" s="221" t="s">
        <v>287</v>
      </c>
      <c r="F327" s="222">
        <v>1</v>
      </c>
      <c r="G327" s="223">
        <v>140</v>
      </c>
      <c r="H327" s="223" t="s">
        <v>2300</v>
      </c>
      <c r="I327" s="223" t="s">
        <v>2300</v>
      </c>
      <c r="J327" s="223" t="s">
        <v>2300</v>
      </c>
      <c r="K327" s="223" t="s">
        <v>2300</v>
      </c>
    </row>
    <row r="328" spans="1:14" ht="12.6" customHeight="1" x14ac:dyDescent="0.45">
      <c r="D328" s="221" t="s">
        <v>2609</v>
      </c>
      <c r="E328" s="221" t="s">
        <v>288</v>
      </c>
      <c r="F328" s="222">
        <v>3</v>
      </c>
      <c r="G328" s="223">
        <v>156</v>
      </c>
      <c r="H328" s="224">
        <v>59489</v>
      </c>
      <c r="I328" s="224">
        <v>93722</v>
      </c>
      <c r="J328" s="224">
        <v>202978</v>
      </c>
      <c r="K328" s="224">
        <v>92684</v>
      </c>
    </row>
    <row r="329" spans="1:14" s="94" customFormat="1" ht="13.05" customHeight="1" x14ac:dyDescent="0.45">
      <c r="A329" s="114"/>
      <c r="B329" s="150"/>
      <c r="C329" s="150">
        <v>265</v>
      </c>
      <c r="D329" s="376" t="s">
        <v>289</v>
      </c>
      <c r="E329" s="376"/>
      <c r="F329" s="229"/>
      <c r="G329" s="230"/>
      <c r="H329" s="230"/>
      <c r="I329" s="230"/>
      <c r="J329" s="230"/>
      <c r="K329" s="230"/>
      <c r="L329" s="43"/>
      <c r="M329" s="43"/>
      <c r="N329" s="43"/>
    </row>
    <row r="330" spans="1:14" ht="12.6" customHeight="1" x14ac:dyDescent="0.45">
      <c r="D330" s="221" t="s">
        <v>2610</v>
      </c>
      <c r="E330" s="221" t="s">
        <v>1909</v>
      </c>
      <c r="F330" s="222">
        <v>1</v>
      </c>
      <c r="G330" s="223">
        <v>2</v>
      </c>
      <c r="H330" s="223" t="s">
        <v>2300</v>
      </c>
      <c r="I330" s="223" t="s">
        <v>2300</v>
      </c>
      <c r="J330" s="223" t="s">
        <v>2300</v>
      </c>
      <c r="K330" s="223" t="s">
        <v>2300</v>
      </c>
    </row>
    <row r="331" spans="1:14" ht="12.6" customHeight="1" x14ac:dyDescent="0.45">
      <c r="D331" s="221" t="s">
        <v>2611</v>
      </c>
      <c r="E331" s="221" t="s">
        <v>290</v>
      </c>
      <c r="F331" s="222">
        <v>2</v>
      </c>
      <c r="G331" s="223">
        <v>36</v>
      </c>
      <c r="H331" s="223" t="s">
        <v>2300</v>
      </c>
      <c r="I331" s="223" t="s">
        <v>2300</v>
      </c>
      <c r="J331" s="223" t="s">
        <v>2300</v>
      </c>
      <c r="K331" s="223" t="s">
        <v>2300</v>
      </c>
    </row>
    <row r="332" spans="1:14" ht="13.05" customHeight="1" x14ac:dyDescent="0.45">
      <c r="A332" s="114"/>
      <c r="B332" s="150"/>
      <c r="C332" s="150">
        <v>266</v>
      </c>
      <c r="D332" s="376" t="s">
        <v>291</v>
      </c>
      <c r="E332" s="376"/>
      <c r="F332" s="229"/>
      <c r="G332" s="230"/>
      <c r="H332" s="230"/>
      <c r="I332" s="230"/>
      <c r="J332" s="230"/>
      <c r="K332" s="230"/>
      <c r="L332" s="18"/>
      <c r="M332" s="18"/>
      <c r="N332" s="18"/>
    </row>
    <row r="333" spans="1:14" ht="12.6" customHeight="1" x14ac:dyDescent="0.45">
      <c r="D333" s="221" t="s">
        <v>2612</v>
      </c>
      <c r="E333" s="221" t="s">
        <v>292</v>
      </c>
      <c r="F333" s="222">
        <v>2</v>
      </c>
      <c r="G333" s="223">
        <v>229</v>
      </c>
      <c r="H333" s="223" t="s">
        <v>2300</v>
      </c>
      <c r="I333" s="223" t="s">
        <v>2300</v>
      </c>
      <c r="J333" s="223" t="s">
        <v>2300</v>
      </c>
      <c r="K333" s="223" t="s">
        <v>2300</v>
      </c>
    </row>
    <row r="334" spans="1:14" ht="24" customHeight="1" x14ac:dyDescent="0.45">
      <c r="D334" s="221" t="s">
        <v>2613</v>
      </c>
      <c r="E334" s="228" t="s">
        <v>2614</v>
      </c>
      <c r="F334" s="222">
        <v>3</v>
      </c>
      <c r="G334" s="223">
        <v>153</v>
      </c>
      <c r="H334" s="224">
        <v>59156</v>
      </c>
      <c r="I334" s="224">
        <v>182459</v>
      </c>
      <c r="J334" s="224">
        <v>271843</v>
      </c>
      <c r="K334" s="224">
        <v>91186</v>
      </c>
    </row>
    <row r="335" spans="1:14" ht="48" customHeight="1" x14ac:dyDescent="0.45">
      <c r="D335" s="221" t="s">
        <v>2615</v>
      </c>
      <c r="E335" s="228" t="s">
        <v>2616</v>
      </c>
      <c r="F335" s="222">
        <v>21</v>
      </c>
      <c r="G335" s="223">
        <v>211</v>
      </c>
      <c r="H335" s="224">
        <v>75922</v>
      </c>
      <c r="I335" s="224">
        <v>141239</v>
      </c>
      <c r="J335" s="224">
        <v>282369</v>
      </c>
      <c r="K335" s="224">
        <v>132020</v>
      </c>
    </row>
    <row r="336" spans="1:14" ht="24" customHeight="1" x14ac:dyDescent="0.45">
      <c r="D336" s="221" t="s">
        <v>2617</v>
      </c>
      <c r="E336" s="228" t="s">
        <v>2618</v>
      </c>
      <c r="F336" s="222">
        <v>10</v>
      </c>
      <c r="G336" s="223">
        <v>240</v>
      </c>
      <c r="H336" s="224">
        <v>102945</v>
      </c>
      <c r="I336" s="224">
        <v>240894</v>
      </c>
      <c r="J336" s="224">
        <v>457610</v>
      </c>
      <c r="K336" s="224">
        <v>199508</v>
      </c>
    </row>
    <row r="337" spans="1:14" s="94" customFormat="1" ht="24" customHeight="1" x14ac:dyDescent="0.45">
      <c r="A337" s="114"/>
      <c r="B337" s="150"/>
      <c r="C337" s="150">
        <v>267</v>
      </c>
      <c r="D337" s="376" t="s">
        <v>293</v>
      </c>
      <c r="E337" s="378"/>
      <c r="F337" s="229"/>
      <c r="G337" s="230"/>
      <c r="H337" s="230"/>
      <c r="I337" s="230"/>
      <c r="J337" s="230"/>
      <c r="K337" s="230"/>
      <c r="L337" s="18"/>
      <c r="M337" s="18"/>
      <c r="N337" s="18"/>
    </row>
    <row r="338" spans="1:14" ht="12.6" customHeight="1" x14ac:dyDescent="0.45">
      <c r="D338" s="221" t="s">
        <v>2619</v>
      </c>
      <c r="E338" s="221" t="s">
        <v>294</v>
      </c>
      <c r="F338" s="222">
        <v>49</v>
      </c>
      <c r="G338" s="223">
        <v>3538</v>
      </c>
      <c r="H338" s="224">
        <v>1735839</v>
      </c>
      <c r="I338" s="224">
        <v>13214328</v>
      </c>
      <c r="J338" s="224">
        <v>19839029</v>
      </c>
      <c r="K338" s="224">
        <v>6021627</v>
      </c>
    </row>
    <row r="339" spans="1:14" ht="24" customHeight="1" x14ac:dyDescent="0.45">
      <c r="D339" s="221" t="s">
        <v>2620</v>
      </c>
      <c r="E339" s="228" t="s">
        <v>295</v>
      </c>
      <c r="F339" s="222">
        <v>2</v>
      </c>
      <c r="G339" s="223">
        <v>114</v>
      </c>
      <c r="H339" s="223" t="s">
        <v>2300</v>
      </c>
      <c r="I339" s="223" t="s">
        <v>2300</v>
      </c>
      <c r="J339" s="223" t="s">
        <v>2300</v>
      </c>
      <c r="K339" s="223" t="s">
        <v>2300</v>
      </c>
    </row>
    <row r="340" spans="1:14" ht="13.05" customHeight="1" x14ac:dyDescent="0.45">
      <c r="A340" s="114"/>
      <c r="B340" s="150"/>
      <c r="C340" s="150">
        <v>269</v>
      </c>
      <c r="D340" s="381" t="s">
        <v>296</v>
      </c>
      <c r="E340" s="381"/>
      <c r="F340" s="229"/>
      <c r="G340" s="230"/>
      <c r="H340" s="230"/>
      <c r="I340" s="230"/>
      <c r="J340" s="230"/>
      <c r="K340" s="230"/>
      <c r="L340" s="18"/>
      <c r="M340" s="18"/>
      <c r="N340" s="18"/>
    </row>
    <row r="341" spans="1:14" ht="24" customHeight="1" x14ac:dyDescent="0.45">
      <c r="D341" s="221" t="s">
        <v>2621</v>
      </c>
      <c r="E341" s="228" t="s">
        <v>297</v>
      </c>
      <c r="F341" s="222">
        <v>26</v>
      </c>
      <c r="G341" s="223">
        <v>735</v>
      </c>
      <c r="H341" s="224">
        <v>349577</v>
      </c>
      <c r="I341" s="224">
        <v>214972</v>
      </c>
      <c r="J341" s="224">
        <v>814392</v>
      </c>
      <c r="K341" s="224">
        <v>530967</v>
      </c>
    </row>
    <row r="342" spans="1:14" ht="24" customHeight="1" x14ac:dyDescent="0.45">
      <c r="D342" s="221" t="s">
        <v>2622</v>
      </c>
      <c r="E342" s="228" t="s">
        <v>298</v>
      </c>
      <c r="F342" s="222">
        <v>12</v>
      </c>
      <c r="G342" s="223">
        <v>737</v>
      </c>
      <c r="H342" s="224">
        <v>315133</v>
      </c>
      <c r="I342" s="224">
        <v>250462</v>
      </c>
      <c r="J342" s="224">
        <v>711120</v>
      </c>
      <c r="K342" s="224">
        <v>405084</v>
      </c>
    </row>
    <row r="343" spans="1:14" ht="12.6" customHeight="1" x14ac:dyDescent="0.45">
      <c r="D343" s="221" t="s">
        <v>2623</v>
      </c>
      <c r="E343" s="221" t="s">
        <v>299</v>
      </c>
      <c r="F343" s="222">
        <v>1</v>
      </c>
      <c r="G343" s="223">
        <v>17</v>
      </c>
      <c r="H343" s="223" t="s">
        <v>2300</v>
      </c>
      <c r="I343" s="223" t="s">
        <v>2300</v>
      </c>
      <c r="J343" s="223" t="s">
        <v>2300</v>
      </c>
      <c r="K343" s="223" t="s">
        <v>2300</v>
      </c>
    </row>
    <row r="344" spans="1:14" ht="12.6" customHeight="1" x14ac:dyDescent="0.45">
      <c r="D344" s="221" t="s">
        <v>2624</v>
      </c>
      <c r="E344" s="221" t="s">
        <v>300</v>
      </c>
      <c r="F344" s="222">
        <v>2</v>
      </c>
      <c r="G344" s="223">
        <v>21</v>
      </c>
      <c r="H344" s="223" t="s">
        <v>2300</v>
      </c>
      <c r="I344" s="223" t="s">
        <v>2300</v>
      </c>
      <c r="J344" s="223" t="s">
        <v>2300</v>
      </c>
      <c r="K344" s="223" t="s">
        <v>2300</v>
      </c>
    </row>
    <row r="345" spans="1:14" ht="24" customHeight="1" x14ac:dyDescent="0.45">
      <c r="D345" s="221" t="s">
        <v>2625</v>
      </c>
      <c r="E345" s="228" t="s">
        <v>301</v>
      </c>
      <c r="F345" s="222">
        <v>40</v>
      </c>
      <c r="G345" s="223">
        <v>1682</v>
      </c>
      <c r="H345" s="224">
        <v>747449</v>
      </c>
      <c r="I345" s="224">
        <v>2203509</v>
      </c>
      <c r="J345" s="224">
        <v>5093570</v>
      </c>
      <c r="K345" s="224">
        <v>2702774</v>
      </c>
    </row>
    <row r="346" spans="1:14" s="94" customFormat="1" ht="13.05" customHeight="1" x14ac:dyDescent="0.45">
      <c r="A346" s="114"/>
      <c r="B346" s="148">
        <v>27</v>
      </c>
      <c r="C346" s="148" t="s">
        <v>63</v>
      </c>
      <c r="D346" s="204"/>
      <c r="E346" s="149"/>
      <c r="F346" s="231">
        <v>43</v>
      </c>
      <c r="G346" s="232">
        <v>3307</v>
      </c>
      <c r="H346" s="232">
        <v>1428489</v>
      </c>
      <c r="I346" s="232">
        <v>9454161</v>
      </c>
      <c r="J346" s="232">
        <v>12372976</v>
      </c>
      <c r="K346" s="232">
        <v>2773208</v>
      </c>
      <c r="L346" s="43"/>
      <c r="M346" s="43"/>
      <c r="N346" s="43"/>
    </row>
    <row r="347" spans="1:14" ht="13.05" customHeight="1" x14ac:dyDescent="0.45">
      <c r="A347" s="114"/>
      <c r="B347" s="150"/>
      <c r="C347" s="150">
        <v>271</v>
      </c>
      <c r="D347" s="371" t="s">
        <v>302</v>
      </c>
      <c r="E347" s="371"/>
      <c r="F347" s="229"/>
      <c r="G347" s="230"/>
      <c r="H347" s="230"/>
      <c r="I347" s="230"/>
      <c r="J347" s="230"/>
      <c r="K347" s="230"/>
      <c r="L347" s="18"/>
      <c r="M347" s="18"/>
      <c r="N347" s="18"/>
    </row>
    <row r="348" spans="1:14" ht="12.6" customHeight="1" x14ac:dyDescent="0.45">
      <c r="D348" s="221" t="s">
        <v>2626</v>
      </c>
      <c r="E348" s="221" t="s">
        <v>1910</v>
      </c>
      <c r="F348" s="222">
        <v>1</v>
      </c>
      <c r="G348" s="223">
        <v>76</v>
      </c>
      <c r="H348" s="223" t="s">
        <v>2300</v>
      </c>
      <c r="I348" s="223" t="s">
        <v>2300</v>
      </c>
      <c r="J348" s="223" t="s">
        <v>2300</v>
      </c>
      <c r="K348" s="223" t="s">
        <v>2300</v>
      </c>
    </row>
    <row r="349" spans="1:14" ht="12.6" customHeight="1" x14ac:dyDescent="0.45">
      <c r="D349" s="221" t="s">
        <v>2627</v>
      </c>
      <c r="E349" s="228" t="s">
        <v>2628</v>
      </c>
      <c r="F349" s="222">
        <v>4</v>
      </c>
      <c r="G349" s="223">
        <v>595</v>
      </c>
      <c r="H349" s="224">
        <v>190096</v>
      </c>
      <c r="I349" s="224">
        <v>2236173</v>
      </c>
      <c r="J349" s="224">
        <v>3093841</v>
      </c>
      <c r="K349" s="224">
        <v>789259</v>
      </c>
    </row>
    <row r="350" spans="1:14" ht="13.05" customHeight="1" x14ac:dyDescent="0.45">
      <c r="A350" s="114"/>
      <c r="B350" s="150"/>
      <c r="C350" s="150">
        <v>272</v>
      </c>
      <c r="D350" s="377" t="s">
        <v>303</v>
      </c>
      <c r="E350" s="381"/>
      <c r="F350" s="229"/>
      <c r="G350" s="230"/>
      <c r="H350" s="230"/>
      <c r="I350" s="230"/>
      <c r="J350" s="230"/>
      <c r="K350" s="230"/>
      <c r="L350" s="18"/>
      <c r="M350" s="18"/>
      <c r="N350" s="18"/>
    </row>
    <row r="351" spans="1:14" ht="12.6" customHeight="1" x14ac:dyDescent="0.45">
      <c r="D351" s="221" t="s">
        <v>2629</v>
      </c>
      <c r="E351" s="221" t="s">
        <v>2630</v>
      </c>
      <c r="F351" s="222">
        <v>3</v>
      </c>
      <c r="G351" s="223">
        <v>414</v>
      </c>
      <c r="H351" s="224">
        <v>156320</v>
      </c>
      <c r="I351" s="224">
        <v>1157812</v>
      </c>
      <c r="J351" s="224">
        <v>1395517</v>
      </c>
      <c r="K351" s="224">
        <v>210979</v>
      </c>
    </row>
    <row r="352" spans="1:14" ht="12.6" customHeight="1" x14ac:dyDescent="0.45">
      <c r="D352" s="221" t="s">
        <v>2631</v>
      </c>
      <c r="E352" s="221" t="s">
        <v>304</v>
      </c>
      <c r="F352" s="222">
        <v>3</v>
      </c>
      <c r="G352" s="223">
        <v>101</v>
      </c>
      <c r="H352" s="224">
        <v>24639</v>
      </c>
      <c r="I352" s="224">
        <v>2670</v>
      </c>
      <c r="J352" s="224">
        <v>45352</v>
      </c>
      <c r="K352" s="224">
        <v>38439</v>
      </c>
    </row>
    <row r="353" spans="1:14" ht="36" customHeight="1" x14ac:dyDescent="0.45">
      <c r="A353" s="114"/>
      <c r="B353" s="150"/>
      <c r="C353" s="150">
        <v>273</v>
      </c>
      <c r="D353" s="376" t="s">
        <v>305</v>
      </c>
      <c r="E353" s="378"/>
      <c r="F353" s="229"/>
      <c r="G353" s="230"/>
      <c r="H353" s="230"/>
      <c r="I353" s="230"/>
      <c r="J353" s="230"/>
      <c r="K353" s="230"/>
      <c r="L353" s="18"/>
      <c r="M353" s="18"/>
      <c r="N353" s="18"/>
    </row>
    <row r="354" spans="1:14" ht="24" customHeight="1" x14ac:dyDescent="0.45">
      <c r="D354" s="221" t="s">
        <v>2632</v>
      </c>
      <c r="E354" s="228" t="s">
        <v>307</v>
      </c>
      <c r="F354" s="222">
        <v>1</v>
      </c>
      <c r="G354" s="223">
        <v>17</v>
      </c>
      <c r="H354" s="223" t="s">
        <v>2300</v>
      </c>
      <c r="I354" s="223" t="s">
        <v>2300</v>
      </c>
      <c r="J354" s="223" t="s">
        <v>2300</v>
      </c>
      <c r="K354" s="223" t="s">
        <v>2300</v>
      </c>
    </row>
    <row r="355" spans="1:14" ht="12.6" customHeight="1" x14ac:dyDescent="0.45">
      <c r="D355" s="221" t="s">
        <v>2633</v>
      </c>
      <c r="E355" s="221" t="s">
        <v>2634</v>
      </c>
      <c r="F355" s="222">
        <v>1</v>
      </c>
      <c r="G355" s="223">
        <v>321</v>
      </c>
      <c r="H355" s="223" t="s">
        <v>2300</v>
      </c>
      <c r="I355" s="223" t="s">
        <v>2300</v>
      </c>
      <c r="J355" s="223" t="s">
        <v>2300</v>
      </c>
      <c r="K355" s="223" t="s">
        <v>2300</v>
      </c>
    </row>
    <row r="356" spans="1:14" ht="12.6" customHeight="1" x14ac:dyDescent="0.45">
      <c r="D356" s="221" t="s">
        <v>2635</v>
      </c>
      <c r="E356" s="221" t="s">
        <v>2636</v>
      </c>
      <c r="F356" s="222">
        <v>2</v>
      </c>
      <c r="G356" s="223">
        <v>250</v>
      </c>
      <c r="H356" s="223" t="s">
        <v>2300</v>
      </c>
      <c r="I356" s="223" t="s">
        <v>2300</v>
      </c>
      <c r="J356" s="223" t="s">
        <v>2300</v>
      </c>
      <c r="K356" s="223" t="s">
        <v>2300</v>
      </c>
    </row>
    <row r="357" spans="1:14" ht="12.6" customHeight="1" x14ac:dyDescent="0.45">
      <c r="D357" s="221" t="s">
        <v>2637</v>
      </c>
      <c r="E357" s="221" t="s">
        <v>309</v>
      </c>
      <c r="F357" s="222">
        <v>2</v>
      </c>
      <c r="G357" s="223">
        <v>57</v>
      </c>
      <c r="H357" s="223" t="s">
        <v>2300</v>
      </c>
      <c r="I357" s="223" t="s">
        <v>2300</v>
      </c>
      <c r="J357" s="223" t="s">
        <v>2300</v>
      </c>
      <c r="K357" s="223" t="s">
        <v>2300</v>
      </c>
    </row>
    <row r="358" spans="1:14" ht="48" customHeight="1" x14ac:dyDescent="0.45">
      <c r="D358" s="221" t="s">
        <v>2638</v>
      </c>
      <c r="E358" s="228" t="s">
        <v>310</v>
      </c>
      <c r="F358" s="222">
        <v>5</v>
      </c>
      <c r="G358" s="223">
        <v>99</v>
      </c>
      <c r="H358" s="224">
        <v>27020</v>
      </c>
      <c r="I358" s="224">
        <v>53284</v>
      </c>
      <c r="J358" s="224">
        <v>95096</v>
      </c>
      <c r="K358" s="224">
        <v>38944</v>
      </c>
    </row>
    <row r="359" spans="1:14" ht="13.05" customHeight="1" x14ac:dyDescent="0.45">
      <c r="A359" s="114"/>
      <c r="B359" s="150"/>
      <c r="C359" s="150">
        <v>274</v>
      </c>
      <c r="D359" s="377" t="s">
        <v>311</v>
      </c>
      <c r="E359" s="381"/>
      <c r="F359" s="229"/>
      <c r="G359" s="230"/>
      <c r="H359" s="230"/>
      <c r="I359" s="230"/>
      <c r="J359" s="230"/>
      <c r="K359" s="230"/>
      <c r="L359" s="43"/>
      <c r="M359" s="43"/>
      <c r="N359" s="43"/>
    </row>
    <row r="360" spans="1:14" ht="12.6" customHeight="1" x14ac:dyDescent="0.45">
      <c r="D360" s="221" t="s">
        <v>2639</v>
      </c>
      <c r="E360" s="221" t="s">
        <v>312</v>
      </c>
      <c r="F360" s="222">
        <v>4</v>
      </c>
      <c r="G360" s="223">
        <v>531</v>
      </c>
      <c r="H360" s="224">
        <v>197968</v>
      </c>
      <c r="I360" s="224">
        <v>2100585</v>
      </c>
      <c r="J360" s="224">
        <v>2237087</v>
      </c>
      <c r="K360" s="224">
        <v>181053</v>
      </c>
    </row>
    <row r="361" spans="1:14" ht="24" customHeight="1" x14ac:dyDescent="0.45">
      <c r="D361" s="221" t="s">
        <v>2640</v>
      </c>
      <c r="E361" s="228" t="s">
        <v>2641</v>
      </c>
      <c r="F361" s="222">
        <v>5</v>
      </c>
      <c r="G361" s="223">
        <v>64</v>
      </c>
      <c r="H361" s="224">
        <v>21464</v>
      </c>
      <c r="I361" s="224">
        <v>27427</v>
      </c>
      <c r="J361" s="224">
        <v>81626</v>
      </c>
      <c r="K361" s="224">
        <v>49550</v>
      </c>
    </row>
    <row r="362" spans="1:14" ht="13.05" customHeight="1" x14ac:dyDescent="0.45">
      <c r="A362" s="114"/>
      <c r="B362" s="150"/>
      <c r="C362" s="150">
        <v>275</v>
      </c>
      <c r="D362" s="377" t="s">
        <v>313</v>
      </c>
      <c r="E362" s="381"/>
      <c r="F362" s="229"/>
      <c r="G362" s="230"/>
      <c r="H362" s="230"/>
      <c r="I362" s="230"/>
      <c r="J362" s="230"/>
      <c r="K362" s="230"/>
      <c r="L362" s="43"/>
      <c r="M362" s="43"/>
      <c r="N362" s="43"/>
    </row>
    <row r="363" spans="1:14" ht="12.6" customHeight="1" x14ac:dyDescent="0.45">
      <c r="D363" s="221" t="s">
        <v>2642</v>
      </c>
      <c r="E363" s="221" t="s">
        <v>314</v>
      </c>
      <c r="F363" s="222">
        <v>1</v>
      </c>
      <c r="G363" s="223">
        <v>43</v>
      </c>
      <c r="H363" s="223" t="s">
        <v>2300</v>
      </c>
      <c r="I363" s="223" t="s">
        <v>2300</v>
      </c>
      <c r="J363" s="223" t="s">
        <v>2300</v>
      </c>
      <c r="K363" s="223" t="s">
        <v>2300</v>
      </c>
    </row>
    <row r="364" spans="1:14" ht="24" customHeight="1" x14ac:dyDescent="0.45">
      <c r="D364" s="221" t="s">
        <v>2643</v>
      </c>
      <c r="E364" s="228" t="s">
        <v>315</v>
      </c>
      <c r="F364" s="222">
        <v>1</v>
      </c>
      <c r="G364" s="223">
        <v>11</v>
      </c>
      <c r="H364" s="223" t="s">
        <v>2300</v>
      </c>
      <c r="I364" s="223" t="s">
        <v>2300</v>
      </c>
      <c r="J364" s="223" t="s">
        <v>2300</v>
      </c>
      <c r="K364" s="223" t="s">
        <v>2300</v>
      </c>
    </row>
    <row r="365" spans="1:14" ht="24" customHeight="1" x14ac:dyDescent="0.45">
      <c r="D365" s="221" t="s">
        <v>2644</v>
      </c>
      <c r="E365" s="228" t="s">
        <v>316</v>
      </c>
      <c r="F365" s="222">
        <v>10</v>
      </c>
      <c r="G365" s="223">
        <v>728</v>
      </c>
      <c r="H365" s="224">
        <v>497105</v>
      </c>
      <c r="I365" s="224">
        <v>2811255</v>
      </c>
      <c r="J365" s="224">
        <v>3665022</v>
      </c>
      <c r="K365" s="224">
        <v>764205</v>
      </c>
    </row>
    <row r="366" spans="1:14" ht="13.05" customHeight="1" x14ac:dyDescent="0.45">
      <c r="A366" s="114"/>
      <c r="B366" s="148">
        <v>28</v>
      </c>
      <c r="C366" s="148" t="s">
        <v>64</v>
      </c>
      <c r="D366" s="204"/>
      <c r="E366" s="149"/>
      <c r="F366" s="231">
        <v>73</v>
      </c>
      <c r="G366" s="232">
        <v>10508</v>
      </c>
      <c r="H366" s="232">
        <v>5081523</v>
      </c>
      <c r="I366" s="232">
        <v>41165259</v>
      </c>
      <c r="J366" s="232">
        <v>50398547</v>
      </c>
      <c r="K366" s="232">
        <v>7140503</v>
      </c>
      <c r="L366" s="43"/>
      <c r="M366" s="43"/>
      <c r="N366" s="43"/>
    </row>
    <row r="367" spans="1:14" ht="13.05" customHeight="1" x14ac:dyDescent="0.45">
      <c r="A367" s="114"/>
      <c r="B367" s="150"/>
      <c r="C367" s="150">
        <v>281</v>
      </c>
      <c r="D367" s="371" t="s">
        <v>317</v>
      </c>
      <c r="E367" s="371"/>
      <c r="F367" s="229"/>
      <c r="G367" s="230"/>
      <c r="H367" s="230"/>
      <c r="I367" s="230"/>
      <c r="J367" s="230"/>
      <c r="K367" s="230"/>
      <c r="L367" s="43"/>
      <c r="M367" s="43"/>
      <c r="N367" s="43"/>
    </row>
    <row r="368" spans="1:14" ht="24" customHeight="1" x14ac:dyDescent="0.45">
      <c r="D368" s="221" t="s">
        <v>2645</v>
      </c>
      <c r="E368" s="228" t="s">
        <v>2646</v>
      </c>
      <c r="F368" s="222">
        <v>2</v>
      </c>
      <c r="G368" s="223">
        <v>124</v>
      </c>
      <c r="H368" s="223" t="s">
        <v>2300</v>
      </c>
      <c r="I368" s="223" t="s">
        <v>2300</v>
      </c>
      <c r="J368" s="223" t="s">
        <v>2300</v>
      </c>
      <c r="K368" s="223" t="s">
        <v>2300</v>
      </c>
    </row>
    <row r="369" spans="1:14" ht="12.6" customHeight="1" x14ac:dyDescent="0.45">
      <c r="D369" s="221" t="s">
        <v>2647</v>
      </c>
      <c r="E369" s="221" t="s">
        <v>318</v>
      </c>
      <c r="F369" s="222">
        <v>1</v>
      </c>
      <c r="G369" s="223">
        <v>776</v>
      </c>
      <c r="H369" s="223" t="s">
        <v>2300</v>
      </c>
      <c r="I369" s="223" t="s">
        <v>2300</v>
      </c>
      <c r="J369" s="223" t="s">
        <v>2300</v>
      </c>
      <c r="K369" s="223" t="s">
        <v>2300</v>
      </c>
    </row>
    <row r="370" spans="1:14" ht="13.05" customHeight="1" x14ac:dyDescent="0.45">
      <c r="A370" s="114"/>
      <c r="B370" s="150"/>
      <c r="C370" s="150">
        <v>282</v>
      </c>
      <c r="D370" s="376" t="s">
        <v>319</v>
      </c>
      <c r="E370" s="376"/>
      <c r="F370" s="229"/>
      <c r="G370" s="230"/>
      <c r="H370" s="230"/>
      <c r="I370" s="230"/>
      <c r="J370" s="230"/>
      <c r="K370" s="230"/>
      <c r="L370" s="43"/>
      <c r="M370" s="43"/>
      <c r="N370" s="43"/>
    </row>
    <row r="371" spans="1:14" ht="24" customHeight="1" x14ac:dyDescent="0.45">
      <c r="D371" s="221" t="s">
        <v>2648</v>
      </c>
      <c r="E371" s="228" t="s">
        <v>320</v>
      </c>
      <c r="F371" s="222">
        <v>13</v>
      </c>
      <c r="G371" s="223">
        <v>2228</v>
      </c>
      <c r="H371" s="224">
        <v>942926</v>
      </c>
      <c r="I371" s="224">
        <v>3002206</v>
      </c>
      <c r="J371" s="224">
        <v>5053298</v>
      </c>
      <c r="K371" s="224">
        <v>1803070</v>
      </c>
    </row>
    <row r="372" spans="1:14" ht="24" customHeight="1" x14ac:dyDescent="0.45">
      <c r="D372" s="221" t="s">
        <v>2649</v>
      </c>
      <c r="E372" s="228" t="s">
        <v>321</v>
      </c>
      <c r="F372" s="222">
        <v>18</v>
      </c>
      <c r="G372" s="223">
        <v>1336</v>
      </c>
      <c r="H372" s="224">
        <v>490450</v>
      </c>
      <c r="I372" s="224">
        <v>3518047</v>
      </c>
      <c r="J372" s="224">
        <v>5148203</v>
      </c>
      <c r="K372" s="224">
        <v>1036726</v>
      </c>
    </row>
    <row r="373" spans="1:14" s="94" customFormat="1" ht="13.05" customHeight="1" x14ac:dyDescent="0.45">
      <c r="A373" s="114"/>
      <c r="B373" s="150"/>
      <c r="C373" s="150">
        <v>283</v>
      </c>
      <c r="D373" s="376" t="s">
        <v>322</v>
      </c>
      <c r="E373" s="376"/>
      <c r="F373" s="229"/>
      <c r="G373" s="230"/>
      <c r="H373" s="230"/>
      <c r="I373" s="230"/>
      <c r="J373" s="230"/>
      <c r="K373" s="230"/>
      <c r="L373" s="43"/>
      <c r="M373" s="43"/>
      <c r="N373" s="43"/>
    </row>
    <row r="374" spans="1:14" ht="12.6" customHeight="1" x14ac:dyDescent="0.45">
      <c r="D374" s="221" t="s">
        <v>2650</v>
      </c>
      <c r="E374" s="221" t="s">
        <v>1457</v>
      </c>
      <c r="F374" s="222">
        <v>2</v>
      </c>
      <c r="G374" s="223">
        <v>2276</v>
      </c>
      <c r="H374" s="223" t="s">
        <v>2300</v>
      </c>
      <c r="I374" s="223" t="s">
        <v>2300</v>
      </c>
      <c r="J374" s="223" t="s">
        <v>2300</v>
      </c>
      <c r="K374" s="223" t="s">
        <v>2300</v>
      </c>
    </row>
    <row r="375" spans="1:14" ht="13.05" customHeight="1" x14ac:dyDescent="0.45">
      <c r="A375" s="114"/>
      <c r="B375" s="150"/>
      <c r="C375" s="150">
        <v>284</v>
      </c>
      <c r="D375" s="376" t="s">
        <v>323</v>
      </c>
      <c r="E375" s="376"/>
      <c r="F375" s="229"/>
      <c r="G375" s="230"/>
      <c r="H375" s="230"/>
      <c r="I375" s="230"/>
      <c r="J375" s="230"/>
      <c r="K375" s="230"/>
      <c r="L375" s="43"/>
      <c r="M375" s="43"/>
      <c r="N375" s="43"/>
    </row>
    <row r="376" spans="1:14" ht="12.6" customHeight="1" x14ac:dyDescent="0.45">
      <c r="D376" s="221" t="s">
        <v>2651</v>
      </c>
      <c r="E376" s="221" t="s">
        <v>324</v>
      </c>
      <c r="F376" s="222">
        <v>5</v>
      </c>
      <c r="G376" s="223">
        <v>624</v>
      </c>
      <c r="H376" s="224">
        <v>269529</v>
      </c>
      <c r="I376" s="224">
        <v>860238</v>
      </c>
      <c r="J376" s="224">
        <v>1627869</v>
      </c>
      <c r="K376" s="224">
        <v>698071</v>
      </c>
    </row>
    <row r="377" spans="1:14" ht="12.6" customHeight="1" x14ac:dyDescent="0.45">
      <c r="D377" s="221" t="s">
        <v>2652</v>
      </c>
      <c r="E377" s="221" t="s">
        <v>325</v>
      </c>
      <c r="F377" s="222">
        <v>8</v>
      </c>
      <c r="G377" s="223">
        <v>515</v>
      </c>
      <c r="H377" s="224">
        <v>222240</v>
      </c>
      <c r="I377" s="224">
        <v>1327532</v>
      </c>
      <c r="J377" s="224">
        <v>1817149</v>
      </c>
      <c r="K377" s="224">
        <v>503654</v>
      </c>
    </row>
    <row r="378" spans="1:14" s="94" customFormat="1" ht="13.05" customHeight="1" x14ac:dyDescent="0.45">
      <c r="A378" s="114"/>
      <c r="B378" s="150"/>
      <c r="C378" s="150">
        <v>285</v>
      </c>
      <c r="D378" s="376" t="s">
        <v>326</v>
      </c>
      <c r="E378" s="376"/>
      <c r="F378" s="229"/>
      <c r="G378" s="230"/>
      <c r="H378" s="230"/>
      <c r="I378" s="230"/>
      <c r="J378" s="230"/>
      <c r="K378" s="230"/>
      <c r="L378" s="43"/>
      <c r="M378" s="43"/>
      <c r="N378" s="43"/>
    </row>
    <row r="379" spans="1:14" ht="36" customHeight="1" x14ac:dyDescent="0.45">
      <c r="D379" s="221" t="s">
        <v>2653</v>
      </c>
      <c r="E379" s="228" t="s">
        <v>2654</v>
      </c>
      <c r="F379" s="222">
        <v>2</v>
      </c>
      <c r="G379" s="223">
        <v>1558</v>
      </c>
      <c r="H379" s="223" t="s">
        <v>2300</v>
      </c>
      <c r="I379" s="223" t="s">
        <v>2300</v>
      </c>
      <c r="J379" s="223" t="s">
        <v>2300</v>
      </c>
      <c r="K379" s="223" t="s">
        <v>2300</v>
      </c>
    </row>
    <row r="380" spans="1:14" s="94" customFormat="1" ht="24" customHeight="1" x14ac:dyDescent="0.45">
      <c r="A380" s="114"/>
      <c r="B380" s="150"/>
      <c r="C380" s="150">
        <v>289</v>
      </c>
      <c r="D380" s="376" t="s">
        <v>327</v>
      </c>
      <c r="E380" s="378"/>
      <c r="F380" s="229"/>
      <c r="G380" s="230"/>
      <c r="H380" s="230"/>
      <c r="I380" s="230"/>
      <c r="J380" s="230"/>
      <c r="K380" s="230"/>
      <c r="L380" s="43"/>
      <c r="M380" s="43"/>
      <c r="N380" s="43"/>
    </row>
    <row r="381" spans="1:14" ht="24" customHeight="1" x14ac:dyDescent="0.45">
      <c r="D381" s="221" t="s">
        <v>2655</v>
      </c>
      <c r="E381" s="228" t="s">
        <v>328</v>
      </c>
      <c r="F381" s="222">
        <v>22</v>
      </c>
      <c r="G381" s="223">
        <v>1071</v>
      </c>
      <c r="H381" s="224">
        <v>395754</v>
      </c>
      <c r="I381" s="224">
        <v>802223</v>
      </c>
      <c r="J381" s="224">
        <v>1781783</v>
      </c>
      <c r="K381" s="224">
        <v>872631</v>
      </c>
    </row>
    <row r="382" spans="1:14" ht="13.05" customHeight="1" x14ac:dyDescent="0.45">
      <c r="A382" s="114"/>
      <c r="B382" s="148">
        <v>29</v>
      </c>
      <c r="C382" s="148" t="s">
        <v>65</v>
      </c>
      <c r="D382" s="204"/>
      <c r="E382" s="149"/>
      <c r="F382" s="231">
        <v>64</v>
      </c>
      <c r="G382" s="232">
        <v>2905</v>
      </c>
      <c r="H382" s="232">
        <v>1107181</v>
      </c>
      <c r="I382" s="232">
        <v>3495532</v>
      </c>
      <c r="J382" s="232">
        <v>6286497</v>
      </c>
      <c r="K382" s="232">
        <v>2505258</v>
      </c>
      <c r="L382" s="43"/>
      <c r="M382" s="43"/>
      <c r="N382" s="43"/>
    </row>
    <row r="383" spans="1:14" ht="24" customHeight="1" x14ac:dyDescent="0.45">
      <c r="A383" s="114"/>
      <c r="B383" s="150"/>
      <c r="C383" s="150">
        <v>291</v>
      </c>
      <c r="D383" s="381" t="s">
        <v>329</v>
      </c>
      <c r="E383" s="381"/>
      <c r="F383" s="229"/>
      <c r="G383" s="230"/>
      <c r="H383" s="230"/>
      <c r="I383" s="230"/>
      <c r="J383" s="230"/>
      <c r="K383" s="230"/>
      <c r="L383" s="43"/>
      <c r="M383" s="43"/>
      <c r="N383" s="43"/>
    </row>
    <row r="384" spans="1:14" ht="24" customHeight="1" x14ac:dyDescent="0.45">
      <c r="D384" s="221" t="s">
        <v>2656</v>
      </c>
      <c r="E384" s="228" t="s">
        <v>330</v>
      </c>
      <c r="F384" s="222">
        <v>2</v>
      </c>
      <c r="G384" s="223">
        <v>54</v>
      </c>
      <c r="H384" s="223" t="s">
        <v>2300</v>
      </c>
      <c r="I384" s="223" t="s">
        <v>2300</v>
      </c>
      <c r="J384" s="223" t="s">
        <v>2300</v>
      </c>
      <c r="K384" s="223" t="s">
        <v>2300</v>
      </c>
    </row>
    <row r="385" spans="1:14" ht="12.6" customHeight="1" x14ac:dyDescent="0.45">
      <c r="D385" s="221" t="s">
        <v>2657</v>
      </c>
      <c r="E385" s="221" t="s">
        <v>331</v>
      </c>
      <c r="F385" s="222">
        <v>3</v>
      </c>
      <c r="G385" s="223">
        <v>101</v>
      </c>
      <c r="H385" s="224">
        <v>27162</v>
      </c>
      <c r="I385" s="224">
        <v>27959</v>
      </c>
      <c r="J385" s="224">
        <v>115926</v>
      </c>
      <c r="K385" s="224">
        <v>79228</v>
      </c>
    </row>
    <row r="386" spans="1:14" ht="12.6" customHeight="1" x14ac:dyDescent="0.45">
      <c r="D386" s="221" t="s">
        <v>2658</v>
      </c>
      <c r="E386" s="221" t="s">
        <v>332</v>
      </c>
      <c r="F386" s="222">
        <v>14</v>
      </c>
      <c r="G386" s="223">
        <v>360</v>
      </c>
      <c r="H386" s="224">
        <v>157076</v>
      </c>
      <c r="I386" s="224">
        <v>399575</v>
      </c>
      <c r="J386" s="224">
        <v>890615</v>
      </c>
      <c r="K386" s="224">
        <v>449842</v>
      </c>
    </row>
    <row r="387" spans="1:14" ht="12.6" customHeight="1" x14ac:dyDescent="0.45">
      <c r="D387" s="221" t="s">
        <v>2659</v>
      </c>
      <c r="E387" s="221" t="s">
        <v>333</v>
      </c>
      <c r="F387" s="222">
        <v>4</v>
      </c>
      <c r="G387" s="223">
        <v>260</v>
      </c>
      <c r="H387" s="224">
        <v>103478</v>
      </c>
      <c r="I387" s="224">
        <v>593636</v>
      </c>
      <c r="J387" s="224">
        <v>1021435</v>
      </c>
      <c r="K387" s="224">
        <v>363032</v>
      </c>
    </row>
    <row r="388" spans="1:14" ht="13.05" customHeight="1" x14ac:dyDescent="0.45">
      <c r="A388" s="114"/>
      <c r="B388" s="150"/>
      <c r="C388" s="150">
        <v>292</v>
      </c>
      <c r="D388" s="376" t="s">
        <v>334</v>
      </c>
      <c r="E388" s="376"/>
      <c r="F388" s="229"/>
      <c r="G388" s="230"/>
      <c r="H388" s="230"/>
      <c r="I388" s="230"/>
      <c r="J388" s="230"/>
      <c r="K388" s="230"/>
      <c r="L388" s="43"/>
      <c r="M388" s="43"/>
      <c r="N388" s="43"/>
    </row>
    <row r="389" spans="1:14" ht="12.6" customHeight="1" x14ac:dyDescent="0.45">
      <c r="D389" s="221" t="s">
        <v>2660</v>
      </c>
      <c r="E389" s="221" t="s">
        <v>2661</v>
      </c>
      <c r="F389" s="222">
        <v>10</v>
      </c>
      <c r="G389" s="223">
        <v>1004</v>
      </c>
      <c r="H389" s="224">
        <v>407185</v>
      </c>
      <c r="I389" s="224">
        <v>499146</v>
      </c>
      <c r="J389" s="224">
        <v>1335783</v>
      </c>
      <c r="K389" s="224">
        <v>736818</v>
      </c>
    </row>
    <row r="390" spans="1:14" ht="36" customHeight="1" x14ac:dyDescent="0.45">
      <c r="D390" s="221" t="s">
        <v>2662</v>
      </c>
      <c r="E390" s="228" t="s">
        <v>335</v>
      </c>
      <c r="F390" s="222">
        <v>6</v>
      </c>
      <c r="G390" s="223">
        <v>160</v>
      </c>
      <c r="H390" s="224">
        <v>44389</v>
      </c>
      <c r="I390" s="224">
        <v>90407</v>
      </c>
      <c r="J390" s="224">
        <v>203769</v>
      </c>
      <c r="K390" s="224">
        <v>106252</v>
      </c>
    </row>
    <row r="391" spans="1:14" ht="13.05" customHeight="1" x14ac:dyDescent="0.45">
      <c r="A391" s="114"/>
      <c r="B391" s="150"/>
      <c r="C391" s="150">
        <v>293</v>
      </c>
      <c r="D391" s="376" t="s">
        <v>336</v>
      </c>
      <c r="E391" s="376"/>
      <c r="F391" s="229"/>
      <c r="G391" s="230"/>
      <c r="H391" s="230"/>
      <c r="I391" s="230"/>
      <c r="J391" s="230"/>
      <c r="K391" s="230"/>
      <c r="L391" s="43"/>
      <c r="M391" s="43"/>
      <c r="N391" s="43"/>
    </row>
    <row r="392" spans="1:14" ht="12.6" customHeight="1" x14ac:dyDescent="0.45">
      <c r="D392" s="221" t="s">
        <v>2663</v>
      </c>
      <c r="E392" s="221" t="s">
        <v>337</v>
      </c>
      <c r="F392" s="222">
        <v>1</v>
      </c>
      <c r="G392" s="223">
        <v>43</v>
      </c>
      <c r="H392" s="223" t="s">
        <v>2300</v>
      </c>
      <c r="I392" s="223" t="s">
        <v>2300</v>
      </c>
      <c r="J392" s="223" t="s">
        <v>2300</v>
      </c>
      <c r="K392" s="223" t="s">
        <v>2300</v>
      </c>
    </row>
    <row r="393" spans="1:14" ht="24" customHeight="1" x14ac:dyDescent="0.45">
      <c r="D393" s="221" t="s">
        <v>2664</v>
      </c>
      <c r="E393" s="228" t="s">
        <v>338</v>
      </c>
      <c r="F393" s="222">
        <v>5</v>
      </c>
      <c r="G393" s="223">
        <v>226</v>
      </c>
      <c r="H393" s="224">
        <v>82028</v>
      </c>
      <c r="I393" s="224">
        <v>491263</v>
      </c>
      <c r="J393" s="224">
        <v>802906</v>
      </c>
      <c r="K393" s="224">
        <v>277276</v>
      </c>
    </row>
    <row r="394" spans="1:14" ht="13.05" customHeight="1" x14ac:dyDescent="0.45">
      <c r="A394" s="114"/>
      <c r="B394" s="150"/>
      <c r="C394" s="150">
        <v>296</v>
      </c>
      <c r="D394" s="376" t="s">
        <v>339</v>
      </c>
      <c r="E394" s="376"/>
      <c r="F394" s="229"/>
      <c r="G394" s="230"/>
      <c r="H394" s="230"/>
      <c r="I394" s="230"/>
      <c r="J394" s="230"/>
      <c r="K394" s="230"/>
      <c r="L394" s="43"/>
      <c r="M394" s="43"/>
      <c r="N394" s="43"/>
    </row>
    <row r="395" spans="1:14" ht="12.6" customHeight="1" x14ac:dyDescent="0.45">
      <c r="D395" s="221" t="s">
        <v>2665</v>
      </c>
      <c r="E395" s="221" t="s">
        <v>2666</v>
      </c>
      <c r="F395" s="222">
        <v>1</v>
      </c>
      <c r="G395" s="223">
        <v>1</v>
      </c>
      <c r="H395" s="223" t="s">
        <v>2300</v>
      </c>
      <c r="I395" s="223" t="s">
        <v>2300</v>
      </c>
      <c r="J395" s="223" t="s">
        <v>2300</v>
      </c>
      <c r="K395" s="223" t="s">
        <v>2300</v>
      </c>
    </row>
    <row r="396" spans="1:14" ht="12.6" customHeight="1" x14ac:dyDescent="0.45">
      <c r="D396" s="221" t="s">
        <v>2667</v>
      </c>
      <c r="E396" s="221" t="s">
        <v>2668</v>
      </c>
      <c r="F396" s="222">
        <v>1</v>
      </c>
      <c r="G396" s="223">
        <v>7</v>
      </c>
      <c r="H396" s="223" t="s">
        <v>2300</v>
      </c>
      <c r="I396" s="223" t="s">
        <v>2300</v>
      </c>
      <c r="J396" s="223" t="s">
        <v>2300</v>
      </c>
      <c r="K396" s="223" t="s">
        <v>2300</v>
      </c>
    </row>
    <row r="397" spans="1:14" ht="12.6" customHeight="1" x14ac:dyDescent="0.45">
      <c r="D397" s="221" t="s">
        <v>2669</v>
      </c>
      <c r="E397" s="221" t="s">
        <v>340</v>
      </c>
      <c r="F397" s="222">
        <v>2</v>
      </c>
      <c r="G397" s="223">
        <v>17</v>
      </c>
      <c r="H397" s="223" t="s">
        <v>2300</v>
      </c>
      <c r="I397" s="223" t="s">
        <v>2300</v>
      </c>
      <c r="J397" s="223" t="s">
        <v>2300</v>
      </c>
      <c r="K397" s="223" t="s">
        <v>2300</v>
      </c>
    </row>
    <row r="398" spans="1:14" ht="13.05" customHeight="1" x14ac:dyDescent="0.45">
      <c r="A398" s="114"/>
      <c r="B398" s="150"/>
      <c r="C398" s="150">
        <v>297</v>
      </c>
      <c r="D398" s="376" t="s">
        <v>341</v>
      </c>
      <c r="E398" s="376"/>
      <c r="F398" s="229"/>
      <c r="G398" s="230"/>
      <c r="H398" s="230"/>
      <c r="I398" s="230"/>
      <c r="J398" s="230"/>
      <c r="K398" s="230"/>
      <c r="L398" s="18"/>
      <c r="M398" s="18"/>
      <c r="N398" s="18"/>
    </row>
    <row r="399" spans="1:14" ht="24" customHeight="1" x14ac:dyDescent="0.45">
      <c r="D399" s="221" t="s">
        <v>2670</v>
      </c>
      <c r="E399" s="228" t="s">
        <v>2671</v>
      </c>
      <c r="F399" s="222">
        <v>2</v>
      </c>
      <c r="G399" s="223">
        <v>101</v>
      </c>
      <c r="H399" s="223" t="s">
        <v>2300</v>
      </c>
      <c r="I399" s="223" t="s">
        <v>2300</v>
      </c>
      <c r="J399" s="223" t="s">
        <v>2300</v>
      </c>
      <c r="K399" s="223" t="s">
        <v>2300</v>
      </c>
    </row>
    <row r="400" spans="1:14" ht="12.6" customHeight="1" x14ac:dyDescent="0.45">
      <c r="D400" s="221" t="s">
        <v>2672</v>
      </c>
      <c r="E400" s="221" t="s">
        <v>1522</v>
      </c>
      <c r="F400" s="222">
        <v>2</v>
      </c>
      <c r="G400" s="223">
        <v>17</v>
      </c>
      <c r="H400" s="223" t="s">
        <v>2300</v>
      </c>
      <c r="I400" s="223" t="s">
        <v>2300</v>
      </c>
      <c r="J400" s="223" t="s">
        <v>2300</v>
      </c>
      <c r="K400" s="223" t="s">
        <v>2300</v>
      </c>
    </row>
    <row r="401" spans="1:14" ht="12.6" customHeight="1" x14ac:dyDescent="0.45">
      <c r="D401" s="221" t="s">
        <v>2673</v>
      </c>
      <c r="E401" s="221" t="s">
        <v>342</v>
      </c>
      <c r="F401" s="222">
        <v>2</v>
      </c>
      <c r="G401" s="223">
        <v>133</v>
      </c>
      <c r="H401" s="223" t="s">
        <v>2300</v>
      </c>
      <c r="I401" s="223" t="s">
        <v>2300</v>
      </c>
      <c r="J401" s="223" t="s">
        <v>2300</v>
      </c>
      <c r="K401" s="223" t="s">
        <v>2300</v>
      </c>
    </row>
    <row r="402" spans="1:14" s="94" customFormat="1" ht="13.05" customHeight="1" x14ac:dyDescent="0.45">
      <c r="A402" s="114"/>
      <c r="B402" s="150"/>
      <c r="C402" s="150">
        <v>299</v>
      </c>
      <c r="D402" s="376" t="s">
        <v>343</v>
      </c>
      <c r="E402" s="376"/>
      <c r="F402" s="229"/>
      <c r="G402" s="230"/>
      <c r="H402" s="230"/>
      <c r="I402" s="230"/>
      <c r="J402" s="230"/>
      <c r="K402" s="230"/>
      <c r="L402" s="18"/>
      <c r="M402" s="18"/>
      <c r="N402" s="18"/>
    </row>
    <row r="403" spans="1:14" ht="12.6" customHeight="1" x14ac:dyDescent="0.45">
      <c r="D403" s="221" t="s">
        <v>2674</v>
      </c>
      <c r="E403" s="221" t="s">
        <v>344</v>
      </c>
      <c r="F403" s="222">
        <v>9</v>
      </c>
      <c r="G403" s="223">
        <v>421</v>
      </c>
      <c r="H403" s="224">
        <v>174706</v>
      </c>
      <c r="I403" s="224">
        <v>865502</v>
      </c>
      <c r="J403" s="224">
        <v>1149792</v>
      </c>
      <c r="K403" s="224">
        <v>278921</v>
      </c>
    </row>
    <row r="404" spans="1:14" ht="13.05" customHeight="1" x14ac:dyDescent="0.45">
      <c r="A404" s="114"/>
      <c r="B404" s="148">
        <v>30</v>
      </c>
      <c r="C404" s="148" t="s">
        <v>345</v>
      </c>
      <c r="D404" s="204"/>
      <c r="E404" s="149"/>
      <c r="F404" s="231">
        <v>20</v>
      </c>
      <c r="G404" s="232">
        <v>1293</v>
      </c>
      <c r="H404" s="232">
        <v>470627</v>
      </c>
      <c r="I404" s="232">
        <v>1210328</v>
      </c>
      <c r="J404" s="232">
        <v>2293713</v>
      </c>
      <c r="K404" s="232">
        <v>1042660</v>
      </c>
      <c r="L404" s="43"/>
      <c r="M404" s="43"/>
      <c r="N404" s="43"/>
    </row>
    <row r="405" spans="1:14" ht="13.05" customHeight="1" x14ac:dyDescent="0.45">
      <c r="A405" s="114"/>
      <c r="B405" s="150"/>
      <c r="C405" s="150">
        <v>301</v>
      </c>
      <c r="D405" s="377" t="s">
        <v>346</v>
      </c>
      <c r="E405" s="381"/>
      <c r="F405" s="229"/>
      <c r="G405" s="230"/>
      <c r="H405" s="230"/>
      <c r="I405" s="230"/>
      <c r="J405" s="230"/>
      <c r="K405" s="230"/>
      <c r="L405" s="18"/>
      <c r="M405" s="18"/>
      <c r="N405" s="18"/>
    </row>
    <row r="406" spans="1:14" ht="12.6" customHeight="1" x14ac:dyDescent="0.45">
      <c r="D406" s="221" t="s">
        <v>2675</v>
      </c>
      <c r="E406" s="221" t="s">
        <v>347</v>
      </c>
      <c r="F406" s="222">
        <v>2</v>
      </c>
      <c r="G406" s="223">
        <v>360</v>
      </c>
      <c r="H406" s="223" t="s">
        <v>2300</v>
      </c>
      <c r="I406" s="223" t="s">
        <v>2300</v>
      </c>
      <c r="J406" s="223" t="s">
        <v>2300</v>
      </c>
      <c r="K406" s="223" t="s">
        <v>2300</v>
      </c>
    </row>
    <row r="407" spans="1:14" ht="12.6" customHeight="1" x14ac:dyDescent="0.45">
      <c r="D407" s="221" t="s">
        <v>2676</v>
      </c>
      <c r="E407" s="221" t="s">
        <v>2677</v>
      </c>
      <c r="F407" s="222">
        <v>2</v>
      </c>
      <c r="G407" s="223">
        <v>91</v>
      </c>
      <c r="H407" s="223" t="s">
        <v>2300</v>
      </c>
      <c r="I407" s="223" t="s">
        <v>2300</v>
      </c>
      <c r="J407" s="223" t="s">
        <v>2300</v>
      </c>
      <c r="K407" s="223" t="s">
        <v>2300</v>
      </c>
    </row>
    <row r="408" spans="1:14" ht="12.6" customHeight="1" x14ac:dyDescent="0.45">
      <c r="D408" s="221" t="s">
        <v>2678</v>
      </c>
      <c r="E408" s="221" t="s">
        <v>348</v>
      </c>
      <c r="F408" s="222">
        <v>2</v>
      </c>
      <c r="G408" s="223">
        <v>65</v>
      </c>
      <c r="H408" s="223" t="s">
        <v>2300</v>
      </c>
      <c r="I408" s="223" t="s">
        <v>2300</v>
      </c>
      <c r="J408" s="223" t="s">
        <v>2300</v>
      </c>
      <c r="K408" s="223" t="s">
        <v>2300</v>
      </c>
    </row>
    <row r="409" spans="1:14" ht="24" customHeight="1" x14ac:dyDescent="0.45">
      <c r="D409" s="221" t="s">
        <v>2679</v>
      </c>
      <c r="E409" s="228" t="s">
        <v>349</v>
      </c>
      <c r="F409" s="222">
        <v>3</v>
      </c>
      <c r="G409" s="223">
        <v>166</v>
      </c>
      <c r="H409" s="224">
        <v>40236</v>
      </c>
      <c r="I409" s="224">
        <v>17069</v>
      </c>
      <c r="J409" s="224">
        <v>96427</v>
      </c>
      <c r="K409" s="224">
        <v>67492</v>
      </c>
    </row>
    <row r="410" spans="1:14" s="94" customFormat="1" ht="13.05" customHeight="1" x14ac:dyDescent="0.45">
      <c r="A410" s="114"/>
      <c r="B410" s="150"/>
      <c r="C410" s="150">
        <v>302</v>
      </c>
      <c r="D410" s="376" t="s">
        <v>350</v>
      </c>
      <c r="E410" s="376"/>
      <c r="F410" s="229"/>
      <c r="G410" s="230"/>
      <c r="H410" s="230"/>
      <c r="I410" s="230"/>
      <c r="J410" s="230"/>
      <c r="K410" s="230"/>
      <c r="L410" s="18"/>
      <c r="M410" s="18"/>
      <c r="N410" s="18"/>
    </row>
    <row r="411" spans="1:14" ht="12.6" customHeight="1" x14ac:dyDescent="0.45">
      <c r="D411" s="221" t="s">
        <v>2680</v>
      </c>
      <c r="E411" s="221" t="s">
        <v>351</v>
      </c>
      <c r="F411" s="222">
        <v>2</v>
      </c>
      <c r="G411" s="223">
        <v>85</v>
      </c>
      <c r="H411" s="223" t="s">
        <v>2300</v>
      </c>
      <c r="I411" s="223" t="s">
        <v>2300</v>
      </c>
      <c r="J411" s="223" t="s">
        <v>2300</v>
      </c>
      <c r="K411" s="223" t="s">
        <v>2300</v>
      </c>
    </row>
    <row r="412" spans="1:14" ht="13.05" customHeight="1" x14ac:dyDescent="0.45">
      <c r="A412" s="114"/>
      <c r="B412" s="150"/>
      <c r="C412" s="150">
        <v>303</v>
      </c>
      <c r="D412" s="377" t="s">
        <v>352</v>
      </c>
      <c r="E412" s="381"/>
      <c r="F412" s="229"/>
      <c r="G412" s="230"/>
      <c r="H412" s="230"/>
      <c r="I412" s="230"/>
      <c r="J412" s="230"/>
      <c r="K412" s="230"/>
      <c r="L412" s="43"/>
      <c r="M412" s="43"/>
      <c r="N412" s="43"/>
    </row>
    <row r="413" spans="1:14" ht="24" customHeight="1" x14ac:dyDescent="0.45">
      <c r="D413" s="221" t="s">
        <v>2681</v>
      </c>
      <c r="E413" s="228" t="s">
        <v>2682</v>
      </c>
      <c r="F413" s="222">
        <v>1</v>
      </c>
      <c r="G413" s="223">
        <v>29</v>
      </c>
      <c r="H413" s="223" t="s">
        <v>2300</v>
      </c>
      <c r="I413" s="223" t="s">
        <v>2300</v>
      </c>
      <c r="J413" s="223" t="s">
        <v>2300</v>
      </c>
      <c r="K413" s="223" t="s">
        <v>2300</v>
      </c>
    </row>
    <row r="414" spans="1:14" ht="12.6" customHeight="1" x14ac:dyDescent="0.45">
      <c r="D414" s="221" t="s">
        <v>2683</v>
      </c>
      <c r="E414" s="228" t="s">
        <v>353</v>
      </c>
      <c r="F414" s="222">
        <v>1</v>
      </c>
      <c r="G414" s="223">
        <v>81</v>
      </c>
      <c r="H414" s="223" t="s">
        <v>2300</v>
      </c>
      <c r="I414" s="223" t="s">
        <v>2300</v>
      </c>
      <c r="J414" s="223" t="s">
        <v>2300</v>
      </c>
      <c r="K414" s="223" t="s">
        <v>2300</v>
      </c>
    </row>
    <row r="415" spans="1:14" ht="12.6" customHeight="1" x14ac:dyDescent="0.45">
      <c r="D415" s="221" t="s">
        <v>2684</v>
      </c>
      <c r="E415" s="221" t="s">
        <v>1558</v>
      </c>
      <c r="F415" s="222">
        <v>4</v>
      </c>
      <c r="G415" s="223">
        <v>95</v>
      </c>
      <c r="H415" s="224">
        <v>23605</v>
      </c>
      <c r="I415" s="224">
        <v>126660</v>
      </c>
      <c r="J415" s="224">
        <v>170328</v>
      </c>
      <c r="K415" s="224">
        <v>39677</v>
      </c>
    </row>
    <row r="416" spans="1:14" ht="12.6" customHeight="1" x14ac:dyDescent="0.45">
      <c r="D416" s="221" t="s">
        <v>2685</v>
      </c>
      <c r="E416" s="221" t="s">
        <v>2686</v>
      </c>
      <c r="F416" s="222">
        <v>1</v>
      </c>
      <c r="G416" s="223">
        <v>15</v>
      </c>
      <c r="H416" s="223" t="s">
        <v>2300</v>
      </c>
      <c r="I416" s="223" t="s">
        <v>2300</v>
      </c>
      <c r="J416" s="223" t="s">
        <v>2300</v>
      </c>
      <c r="K416" s="223" t="s">
        <v>2300</v>
      </c>
    </row>
    <row r="417" spans="1:14" ht="12.6" customHeight="1" x14ac:dyDescent="0.45">
      <c r="D417" s="221" t="s">
        <v>2687</v>
      </c>
      <c r="E417" s="221" t="s">
        <v>2688</v>
      </c>
      <c r="F417" s="222">
        <v>2</v>
      </c>
      <c r="G417" s="223">
        <v>306</v>
      </c>
      <c r="H417" s="223" t="s">
        <v>2300</v>
      </c>
      <c r="I417" s="223" t="s">
        <v>2300</v>
      </c>
      <c r="J417" s="223" t="s">
        <v>2300</v>
      </c>
      <c r="K417" s="223" t="s">
        <v>2300</v>
      </c>
    </row>
    <row r="418" spans="1:14" ht="13.05" customHeight="1" x14ac:dyDescent="0.45">
      <c r="A418" s="114"/>
      <c r="B418" s="148">
        <v>31</v>
      </c>
      <c r="C418" s="148" t="s">
        <v>354</v>
      </c>
      <c r="D418" s="204"/>
      <c r="E418" s="149"/>
      <c r="F418" s="231">
        <v>57</v>
      </c>
      <c r="G418" s="232">
        <v>7570</v>
      </c>
      <c r="H418" s="232">
        <v>4280750</v>
      </c>
      <c r="I418" s="232">
        <v>55710550</v>
      </c>
      <c r="J418" s="232">
        <v>66966769</v>
      </c>
      <c r="K418" s="232">
        <v>9239043</v>
      </c>
      <c r="L418" s="43"/>
      <c r="M418" s="43"/>
      <c r="N418" s="43"/>
    </row>
    <row r="419" spans="1:14" ht="13.05" customHeight="1" x14ac:dyDescent="0.45">
      <c r="A419" s="114"/>
      <c r="B419" s="150"/>
      <c r="C419" s="150">
        <v>311</v>
      </c>
      <c r="D419" s="377" t="s">
        <v>355</v>
      </c>
      <c r="E419" s="381"/>
      <c r="F419" s="229"/>
      <c r="G419" s="230"/>
      <c r="H419" s="230"/>
      <c r="I419" s="230"/>
      <c r="J419" s="230"/>
      <c r="K419" s="230"/>
      <c r="L419" s="43"/>
      <c r="M419" s="43"/>
      <c r="N419" s="43"/>
    </row>
    <row r="420" spans="1:14" ht="24" customHeight="1" x14ac:dyDescent="0.45">
      <c r="D420" s="221" t="s">
        <v>2689</v>
      </c>
      <c r="E420" s="228" t="s">
        <v>2690</v>
      </c>
      <c r="F420" s="222">
        <v>1</v>
      </c>
      <c r="G420" s="223">
        <v>3185</v>
      </c>
      <c r="H420" s="223" t="s">
        <v>2300</v>
      </c>
      <c r="I420" s="223" t="s">
        <v>2300</v>
      </c>
      <c r="J420" s="223" t="s">
        <v>2300</v>
      </c>
      <c r="K420" s="223" t="s">
        <v>2300</v>
      </c>
    </row>
    <row r="421" spans="1:14" ht="12.6" customHeight="1" x14ac:dyDescent="0.45">
      <c r="D421" s="221" t="s">
        <v>2691</v>
      </c>
      <c r="E421" s="221" t="s">
        <v>1911</v>
      </c>
      <c r="F421" s="222">
        <v>1</v>
      </c>
      <c r="G421" s="223">
        <v>26</v>
      </c>
      <c r="H421" s="223" t="s">
        <v>2300</v>
      </c>
      <c r="I421" s="223" t="s">
        <v>2300</v>
      </c>
      <c r="J421" s="223" t="s">
        <v>2300</v>
      </c>
      <c r="K421" s="223" t="s">
        <v>2300</v>
      </c>
    </row>
    <row r="422" spans="1:14" ht="12.6" customHeight="1" x14ac:dyDescent="0.45">
      <c r="D422" s="221" t="s">
        <v>2692</v>
      </c>
      <c r="E422" s="221" t="s">
        <v>356</v>
      </c>
      <c r="F422" s="222">
        <v>37</v>
      </c>
      <c r="G422" s="223">
        <v>4006</v>
      </c>
      <c r="H422" s="224">
        <v>1859093</v>
      </c>
      <c r="I422" s="224">
        <v>10800967</v>
      </c>
      <c r="J422" s="224">
        <v>14766703</v>
      </c>
      <c r="K422" s="224">
        <v>3306793</v>
      </c>
    </row>
    <row r="423" spans="1:14" ht="13.05" customHeight="1" x14ac:dyDescent="0.45">
      <c r="A423" s="114"/>
      <c r="B423" s="150"/>
      <c r="C423" s="150">
        <v>312</v>
      </c>
      <c r="D423" s="377" t="s">
        <v>357</v>
      </c>
      <c r="E423" s="381"/>
      <c r="F423" s="229"/>
      <c r="G423" s="230"/>
      <c r="H423" s="230"/>
      <c r="I423" s="230"/>
      <c r="J423" s="230"/>
      <c r="K423" s="230"/>
      <c r="L423" s="18"/>
      <c r="M423" s="18"/>
      <c r="N423" s="18"/>
    </row>
    <row r="424" spans="1:14" ht="12.6" customHeight="1" x14ac:dyDescent="0.45">
      <c r="D424" s="221" t="s">
        <v>2693</v>
      </c>
      <c r="E424" s="221" t="s">
        <v>358</v>
      </c>
      <c r="F424" s="222">
        <v>1</v>
      </c>
      <c r="G424" s="223">
        <v>56</v>
      </c>
      <c r="H424" s="223" t="s">
        <v>2300</v>
      </c>
      <c r="I424" s="223" t="s">
        <v>2300</v>
      </c>
      <c r="J424" s="223" t="s">
        <v>2300</v>
      </c>
      <c r="K424" s="223" t="s">
        <v>2300</v>
      </c>
    </row>
    <row r="425" spans="1:14" ht="13.05" customHeight="1" x14ac:dyDescent="0.45">
      <c r="A425" s="114"/>
      <c r="B425" s="150"/>
      <c r="C425" s="150">
        <v>313</v>
      </c>
      <c r="D425" s="377" t="s">
        <v>359</v>
      </c>
      <c r="E425" s="381"/>
      <c r="F425" s="229"/>
      <c r="G425" s="230"/>
      <c r="H425" s="230"/>
      <c r="I425" s="230"/>
      <c r="J425" s="230"/>
      <c r="K425" s="230"/>
      <c r="L425" s="18"/>
      <c r="M425" s="18"/>
      <c r="N425" s="18"/>
    </row>
    <row r="426" spans="1:14" ht="12.6" customHeight="1" x14ac:dyDescent="0.45">
      <c r="D426" s="221" t="s">
        <v>2694</v>
      </c>
      <c r="E426" s="221" t="s">
        <v>2695</v>
      </c>
      <c r="F426" s="222">
        <v>3</v>
      </c>
      <c r="G426" s="223">
        <v>36</v>
      </c>
      <c r="H426" s="224">
        <v>10721</v>
      </c>
      <c r="I426" s="224">
        <v>16713</v>
      </c>
      <c r="J426" s="224">
        <v>42868</v>
      </c>
      <c r="K426" s="224">
        <v>23777</v>
      </c>
    </row>
    <row r="427" spans="1:14" ht="12.6" customHeight="1" x14ac:dyDescent="0.45">
      <c r="D427" s="221" t="s">
        <v>2696</v>
      </c>
      <c r="E427" s="221" t="s">
        <v>360</v>
      </c>
      <c r="F427" s="222">
        <v>3</v>
      </c>
      <c r="G427" s="223">
        <v>131</v>
      </c>
      <c r="H427" s="224">
        <v>53435</v>
      </c>
      <c r="I427" s="224">
        <v>819186</v>
      </c>
      <c r="J427" s="224">
        <v>916647</v>
      </c>
      <c r="K427" s="224">
        <v>75835</v>
      </c>
    </row>
    <row r="428" spans="1:14" ht="12.6" customHeight="1" x14ac:dyDescent="0.45">
      <c r="D428" s="221" t="s">
        <v>2697</v>
      </c>
      <c r="E428" s="221" t="s">
        <v>2698</v>
      </c>
      <c r="F428" s="222">
        <v>5</v>
      </c>
      <c r="G428" s="223">
        <v>60</v>
      </c>
      <c r="H428" s="224">
        <v>19863</v>
      </c>
      <c r="I428" s="224">
        <v>26187</v>
      </c>
      <c r="J428" s="224">
        <v>58818</v>
      </c>
      <c r="K428" s="224">
        <v>30022</v>
      </c>
    </row>
    <row r="429" spans="1:14" ht="12.6" customHeight="1" x14ac:dyDescent="0.45">
      <c r="D429" s="221" t="s">
        <v>2699</v>
      </c>
      <c r="E429" s="221" t="s">
        <v>361</v>
      </c>
      <c r="F429" s="222">
        <v>4</v>
      </c>
      <c r="G429" s="223">
        <v>27</v>
      </c>
      <c r="H429" s="224">
        <v>7366</v>
      </c>
      <c r="I429" s="224">
        <v>23873</v>
      </c>
      <c r="J429" s="224">
        <v>38372</v>
      </c>
      <c r="K429" s="224">
        <v>13197</v>
      </c>
    </row>
    <row r="430" spans="1:14" s="94" customFormat="1" ht="24" customHeight="1" x14ac:dyDescent="0.45">
      <c r="A430" s="114"/>
      <c r="B430" s="150"/>
      <c r="C430" s="150">
        <v>315</v>
      </c>
      <c r="D430" s="376" t="s">
        <v>363</v>
      </c>
      <c r="E430" s="378"/>
      <c r="F430" s="229"/>
      <c r="G430" s="230"/>
      <c r="H430" s="230"/>
      <c r="I430" s="230"/>
      <c r="J430" s="230"/>
      <c r="K430" s="230"/>
      <c r="L430" s="18"/>
      <c r="M430" s="18"/>
      <c r="N430" s="18"/>
    </row>
    <row r="431" spans="1:14" ht="24" customHeight="1" x14ac:dyDescent="0.45">
      <c r="D431" s="221" t="s">
        <v>2700</v>
      </c>
      <c r="E431" s="228" t="s">
        <v>2701</v>
      </c>
      <c r="F431" s="222">
        <v>1</v>
      </c>
      <c r="G431" s="223">
        <v>35</v>
      </c>
      <c r="H431" s="223" t="s">
        <v>2300</v>
      </c>
      <c r="I431" s="223" t="s">
        <v>2300</v>
      </c>
      <c r="J431" s="223" t="s">
        <v>2300</v>
      </c>
      <c r="K431" s="223" t="s">
        <v>2300</v>
      </c>
    </row>
    <row r="432" spans="1:14" ht="13.05" customHeight="1" x14ac:dyDescent="0.45">
      <c r="A432" s="115"/>
      <c r="B432" s="150"/>
      <c r="C432" s="150">
        <v>319</v>
      </c>
      <c r="D432" s="150" t="s">
        <v>1912</v>
      </c>
      <c r="E432" s="203"/>
      <c r="F432" s="229"/>
      <c r="G432" s="230"/>
      <c r="H432" s="230"/>
      <c r="I432" s="230"/>
      <c r="J432" s="230"/>
      <c r="K432" s="230"/>
      <c r="L432" s="176"/>
      <c r="M432" s="176"/>
      <c r="N432" s="176"/>
    </row>
    <row r="433" spans="1:14" ht="24" customHeight="1" x14ac:dyDescent="0.45">
      <c r="D433" s="221" t="s">
        <v>2702</v>
      </c>
      <c r="E433" s="228" t="s">
        <v>1913</v>
      </c>
      <c r="F433" s="222">
        <v>1</v>
      </c>
      <c r="G433" s="223">
        <v>8</v>
      </c>
      <c r="H433" s="223" t="s">
        <v>2300</v>
      </c>
      <c r="I433" s="223" t="s">
        <v>2300</v>
      </c>
      <c r="J433" s="223" t="s">
        <v>2300</v>
      </c>
      <c r="K433" s="223" t="s">
        <v>2300</v>
      </c>
    </row>
    <row r="434" spans="1:14" ht="13.05" customHeight="1" x14ac:dyDescent="0.45">
      <c r="A434" s="114"/>
      <c r="B434" s="148">
        <v>32</v>
      </c>
      <c r="C434" s="148" t="s">
        <v>364</v>
      </c>
      <c r="D434" s="204"/>
      <c r="E434" s="149"/>
      <c r="F434" s="231">
        <v>95</v>
      </c>
      <c r="G434" s="232">
        <v>2606</v>
      </c>
      <c r="H434" s="232">
        <v>1080560</v>
      </c>
      <c r="I434" s="232">
        <v>3762326</v>
      </c>
      <c r="J434" s="232">
        <v>6258037</v>
      </c>
      <c r="K434" s="232">
        <v>2524560</v>
      </c>
      <c r="L434" s="177"/>
      <c r="M434" s="177"/>
      <c r="N434" s="177"/>
    </row>
    <row r="435" spans="1:14" s="94" customFormat="1" ht="13.05" customHeight="1" x14ac:dyDescent="0.45">
      <c r="A435" s="114"/>
      <c r="B435" s="152"/>
      <c r="C435" s="152">
        <v>321</v>
      </c>
      <c r="D435" s="381" t="s">
        <v>365</v>
      </c>
      <c r="E435" s="381"/>
      <c r="F435" s="229"/>
      <c r="G435" s="230"/>
      <c r="H435" s="230"/>
      <c r="I435" s="230"/>
      <c r="J435" s="230"/>
      <c r="K435" s="230"/>
      <c r="L435" s="176"/>
      <c r="M435" s="176"/>
      <c r="N435" s="176"/>
    </row>
    <row r="436" spans="1:14" ht="24" customHeight="1" x14ac:dyDescent="0.45">
      <c r="D436" s="221" t="s">
        <v>2703</v>
      </c>
      <c r="E436" s="228" t="s">
        <v>366</v>
      </c>
      <c r="F436" s="222">
        <v>2</v>
      </c>
      <c r="G436" s="223">
        <v>52</v>
      </c>
      <c r="H436" s="223" t="s">
        <v>2300</v>
      </c>
      <c r="I436" s="223" t="s">
        <v>2300</v>
      </c>
      <c r="J436" s="223" t="s">
        <v>2300</v>
      </c>
      <c r="K436" s="223" t="s">
        <v>2300</v>
      </c>
    </row>
    <row r="437" spans="1:14" ht="36" customHeight="1" x14ac:dyDescent="0.45">
      <c r="D437" s="221" t="s">
        <v>2704</v>
      </c>
      <c r="E437" s="228" t="s">
        <v>2705</v>
      </c>
      <c r="F437" s="222">
        <v>1</v>
      </c>
      <c r="G437" s="223">
        <v>84</v>
      </c>
      <c r="H437" s="223" t="s">
        <v>2300</v>
      </c>
      <c r="I437" s="223" t="s">
        <v>2300</v>
      </c>
      <c r="J437" s="223" t="s">
        <v>2300</v>
      </c>
      <c r="K437" s="223" t="s">
        <v>2300</v>
      </c>
    </row>
    <row r="438" spans="1:14" s="94" customFormat="1" ht="13.05" customHeight="1" x14ac:dyDescent="0.45">
      <c r="A438" s="114"/>
      <c r="B438" s="152"/>
      <c r="C438" s="152">
        <v>323</v>
      </c>
      <c r="D438" s="378" t="s">
        <v>367</v>
      </c>
      <c r="E438" s="378"/>
      <c r="F438" s="229"/>
      <c r="G438" s="230"/>
      <c r="H438" s="230"/>
      <c r="I438" s="230"/>
      <c r="J438" s="230"/>
      <c r="K438" s="230"/>
      <c r="L438" s="177"/>
      <c r="M438" s="177"/>
      <c r="N438" s="177"/>
    </row>
    <row r="439" spans="1:14" ht="12.6" customHeight="1" x14ac:dyDescent="0.45">
      <c r="D439" s="221" t="s">
        <v>2706</v>
      </c>
      <c r="E439" s="221" t="s">
        <v>2707</v>
      </c>
      <c r="F439" s="222">
        <v>14</v>
      </c>
      <c r="G439" s="223">
        <v>1444</v>
      </c>
      <c r="H439" s="224">
        <v>691575</v>
      </c>
      <c r="I439" s="224">
        <v>2413115</v>
      </c>
      <c r="J439" s="224">
        <v>3419893</v>
      </c>
      <c r="K439" s="224">
        <v>1104022</v>
      </c>
    </row>
    <row r="440" spans="1:14" s="94" customFormat="1" ht="13.05" customHeight="1" x14ac:dyDescent="0.45">
      <c r="A440" s="115"/>
      <c r="B440" s="152"/>
      <c r="C440" s="152">
        <v>324</v>
      </c>
      <c r="D440" s="152" t="s">
        <v>1914</v>
      </c>
      <c r="E440" s="205"/>
      <c r="F440" s="229"/>
      <c r="G440" s="230"/>
      <c r="H440" s="230"/>
      <c r="I440" s="230"/>
      <c r="J440" s="230"/>
      <c r="K440" s="230"/>
      <c r="L440" s="176"/>
      <c r="M440" s="176"/>
      <c r="N440" s="176"/>
    </row>
    <row r="441" spans="1:14" ht="24" customHeight="1" x14ac:dyDescent="0.45">
      <c r="D441" s="221" t="s">
        <v>2708</v>
      </c>
      <c r="E441" s="228" t="s">
        <v>1915</v>
      </c>
      <c r="F441" s="222">
        <v>1</v>
      </c>
      <c r="G441" s="223">
        <v>2</v>
      </c>
      <c r="H441" s="223" t="s">
        <v>2300</v>
      </c>
      <c r="I441" s="223" t="s">
        <v>2300</v>
      </c>
      <c r="J441" s="223" t="s">
        <v>2300</v>
      </c>
      <c r="K441" s="223" t="s">
        <v>2300</v>
      </c>
    </row>
    <row r="442" spans="1:14" ht="13.05" customHeight="1" x14ac:dyDescent="0.45">
      <c r="A442" s="114"/>
      <c r="B442" s="152"/>
      <c r="C442" s="152">
        <v>325</v>
      </c>
      <c r="D442" s="381" t="s">
        <v>368</v>
      </c>
      <c r="E442" s="381"/>
      <c r="F442" s="229"/>
      <c r="G442" s="230"/>
      <c r="H442" s="230"/>
      <c r="I442" s="230"/>
      <c r="J442" s="230"/>
      <c r="K442" s="230"/>
      <c r="L442" s="176"/>
      <c r="M442" s="176"/>
      <c r="N442" s="176"/>
    </row>
    <row r="443" spans="1:14" ht="24" customHeight="1" x14ac:dyDescent="0.45">
      <c r="D443" s="221" t="s">
        <v>2709</v>
      </c>
      <c r="E443" s="228" t="s">
        <v>369</v>
      </c>
      <c r="F443" s="222">
        <v>2</v>
      </c>
      <c r="G443" s="223">
        <v>13</v>
      </c>
      <c r="H443" s="223" t="s">
        <v>2300</v>
      </c>
      <c r="I443" s="223" t="s">
        <v>2300</v>
      </c>
      <c r="J443" s="223" t="s">
        <v>2300</v>
      </c>
      <c r="K443" s="223" t="s">
        <v>2300</v>
      </c>
    </row>
    <row r="444" spans="1:14" ht="12.6" customHeight="1" x14ac:dyDescent="0.45">
      <c r="D444" s="221" t="s">
        <v>2710</v>
      </c>
      <c r="E444" s="221" t="s">
        <v>370</v>
      </c>
      <c r="F444" s="222">
        <v>4</v>
      </c>
      <c r="G444" s="223">
        <v>32</v>
      </c>
      <c r="H444" s="224">
        <v>7796</v>
      </c>
      <c r="I444" s="224">
        <v>17676</v>
      </c>
      <c r="J444" s="224">
        <v>34578</v>
      </c>
      <c r="K444" s="224">
        <v>15364</v>
      </c>
    </row>
    <row r="445" spans="1:14" s="94" customFormat="1" ht="13.05" customHeight="1" x14ac:dyDescent="0.45">
      <c r="A445" s="114"/>
      <c r="B445" s="152"/>
      <c r="C445" s="152">
        <v>327</v>
      </c>
      <c r="D445" s="378" t="s">
        <v>371</v>
      </c>
      <c r="E445" s="378"/>
      <c r="F445" s="229"/>
      <c r="G445" s="230"/>
      <c r="H445" s="230"/>
      <c r="I445" s="230"/>
      <c r="J445" s="230"/>
      <c r="K445" s="230"/>
      <c r="L445" s="177"/>
      <c r="M445" s="177"/>
      <c r="N445" s="177"/>
    </row>
    <row r="446" spans="1:14" ht="12.6" customHeight="1" x14ac:dyDescent="0.45">
      <c r="D446" s="221" t="s">
        <v>2711</v>
      </c>
      <c r="E446" s="221" t="s">
        <v>372</v>
      </c>
      <c r="F446" s="222">
        <v>10</v>
      </c>
      <c r="G446" s="223">
        <v>81</v>
      </c>
      <c r="H446" s="224">
        <v>18341</v>
      </c>
      <c r="I446" s="224">
        <v>18128</v>
      </c>
      <c r="J446" s="224">
        <v>44985</v>
      </c>
      <c r="K446" s="224">
        <v>24415</v>
      </c>
    </row>
    <row r="447" spans="1:14" ht="13.05" customHeight="1" x14ac:dyDescent="0.45">
      <c r="A447" s="114"/>
      <c r="B447" s="152"/>
      <c r="C447" s="152">
        <v>328</v>
      </c>
      <c r="D447" s="378" t="s">
        <v>373</v>
      </c>
      <c r="E447" s="378"/>
      <c r="F447" s="229"/>
      <c r="G447" s="230"/>
      <c r="H447" s="230"/>
      <c r="I447" s="230"/>
      <c r="J447" s="230"/>
      <c r="K447" s="230"/>
      <c r="L447" s="176"/>
      <c r="M447" s="176"/>
      <c r="N447" s="176"/>
    </row>
    <row r="448" spans="1:14" ht="24" customHeight="1" x14ac:dyDescent="0.45">
      <c r="D448" s="221" t="s">
        <v>2712</v>
      </c>
      <c r="E448" s="228" t="s">
        <v>374</v>
      </c>
      <c r="F448" s="222">
        <v>1</v>
      </c>
      <c r="G448" s="223">
        <v>5</v>
      </c>
      <c r="H448" s="223" t="s">
        <v>2300</v>
      </c>
      <c r="I448" s="223" t="s">
        <v>2300</v>
      </c>
      <c r="J448" s="223" t="s">
        <v>2300</v>
      </c>
      <c r="K448" s="223" t="s">
        <v>2300</v>
      </c>
    </row>
    <row r="449" spans="1:14" ht="12.6" customHeight="1" x14ac:dyDescent="0.45">
      <c r="D449" s="221" t="s">
        <v>2713</v>
      </c>
      <c r="E449" s="221" t="s">
        <v>375</v>
      </c>
      <c r="F449" s="222">
        <v>8</v>
      </c>
      <c r="G449" s="223">
        <v>39</v>
      </c>
      <c r="H449" s="224">
        <v>12978</v>
      </c>
      <c r="I449" s="224">
        <v>13660</v>
      </c>
      <c r="J449" s="224">
        <v>42709</v>
      </c>
      <c r="K449" s="224">
        <v>26417</v>
      </c>
    </row>
    <row r="450" spans="1:14" ht="12.6" customHeight="1" x14ac:dyDescent="0.45">
      <c r="D450" s="221" t="s">
        <v>2714</v>
      </c>
      <c r="E450" s="221" t="s">
        <v>376</v>
      </c>
      <c r="F450" s="222">
        <v>1</v>
      </c>
      <c r="G450" s="223">
        <v>5</v>
      </c>
      <c r="H450" s="223" t="s">
        <v>2300</v>
      </c>
      <c r="I450" s="223" t="s">
        <v>2300</v>
      </c>
      <c r="J450" s="223" t="s">
        <v>2300</v>
      </c>
      <c r="K450" s="223" t="s">
        <v>2300</v>
      </c>
    </row>
    <row r="451" spans="1:14" ht="12.6" customHeight="1" x14ac:dyDescent="0.45">
      <c r="D451" s="221" t="s">
        <v>2715</v>
      </c>
      <c r="E451" s="221" t="s">
        <v>2716</v>
      </c>
      <c r="F451" s="222">
        <v>3</v>
      </c>
      <c r="G451" s="223">
        <v>38</v>
      </c>
      <c r="H451" s="224">
        <v>5361</v>
      </c>
      <c r="I451" s="224">
        <v>1231</v>
      </c>
      <c r="J451" s="224">
        <v>9456</v>
      </c>
      <c r="K451" s="224">
        <v>7741</v>
      </c>
    </row>
    <row r="452" spans="1:14" ht="13.05" customHeight="1" x14ac:dyDescent="0.45">
      <c r="A452" s="114"/>
      <c r="B452" s="152"/>
      <c r="C452" s="152">
        <v>329</v>
      </c>
      <c r="D452" s="381" t="s">
        <v>377</v>
      </c>
      <c r="E452" s="381"/>
      <c r="F452" s="229"/>
      <c r="G452" s="230"/>
      <c r="H452" s="230"/>
      <c r="I452" s="230"/>
      <c r="J452" s="230"/>
      <c r="K452" s="230"/>
      <c r="L452" s="115"/>
      <c r="M452" s="115"/>
      <c r="N452" s="115"/>
    </row>
    <row r="453" spans="1:14" ht="12.6" customHeight="1" x14ac:dyDescent="0.45">
      <c r="D453" s="221" t="s">
        <v>2717</v>
      </c>
      <c r="E453" s="221" t="s">
        <v>1916</v>
      </c>
      <c r="F453" s="222">
        <v>3</v>
      </c>
      <c r="G453" s="223">
        <v>22</v>
      </c>
      <c r="H453" s="224">
        <v>6337</v>
      </c>
      <c r="I453" s="224">
        <v>7059</v>
      </c>
      <c r="J453" s="224">
        <v>18224</v>
      </c>
      <c r="K453" s="224">
        <v>10150</v>
      </c>
    </row>
    <row r="454" spans="1:14" ht="12.6" customHeight="1" x14ac:dyDescent="0.45">
      <c r="D454" s="221" t="s">
        <v>2718</v>
      </c>
      <c r="E454" s="221" t="s">
        <v>378</v>
      </c>
      <c r="F454" s="222">
        <v>30</v>
      </c>
      <c r="G454" s="223">
        <v>173</v>
      </c>
      <c r="H454" s="224">
        <v>56954</v>
      </c>
      <c r="I454" s="224">
        <v>75626</v>
      </c>
      <c r="J454" s="224">
        <v>168815</v>
      </c>
      <c r="K454" s="224">
        <v>84722</v>
      </c>
    </row>
    <row r="455" spans="1:14" ht="12.6" customHeight="1" x14ac:dyDescent="0.45">
      <c r="D455" s="221" t="s">
        <v>2719</v>
      </c>
      <c r="E455" s="221" t="s">
        <v>1640</v>
      </c>
      <c r="F455" s="222">
        <v>2</v>
      </c>
      <c r="G455" s="223">
        <v>59</v>
      </c>
      <c r="H455" s="223" t="s">
        <v>2300</v>
      </c>
      <c r="I455" s="223" t="s">
        <v>2300</v>
      </c>
      <c r="J455" s="223" t="s">
        <v>2300</v>
      </c>
      <c r="K455" s="223" t="s">
        <v>2300</v>
      </c>
    </row>
    <row r="456" spans="1:14" ht="12.6" customHeight="1" x14ac:dyDescent="0.45">
      <c r="D456" s="221" t="s">
        <v>2720</v>
      </c>
      <c r="E456" s="221" t="s">
        <v>379</v>
      </c>
      <c r="F456" s="222">
        <v>3</v>
      </c>
      <c r="G456" s="223">
        <v>32</v>
      </c>
      <c r="H456" s="224">
        <v>10959</v>
      </c>
      <c r="I456" s="224">
        <v>4836</v>
      </c>
      <c r="J456" s="224">
        <v>26515</v>
      </c>
      <c r="K456" s="224">
        <v>19707</v>
      </c>
    </row>
    <row r="457" spans="1:14" ht="24" customHeight="1" thickBot="1" x14ac:dyDescent="0.5">
      <c r="A457" s="115"/>
      <c r="B457" s="233"/>
      <c r="C457" s="233"/>
      <c r="D457" s="234" t="s">
        <v>2721</v>
      </c>
      <c r="E457" s="235" t="s">
        <v>380</v>
      </c>
      <c r="F457" s="236">
        <v>10</v>
      </c>
      <c r="G457" s="237">
        <v>525</v>
      </c>
      <c r="H457" s="238">
        <v>202866</v>
      </c>
      <c r="I457" s="238">
        <v>956008</v>
      </c>
      <c r="J457" s="238">
        <v>2018312</v>
      </c>
      <c r="K457" s="238">
        <v>1032506</v>
      </c>
    </row>
  </sheetData>
  <mergeCells count="120">
    <mergeCell ref="D435:E435"/>
    <mergeCell ref="D438:E438"/>
    <mergeCell ref="D442:E442"/>
    <mergeCell ref="D445:E445"/>
    <mergeCell ref="D447:E447"/>
    <mergeCell ref="D452:E452"/>
    <mergeCell ref="D410:E410"/>
    <mergeCell ref="D412:E412"/>
    <mergeCell ref="D419:E419"/>
    <mergeCell ref="D423:E423"/>
    <mergeCell ref="D425:E425"/>
    <mergeCell ref="D430:E430"/>
    <mergeCell ref="D388:E388"/>
    <mergeCell ref="D391:E391"/>
    <mergeCell ref="D394:E394"/>
    <mergeCell ref="D398:E398"/>
    <mergeCell ref="D402:E402"/>
    <mergeCell ref="D405:E405"/>
    <mergeCell ref="D370:E370"/>
    <mergeCell ref="D373:E373"/>
    <mergeCell ref="D375:E375"/>
    <mergeCell ref="D378:E378"/>
    <mergeCell ref="D380:E380"/>
    <mergeCell ref="D383:E383"/>
    <mergeCell ref="D347:E347"/>
    <mergeCell ref="D350:E350"/>
    <mergeCell ref="D353:E353"/>
    <mergeCell ref="D359:E359"/>
    <mergeCell ref="D362:E362"/>
    <mergeCell ref="D367:E367"/>
    <mergeCell ref="D322:E322"/>
    <mergeCell ref="D324:E324"/>
    <mergeCell ref="D329:E329"/>
    <mergeCell ref="D332:E332"/>
    <mergeCell ref="D337:E337"/>
    <mergeCell ref="D340:E340"/>
    <mergeCell ref="D302:E302"/>
    <mergeCell ref="D306:E306"/>
    <mergeCell ref="D308:E308"/>
    <mergeCell ref="D311:E311"/>
    <mergeCell ref="D313:E313"/>
    <mergeCell ref="D320:E320"/>
    <mergeCell ref="D276:E276"/>
    <mergeCell ref="D281:E281"/>
    <mergeCell ref="D288:E288"/>
    <mergeCell ref="D292:E292"/>
    <mergeCell ref="D298:E298"/>
    <mergeCell ref="D300:E300"/>
    <mergeCell ref="D259:E259"/>
    <mergeCell ref="D261:E261"/>
    <mergeCell ref="D263:E263"/>
    <mergeCell ref="D268:E268"/>
    <mergeCell ref="D270:E270"/>
    <mergeCell ref="D271:E271"/>
    <mergeCell ref="D237:E237"/>
    <mergeCell ref="D243:E243"/>
    <mergeCell ref="D246:E246"/>
    <mergeCell ref="D248:E248"/>
    <mergeCell ref="D252:E252"/>
    <mergeCell ref="D257:E257"/>
    <mergeCell ref="D212:E212"/>
    <mergeCell ref="D216:E216"/>
    <mergeCell ref="D220:E220"/>
    <mergeCell ref="D224:E224"/>
    <mergeCell ref="D229:E229"/>
    <mergeCell ref="D231:E231"/>
    <mergeCell ref="D189:E189"/>
    <mergeCell ref="D194:E194"/>
    <mergeCell ref="D197:E197"/>
    <mergeCell ref="D203:E203"/>
    <mergeCell ref="D206:E206"/>
    <mergeCell ref="D210:E210"/>
    <mergeCell ref="D166:E166"/>
    <mergeCell ref="D171:E171"/>
    <mergeCell ref="D173:E173"/>
    <mergeCell ref="D176:E176"/>
    <mergeCell ref="D180:E180"/>
    <mergeCell ref="D184:E184"/>
    <mergeCell ref="D149:E149"/>
    <mergeCell ref="D152:E152"/>
    <mergeCell ref="D156:E156"/>
    <mergeCell ref="D158:E158"/>
    <mergeCell ref="D160:E160"/>
    <mergeCell ref="D163:E163"/>
    <mergeCell ref="D132:E132"/>
    <mergeCell ref="D134:E134"/>
    <mergeCell ref="D136:E136"/>
    <mergeCell ref="D138:E138"/>
    <mergeCell ref="D140:E140"/>
    <mergeCell ref="D145:E145"/>
    <mergeCell ref="D109:E109"/>
    <mergeCell ref="D114:E114"/>
    <mergeCell ref="D120:E120"/>
    <mergeCell ref="D124:E124"/>
    <mergeCell ref="D127:E127"/>
    <mergeCell ref="D129:E129"/>
    <mergeCell ref="D75:E75"/>
    <mergeCell ref="D79:E79"/>
    <mergeCell ref="D85:E85"/>
    <mergeCell ref="D94:E94"/>
    <mergeCell ref="D98:E98"/>
    <mergeCell ref="D102:E102"/>
    <mergeCell ref="D56:E56"/>
    <mergeCell ref="D60:E60"/>
    <mergeCell ref="D63:E63"/>
    <mergeCell ref="D65:E65"/>
    <mergeCell ref="D70:E70"/>
    <mergeCell ref="D72:E72"/>
    <mergeCell ref="D26:E26"/>
    <mergeCell ref="D32:E32"/>
    <mergeCell ref="D36:E36"/>
    <mergeCell ref="D42:E42"/>
    <mergeCell ref="D44:E44"/>
    <mergeCell ref="D54:E54"/>
    <mergeCell ref="B5:E6"/>
    <mergeCell ref="F5:F6"/>
    <mergeCell ref="B7:E7"/>
    <mergeCell ref="D9:E9"/>
    <mergeCell ref="D15:E15"/>
    <mergeCell ref="D23:E23"/>
  </mergeCells>
  <phoneticPr fontId="2"/>
  <pageMargins left="0.78740157480314965" right="0.78740157480314965" top="0.78740157480314965" bottom="0.78740157480314965" header="0.39370078740157483" footer="0.59055118110236227"/>
  <pageSetup paperSize="9" scale="83" firstPageNumber="5" fitToHeight="0" orientation="portrait" r:id="rId1"/>
  <ignoredErrors>
    <ignoredError sqref="B8 C9:C452 D10:E457"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45"/>
  <sheetViews>
    <sheetView showGridLines="0" zoomScaleNormal="100" zoomScaleSheetLayoutView="100" workbookViewId="0"/>
  </sheetViews>
  <sheetFormatPr defaultColWidth="8.09765625" defaultRowHeight="15" customHeight="1" x14ac:dyDescent="0.45"/>
  <cols>
    <col min="1" max="1" width="2.59765625" style="169" customWidth="1"/>
    <col min="2" max="2" width="2.5" style="170" customWidth="1"/>
    <col min="3" max="3" width="6.5" style="169" customWidth="1"/>
    <col min="4" max="4" width="58.69921875" style="169" customWidth="1"/>
    <col min="5" max="5" width="6" style="123" customWidth="1"/>
    <col min="6" max="6" width="11.3984375" style="123" customWidth="1"/>
    <col min="7" max="16384" width="8.09765625" style="123"/>
  </cols>
  <sheetData>
    <row r="1" spans="1:8" s="105" customFormat="1" ht="15" customHeight="1" x14ac:dyDescent="0.45">
      <c r="B1" s="112" t="s">
        <v>2045</v>
      </c>
      <c r="C1" s="112"/>
      <c r="D1" s="106"/>
      <c r="E1" s="107"/>
      <c r="F1" s="107"/>
    </row>
    <row r="2" spans="1:8" s="47" customFormat="1" ht="18" customHeight="1" x14ac:dyDescent="0.45">
      <c r="B2" s="90"/>
      <c r="C2" s="92"/>
      <c r="D2" s="92"/>
      <c r="E2" s="93"/>
      <c r="F2" s="93"/>
    </row>
    <row r="3" spans="1:8" s="47" customFormat="1" ht="15" customHeight="1" thickBot="1" x14ac:dyDescent="0.5">
      <c r="B3" s="91" t="s">
        <v>1876</v>
      </c>
      <c r="E3" s="93"/>
      <c r="F3" s="93"/>
      <c r="G3" s="57"/>
      <c r="H3" s="57"/>
    </row>
    <row r="4" spans="1:8" s="37" customFormat="1" ht="36" x14ac:dyDescent="0.45">
      <c r="A4" s="53"/>
      <c r="B4" s="384" t="s">
        <v>18</v>
      </c>
      <c r="C4" s="384"/>
      <c r="D4" s="384"/>
      <c r="E4" s="125" t="s">
        <v>1870</v>
      </c>
      <c r="F4" s="54" t="s">
        <v>566</v>
      </c>
      <c r="G4" s="53"/>
      <c r="H4" s="53"/>
    </row>
    <row r="5" spans="1:8" s="37" customFormat="1" ht="15" customHeight="1" thickBot="1" x14ac:dyDescent="0.5">
      <c r="A5" s="53"/>
      <c r="B5" s="385"/>
      <c r="C5" s="385"/>
      <c r="D5" s="385"/>
      <c r="E5" s="124"/>
      <c r="F5" s="55" t="s">
        <v>78</v>
      </c>
      <c r="G5" s="53"/>
      <c r="H5" s="53"/>
    </row>
    <row r="6" spans="1:8" s="47" customFormat="1" ht="15" customHeight="1" x14ac:dyDescent="0.45">
      <c r="A6" s="57"/>
      <c r="B6" s="386" t="s">
        <v>1885</v>
      </c>
      <c r="C6" s="386"/>
      <c r="D6" s="386"/>
      <c r="E6" s="239">
        <v>3231</v>
      </c>
      <c r="F6" s="240">
        <v>290073330</v>
      </c>
      <c r="G6" s="57"/>
      <c r="H6" s="57"/>
    </row>
    <row r="7" spans="1:8" s="47" customFormat="1" ht="15" customHeight="1" x14ac:dyDescent="0.45">
      <c r="A7" s="57"/>
      <c r="B7" s="166" t="s">
        <v>1958</v>
      </c>
      <c r="C7" s="161" t="s">
        <v>1899</v>
      </c>
      <c r="D7" s="162" t="s">
        <v>0</v>
      </c>
      <c r="E7" s="241">
        <v>781</v>
      </c>
      <c r="F7" s="242">
        <v>38442299</v>
      </c>
      <c r="G7" s="56"/>
      <c r="H7" s="57"/>
    </row>
    <row r="8" spans="1:8" ht="15" customHeight="1" x14ac:dyDescent="0.45">
      <c r="C8" s="243" t="s">
        <v>567</v>
      </c>
      <c r="D8" s="243" t="s">
        <v>568</v>
      </c>
      <c r="E8" s="244">
        <v>18</v>
      </c>
      <c r="F8" s="245">
        <v>4452658</v>
      </c>
    </row>
    <row r="9" spans="1:8" ht="15" customHeight="1" x14ac:dyDescent="0.45">
      <c r="C9" s="243" t="s">
        <v>569</v>
      </c>
      <c r="D9" s="243" t="s">
        <v>570</v>
      </c>
      <c r="E9" s="246">
        <v>1</v>
      </c>
      <c r="F9" s="247" t="s">
        <v>2722</v>
      </c>
    </row>
    <row r="10" spans="1:8" ht="15" customHeight="1" x14ac:dyDescent="0.45">
      <c r="C10" s="243" t="s">
        <v>571</v>
      </c>
      <c r="D10" s="243" t="s">
        <v>572</v>
      </c>
      <c r="E10" s="244">
        <v>14</v>
      </c>
      <c r="F10" s="245">
        <v>1151144</v>
      </c>
    </row>
    <row r="11" spans="1:8" ht="15" customHeight="1" x14ac:dyDescent="0.45">
      <c r="C11" s="243" t="s">
        <v>573</v>
      </c>
      <c r="D11" s="243" t="s">
        <v>574</v>
      </c>
      <c r="E11" s="244">
        <v>15</v>
      </c>
      <c r="F11" s="245">
        <v>1143175</v>
      </c>
    </row>
    <row r="12" spans="1:8" ht="15" customHeight="1" x14ac:dyDescent="0.45">
      <c r="C12" s="243" t="s">
        <v>575</v>
      </c>
      <c r="D12" s="243" t="s">
        <v>576</v>
      </c>
      <c r="E12" s="244">
        <v>9</v>
      </c>
      <c r="F12" s="245">
        <v>341299</v>
      </c>
    </row>
    <row r="13" spans="1:8" ht="15" customHeight="1" x14ac:dyDescent="0.45">
      <c r="C13" s="243" t="s">
        <v>577</v>
      </c>
      <c r="D13" s="243" t="s">
        <v>578</v>
      </c>
      <c r="E13" s="244">
        <v>3</v>
      </c>
      <c r="F13" s="245">
        <v>181223</v>
      </c>
    </row>
    <row r="14" spans="1:8" ht="15" customHeight="1" x14ac:dyDescent="0.45">
      <c r="C14" s="243" t="s">
        <v>579</v>
      </c>
      <c r="D14" s="243" t="s">
        <v>580</v>
      </c>
      <c r="E14" s="244">
        <v>5</v>
      </c>
      <c r="F14" s="245">
        <v>90380</v>
      </c>
    </row>
    <row r="15" spans="1:8" ht="15" customHeight="1" x14ac:dyDescent="0.45">
      <c r="C15" s="243" t="s">
        <v>581</v>
      </c>
      <c r="D15" s="243" t="s">
        <v>582</v>
      </c>
      <c r="E15" s="244">
        <v>5</v>
      </c>
      <c r="F15" s="245">
        <v>18781</v>
      </c>
    </row>
    <row r="16" spans="1:8" ht="15" customHeight="1" x14ac:dyDescent="0.45">
      <c r="C16" s="243" t="s">
        <v>583</v>
      </c>
      <c r="D16" s="243" t="s">
        <v>584</v>
      </c>
      <c r="E16" s="244">
        <v>5</v>
      </c>
      <c r="F16" s="245">
        <v>59365</v>
      </c>
    </row>
    <row r="17" spans="3:6" ht="15" customHeight="1" x14ac:dyDescent="0.45">
      <c r="C17" s="243" t="s">
        <v>585</v>
      </c>
      <c r="D17" s="243" t="s">
        <v>586</v>
      </c>
      <c r="E17" s="244">
        <v>18</v>
      </c>
      <c r="F17" s="245">
        <v>369988</v>
      </c>
    </row>
    <row r="18" spans="3:6" ht="15" customHeight="1" x14ac:dyDescent="0.45">
      <c r="C18" s="243" t="s">
        <v>587</v>
      </c>
      <c r="D18" s="243" t="s">
        <v>588</v>
      </c>
      <c r="E18" s="244">
        <v>13</v>
      </c>
      <c r="F18" s="245">
        <v>1605412</v>
      </c>
    </row>
    <row r="19" spans="3:6" ht="15" customHeight="1" x14ac:dyDescent="0.45">
      <c r="C19" s="243" t="s">
        <v>589</v>
      </c>
      <c r="D19" s="243" t="s">
        <v>590</v>
      </c>
      <c r="E19" s="244">
        <v>17</v>
      </c>
      <c r="F19" s="245">
        <v>8254182</v>
      </c>
    </row>
    <row r="20" spans="3:6" ht="15" customHeight="1" x14ac:dyDescent="0.45">
      <c r="C20" s="243" t="s">
        <v>591</v>
      </c>
      <c r="D20" s="243" t="s">
        <v>592</v>
      </c>
      <c r="E20" s="244">
        <v>25</v>
      </c>
      <c r="F20" s="245">
        <v>1524614</v>
      </c>
    </row>
    <row r="21" spans="3:6" ht="15" customHeight="1" x14ac:dyDescent="0.45">
      <c r="C21" s="243" t="s">
        <v>593</v>
      </c>
      <c r="D21" s="243" t="s">
        <v>594</v>
      </c>
      <c r="E21" s="244">
        <v>6</v>
      </c>
      <c r="F21" s="245">
        <v>224746</v>
      </c>
    </row>
    <row r="22" spans="3:6" ht="15" customHeight="1" x14ac:dyDescent="0.45">
      <c r="C22" s="243" t="s">
        <v>595</v>
      </c>
      <c r="D22" s="243" t="s">
        <v>596</v>
      </c>
      <c r="E22" s="244">
        <v>13</v>
      </c>
      <c r="F22" s="245">
        <v>692306</v>
      </c>
    </row>
    <row r="23" spans="3:6" ht="15" customHeight="1" x14ac:dyDescent="0.45">
      <c r="C23" s="243" t="s">
        <v>1959</v>
      </c>
      <c r="D23" s="243" t="s">
        <v>1917</v>
      </c>
      <c r="E23" s="246">
        <v>1</v>
      </c>
      <c r="F23" s="247" t="s">
        <v>2300</v>
      </c>
    </row>
    <row r="24" spans="3:6" ht="15" customHeight="1" x14ac:dyDescent="0.45">
      <c r="C24" s="243" t="s">
        <v>597</v>
      </c>
      <c r="D24" s="243" t="s">
        <v>598</v>
      </c>
      <c r="E24" s="244">
        <v>39</v>
      </c>
      <c r="F24" s="245">
        <v>1074257</v>
      </c>
    </row>
    <row r="25" spans="3:6" ht="15" customHeight="1" x14ac:dyDescent="0.45">
      <c r="C25" s="243" t="s">
        <v>599</v>
      </c>
      <c r="D25" s="243" t="s">
        <v>600</v>
      </c>
      <c r="E25" s="246">
        <v>2</v>
      </c>
      <c r="F25" s="247" t="s">
        <v>2300</v>
      </c>
    </row>
    <row r="26" spans="3:6" ht="15" customHeight="1" x14ac:dyDescent="0.45">
      <c r="C26" s="243" t="s">
        <v>601</v>
      </c>
      <c r="D26" s="243" t="s">
        <v>92</v>
      </c>
      <c r="E26" s="244">
        <v>28</v>
      </c>
      <c r="F26" s="245">
        <v>320750</v>
      </c>
    </row>
    <row r="27" spans="3:6" ht="15" customHeight="1" x14ac:dyDescent="0.45">
      <c r="C27" s="243" t="s">
        <v>602</v>
      </c>
      <c r="D27" s="243" t="s">
        <v>603</v>
      </c>
      <c r="E27" s="244">
        <v>49</v>
      </c>
      <c r="F27" s="245">
        <v>1915592</v>
      </c>
    </row>
    <row r="28" spans="3:6" ht="15" customHeight="1" x14ac:dyDescent="0.45">
      <c r="C28" s="243" t="s">
        <v>604</v>
      </c>
      <c r="D28" s="243" t="s">
        <v>95</v>
      </c>
      <c r="E28" s="244">
        <v>29</v>
      </c>
      <c r="F28" s="245">
        <v>589705</v>
      </c>
    </row>
    <row r="29" spans="3:6" ht="15" customHeight="1" x14ac:dyDescent="0.45">
      <c r="C29" s="243" t="s">
        <v>605</v>
      </c>
      <c r="D29" s="243" t="s">
        <v>606</v>
      </c>
      <c r="E29" s="244">
        <v>9</v>
      </c>
      <c r="F29" s="245">
        <v>55984</v>
      </c>
    </row>
    <row r="30" spans="3:6" ht="15" customHeight="1" x14ac:dyDescent="0.45">
      <c r="C30" s="243" t="s">
        <v>607</v>
      </c>
      <c r="D30" s="243" t="s">
        <v>608</v>
      </c>
      <c r="E30" s="244">
        <v>27</v>
      </c>
      <c r="F30" s="245">
        <v>372570</v>
      </c>
    </row>
    <row r="31" spans="3:6" ht="15" customHeight="1" x14ac:dyDescent="0.45">
      <c r="C31" s="243" t="s">
        <v>609</v>
      </c>
      <c r="D31" s="243" t="s">
        <v>610</v>
      </c>
      <c r="E31" s="244">
        <v>6</v>
      </c>
      <c r="F31" s="245">
        <v>20288</v>
      </c>
    </row>
    <row r="32" spans="3:6" ht="15" customHeight="1" x14ac:dyDescent="0.45">
      <c r="C32" s="243" t="s">
        <v>611</v>
      </c>
      <c r="D32" s="243" t="s">
        <v>612</v>
      </c>
      <c r="E32" s="246">
        <v>1</v>
      </c>
      <c r="F32" s="247" t="s">
        <v>2300</v>
      </c>
    </row>
    <row r="33" spans="3:6" ht="15" customHeight="1" x14ac:dyDescent="0.45">
      <c r="C33" s="243" t="s">
        <v>613</v>
      </c>
      <c r="D33" s="243" t="s">
        <v>614</v>
      </c>
      <c r="E33" s="246">
        <v>1</v>
      </c>
      <c r="F33" s="247" t="s">
        <v>2300</v>
      </c>
    </row>
    <row r="34" spans="3:6" ht="15" customHeight="1" x14ac:dyDescent="0.45">
      <c r="C34" s="243" t="s">
        <v>615</v>
      </c>
      <c r="D34" s="243" t="s">
        <v>616</v>
      </c>
      <c r="E34" s="246">
        <v>2</v>
      </c>
      <c r="F34" s="247" t="s">
        <v>2300</v>
      </c>
    </row>
    <row r="35" spans="3:6" ht="15" customHeight="1" x14ac:dyDescent="0.45">
      <c r="C35" s="243" t="s">
        <v>617</v>
      </c>
      <c r="D35" s="243" t="s">
        <v>618</v>
      </c>
      <c r="E35" s="244">
        <v>17</v>
      </c>
      <c r="F35" s="245">
        <v>108295</v>
      </c>
    </row>
    <row r="36" spans="3:6" ht="15" customHeight="1" x14ac:dyDescent="0.45">
      <c r="C36" s="243" t="s">
        <v>619</v>
      </c>
      <c r="D36" s="243" t="s">
        <v>620</v>
      </c>
      <c r="E36" s="244">
        <v>16</v>
      </c>
      <c r="F36" s="245">
        <v>155343</v>
      </c>
    </row>
    <row r="37" spans="3:6" ht="15" customHeight="1" x14ac:dyDescent="0.45">
      <c r="C37" s="243" t="s">
        <v>621</v>
      </c>
      <c r="D37" s="243" t="s">
        <v>622</v>
      </c>
      <c r="E37" s="244">
        <v>16</v>
      </c>
      <c r="F37" s="245">
        <v>17918</v>
      </c>
    </row>
    <row r="38" spans="3:6" ht="15" customHeight="1" x14ac:dyDescent="0.45">
      <c r="C38" s="243" t="s">
        <v>623</v>
      </c>
      <c r="D38" s="243" t="s">
        <v>624</v>
      </c>
      <c r="E38" s="244">
        <v>10</v>
      </c>
      <c r="F38" s="245">
        <v>58796</v>
      </c>
    </row>
    <row r="39" spans="3:6" ht="15" customHeight="1" x14ac:dyDescent="0.45">
      <c r="C39" s="243" t="s">
        <v>625</v>
      </c>
      <c r="D39" s="243" t="s">
        <v>626</v>
      </c>
      <c r="E39" s="246">
        <v>1</v>
      </c>
      <c r="F39" s="247" t="s">
        <v>2300</v>
      </c>
    </row>
    <row r="40" spans="3:6" ht="15" customHeight="1" x14ac:dyDescent="0.45">
      <c r="C40" s="243" t="s">
        <v>627</v>
      </c>
      <c r="D40" s="243" t="s">
        <v>628</v>
      </c>
      <c r="E40" s="244">
        <v>4</v>
      </c>
      <c r="F40" s="245">
        <v>15696</v>
      </c>
    </row>
    <row r="41" spans="3:6" ht="15" customHeight="1" x14ac:dyDescent="0.45">
      <c r="C41" s="243" t="s">
        <v>629</v>
      </c>
      <c r="D41" s="243" t="s">
        <v>104</v>
      </c>
      <c r="E41" s="246">
        <v>1</v>
      </c>
      <c r="F41" s="247" t="s">
        <v>2300</v>
      </c>
    </row>
    <row r="42" spans="3:6" ht="15" customHeight="1" x14ac:dyDescent="0.45">
      <c r="C42" s="243" t="s">
        <v>630</v>
      </c>
      <c r="D42" s="243" t="s">
        <v>631</v>
      </c>
      <c r="E42" s="246">
        <v>1</v>
      </c>
      <c r="F42" s="247" t="s">
        <v>2300</v>
      </c>
    </row>
    <row r="43" spans="3:6" ht="15" customHeight="1" x14ac:dyDescent="0.45">
      <c r="C43" s="243" t="s">
        <v>632</v>
      </c>
      <c r="D43" s="243" t="s">
        <v>633</v>
      </c>
      <c r="E43" s="244">
        <v>12</v>
      </c>
      <c r="F43" s="245">
        <v>229280</v>
      </c>
    </row>
    <row r="44" spans="3:6" ht="15" customHeight="1" x14ac:dyDescent="0.45">
      <c r="C44" s="243" t="s">
        <v>634</v>
      </c>
      <c r="D44" s="243" t="s">
        <v>635</v>
      </c>
      <c r="E44" s="244">
        <v>6</v>
      </c>
      <c r="F44" s="245">
        <v>701493</v>
      </c>
    </row>
    <row r="45" spans="3:6" ht="15" customHeight="1" x14ac:dyDescent="0.45">
      <c r="C45" s="243" t="s">
        <v>636</v>
      </c>
      <c r="D45" s="243" t="s">
        <v>637</v>
      </c>
      <c r="E45" s="244">
        <v>3</v>
      </c>
      <c r="F45" s="245">
        <v>6916</v>
      </c>
    </row>
    <row r="46" spans="3:6" ht="15" customHeight="1" x14ac:dyDescent="0.45">
      <c r="C46" s="243" t="s">
        <v>638</v>
      </c>
      <c r="D46" s="243" t="s">
        <v>639</v>
      </c>
      <c r="E46" s="244">
        <v>3</v>
      </c>
      <c r="F46" s="245">
        <v>148348</v>
      </c>
    </row>
    <row r="47" spans="3:6" ht="15" customHeight="1" x14ac:dyDescent="0.45">
      <c r="C47" s="243" t="s">
        <v>640</v>
      </c>
      <c r="D47" s="243" t="s">
        <v>641</v>
      </c>
      <c r="E47" s="246">
        <v>2</v>
      </c>
      <c r="F47" s="247" t="s">
        <v>2300</v>
      </c>
    </row>
    <row r="48" spans="3:6" ht="15" customHeight="1" x14ac:dyDescent="0.45">
      <c r="C48" s="243" t="s">
        <v>642</v>
      </c>
      <c r="D48" s="243" t="s">
        <v>643</v>
      </c>
      <c r="E48" s="246">
        <v>2</v>
      </c>
      <c r="F48" s="247" t="s">
        <v>2300</v>
      </c>
    </row>
    <row r="49" spans="3:6" ht="15" customHeight="1" x14ac:dyDescent="0.45">
      <c r="C49" s="243" t="s">
        <v>644</v>
      </c>
      <c r="D49" s="243" t="s">
        <v>645</v>
      </c>
      <c r="E49" s="244">
        <v>10</v>
      </c>
      <c r="F49" s="245">
        <v>250189</v>
      </c>
    </row>
    <row r="50" spans="3:6" ht="15" customHeight="1" x14ac:dyDescent="0.45">
      <c r="C50" s="243" t="s">
        <v>646</v>
      </c>
      <c r="D50" s="243" t="s">
        <v>647</v>
      </c>
      <c r="E50" s="244">
        <v>14</v>
      </c>
      <c r="F50" s="245">
        <v>595013</v>
      </c>
    </row>
    <row r="51" spans="3:6" ht="15" customHeight="1" x14ac:dyDescent="0.45">
      <c r="C51" s="243" t="s">
        <v>648</v>
      </c>
      <c r="D51" s="243" t="s">
        <v>649</v>
      </c>
      <c r="E51" s="244">
        <v>26</v>
      </c>
      <c r="F51" s="245">
        <v>440525</v>
      </c>
    </row>
    <row r="52" spans="3:6" ht="15" customHeight="1" x14ac:dyDescent="0.45">
      <c r="C52" s="243" t="s">
        <v>650</v>
      </c>
      <c r="D52" s="243" t="s">
        <v>651</v>
      </c>
      <c r="E52" s="244">
        <v>39</v>
      </c>
      <c r="F52" s="245">
        <v>568593</v>
      </c>
    </row>
    <row r="53" spans="3:6" ht="15" customHeight="1" x14ac:dyDescent="0.45">
      <c r="C53" s="243" t="s">
        <v>652</v>
      </c>
      <c r="D53" s="243" t="s">
        <v>653</v>
      </c>
      <c r="E53" s="244">
        <v>21</v>
      </c>
      <c r="F53" s="245">
        <v>551446</v>
      </c>
    </row>
    <row r="54" spans="3:6" ht="15" customHeight="1" x14ac:dyDescent="0.45">
      <c r="C54" s="243" t="s">
        <v>654</v>
      </c>
      <c r="D54" s="243" t="s">
        <v>655</v>
      </c>
      <c r="E54" s="244">
        <v>8</v>
      </c>
      <c r="F54" s="245">
        <v>618443</v>
      </c>
    </row>
    <row r="55" spans="3:6" ht="15" customHeight="1" x14ac:dyDescent="0.45">
      <c r="C55" s="243" t="s">
        <v>656</v>
      </c>
      <c r="D55" s="243" t="s">
        <v>657</v>
      </c>
      <c r="E55" s="246">
        <v>2</v>
      </c>
      <c r="F55" s="247" t="s">
        <v>2300</v>
      </c>
    </row>
    <row r="56" spans="3:6" ht="15" customHeight="1" x14ac:dyDescent="0.45">
      <c r="C56" s="243" t="s">
        <v>658</v>
      </c>
      <c r="D56" s="243" t="s">
        <v>659</v>
      </c>
      <c r="E56" s="246">
        <v>1</v>
      </c>
      <c r="F56" s="247" t="s">
        <v>2300</v>
      </c>
    </row>
    <row r="57" spans="3:6" ht="15" customHeight="1" x14ac:dyDescent="0.45">
      <c r="C57" s="243" t="s">
        <v>660</v>
      </c>
      <c r="D57" s="243" t="s">
        <v>661</v>
      </c>
      <c r="E57" s="244">
        <v>7</v>
      </c>
      <c r="F57" s="245">
        <v>170978</v>
      </c>
    </row>
    <row r="58" spans="3:6" ht="15" customHeight="1" x14ac:dyDescent="0.45">
      <c r="C58" s="243" t="s">
        <v>662</v>
      </c>
      <c r="D58" s="243" t="s">
        <v>663</v>
      </c>
      <c r="E58" s="246">
        <v>2</v>
      </c>
      <c r="F58" s="247" t="s">
        <v>2300</v>
      </c>
    </row>
    <row r="59" spans="3:6" ht="15" customHeight="1" x14ac:dyDescent="0.45">
      <c r="C59" s="243" t="s">
        <v>664</v>
      </c>
      <c r="D59" s="243" t="s">
        <v>665</v>
      </c>
      <c r="E59" s="246">
        <v>2</v>
      </c>
      <c r="F59" s="247" t="s">
        <v>2300</v>
      </c>
    </row>
    <row r="60" spans="3:6" ht="15" customHeight="1" x14ac:dyDescent="0.45">
      <c r="C60" s="243" t="s">
        <v>666</v>
      </c>
      <c r="D60" s="243" t="s">
        <v>667</v>
      </c>
      <c r="E60" s="244">
        <v>5</v>
      </c>
      <c r="F60" s="245">
        <v>68029</v>
      </c>
    </row>
    <row r="61" spans="3:6" ht="15" customHeight="1" x14ac:dyDescent="0.45">
      <c r="C61" s="243" t="s">
        <v>668</v>
      </c>
      <c r="D61" s="243" t="s">
        <v>669</v>
      </c>
      <c r="E61" s="244">
        <v>18</v>
      </c>
      <c r="F61" s="245">
        <v>565228</v>
      </c>
    </row>
    <row r="62" spans="3:6" ht="15" customHeight="1" x14ac:dyDescent="0.45">
      <c r="C62" s="243" t="s">
        <v>670</v>
      </c>
      <c r="D62" s="243" t="s">
        <v>671</v>
      </c>
      <c r="E62" s="246">
        <v>1</v>
      </c>
      <c r="F62" s="247" t="s">
        <v>2300</v>
      </c>
    </row>
    <row r="63" spans="3:6" ht="15" customHeight="1" x14ac:dyDescent="0.45">
      <c r="C63" s="243" t="s">
        <v>672</v>
      </c>
      <c r="D63" s="243" t="s">
        <v>673</v>
      </c>
      <c r="E63" s="244">
        <v>16</v>
      </c>
      <c r="F63" s="245">
        <v>580644</v>
      </c>
    </row>
    <row r="64" spans="3:6" ht="15" customHeight="1" x14ac:dyDescent="0.45">
      <c r="C64" s="243" t="s">
        <v>674</v>
      </c>
      <c r="D64" s="243" t="s">
        <v>675</v>
      </c>
      <c r="E64" s="244">
        <v>11</v>
      </c>
      <c r="F64" s="245">
        <v>142132</v>
      </c>
    </row>
    <row r="65" spans="1:10" ht="15" customHeight="1" x14ac:dyDescent="0.45">
      <c r="C65" s="243" t="s">
        <v>676</v>
      </c>
      <c r="D65" s="243" t="s">
        <v>119</v>
      </c>
      <c r="E65" s="244">
        <v>4</v>
      </c>
      <c r="F65" s="245">
        <v>67716</v>
      </c>
    </row>
    <row r="66" spans="1:10" ht="15" customHeight="1" x14ac:dyDescent="0.45">
      <c r="C66" s="243" t="s">
        <v>677</v>
      </c>
      <c r="D66" s="243" t="s">
        <v>120</v>
      </c>
      <c r="E66" s="244">
        <v>27</v>
      </c>
      <c r="F66" s="245">
        <v>1945632</v>
      </c>
    </row>
    <row r="67" spans="1:10" ht="15" customHeight="1" x14ac:dyDescent="0.45">
      <c r="C67" s="243" t="s">
        <v>678</v>
      </c>
      <c r="D67" s="243" t="s">
        <v>121</v>
      </c>
      <c r="E67" s="244">
        <v>24</v>
      </c>
      <c r="F67" s="245">
        <v>1204916</v>
      </c>
    </row>
    <row r="68" spans="1:10" ht="15" customHeight="1" x14ac:dyDescent="0.45">
      <c r="C68" s="243" t="s">
        <v>679</v>
      </c>
      <c r="D68" s="243" t="s">
        <v>680</v>
      </c>
      <c r="E68" s="244">
        <v>12</v>
      </c>
      <c r="F68" s="245">
        <v>1108470</v>
      </c>
    </row>
    <row r="69" spans="1:10" ht="15" customHeight="1" x14ac:dyDescent="0.45">
      <c r="C69" s="243" t="s">
        <v>681</v>
      </c>
      <c r="D69" s="243" t="s">
        <v>682</v>
      </c>
      <c r="E69" s="244">
        <v>5</v>
      </c>
      <c r="F69" s="245">
        <v>358908</v>
      </c>
    </row>
    <row r="70" spans="1:10" ht="15" customHeight="1" x14ac:dyDescent="0.45">
      <c r="C70" s="243" t="s">
        <v>683</v>
      </c>
      <c r="D70" s="243" t="s">
        <v>123</v>
      </c>
      <c r="E70" s="244">
        <v>7</v>
      </c>
      <c r="F70" s="245">
        <v>635121</v>
      </c>
    </row>
    <row r="71" spans="1:10" ht="15" customHeight="1" x14ac:dyDescent="0.45">
      <c r="C71" s="243" t="s">
        <v>684</v>
      </c>
      <c r="D71" s="243" t="s">
        <v>685</v>
      </c>
      <c r="E71" s="244">
        <v>3</v>
      </c>
      <c r="F71" s="245">
        <v>13553</v>
      </c>
    </row>
    <row r="72" spans="1:10" ht="15" customHeight="1" x14ac:dyDescent="0.45">
      <c r="C72" s="243" t="s">
        <v>686</v>
      </c>
      <c r="D72" s="243" t="s">
        <v>687</v>
      </c>
      <c r="E72" s="244">
        <v>3</v>
      </c>
      <c r="F72" s="245">
        <v>1916</v>
      </c>
    </row>
    <row r="73" spans="1:10" ht="15" customHeight="1" x14ac:dyDescent="0.45">
      <c r="C73" s="243" t="s">
        <v>688</v>
      </c>
      <c r="D73" s="243" t="s">
        <v>689</v>
      </c>
      <c r="E73" s="246">
        <v>1</v>
      </c>
      <c r="F73" s="247" t="s">
        <v>2300</v>
      </c>
    </row>
    <row r="74" spans="1:10" ht="15" customHeight="1" x14ac:dyDescent="0.45">
      <c r="C74" s="243" t="s">
        <v>690</v>
      </c>
      <c r="D74" s="243" t="s">
        <v>691</v>
      </c>
      <c r="E74" s="246">
        <v>2</v>
      </c>
      <c r="F74" s="247" t="s">
        <v>2300</v>
      </c>
    </row>
    <row r="75" spans="1:10" ht="15" customHeight="1" x14ac:dyDescent="0.45">
      <c r="C75" s="243" t="s">
        <v>692</v>
      </c>
      <c r="D75" s="243" t="s">
        <v>693</v>
      </c>
      <c r="E75" s="246">
        <v>2</v>
      </c>
      <c r="F75" s="247" t="s">
        <v>2300</v>
      </c>
    </row>
    <row r="76" spans="1:10" ht="15" customHeight="1" x14ac:dyDescent="0.45">
      <c r="C76" s="243" t="s">
        <v>694</v>
      </c>
      <c r="D76" s="243" t="s">
        <v>695</v>
      </c>
      <c r="E76" s="244">
        <v>53</v>
      </c>
      <c r="F76" s="245">
        <v>1897845</v>
      </c>
    </row>
    <row r="77" spans="1:10" s="37" customFormat="1" ht="15" customHeight="1" x14ac:dyDescent="0.45">
      <c r="A77" s="53"/>
      <c r="B77" s="163" t="s">
        <v>1960</v>
      </c>
      <c r="C77" s="164" t="s">
        <v>1899</v>
      </c>
      <c r="D77" s="165" t="s">
        <v>696</v>
      </c>
      <c r="E77" s="158">
        <v>147</v>
      </c>
      <c r="F77" s="178">
        <v>4531686</v>
      </c>
      <c r="G77" s="53"/>
      <c r="H77" s="53"/>
      <c r="J77" s="47"/>
    </row>
    <row r="78" spans="1:10" ht="15" customHeight="1" x14ac:dyDescent="0.45">
      <c r="C78" s="243" t="s">
        <v>697</v>
      </c>
      <c r="D78" s="243" t="s">
        <v>698</v>
      </c>
      <c r="E78" s="244">
        <v>3</v>
      </c>
      <c r="F78" s="245">
        <v>1096380</v>
      </c>
    </row>
    <row r="79" spans="1:10" ht="15" customHeight="1" x14ac:dyDescent="0.45">
      <c r="C79" s="243" t="s">
        <v>699</v>
      </c>
      <c r="D79" s="243" t="s">
        <v>700</v>
      </c>
      <c r="E79" s="244">
        <v>14</v>
      </c>
      <c r="F79" s="245">
        <v>77183</v>
      </c>
    </row>
    <row r="80" spans="1:10" ht="15" customHeight="1" x14ac:dyDescent="0.45">
      <c r="C80" s="243" t="s">
        <v>701</v>
      </c>
      <c r="D80" s="243" t="s">
        <v>702</v>
      </c>
      <c r="E80" s="246">
        <v>1</v>
      </c>
      <c r="F80" s="247" t="s">
        <v>2300</v>
      </c>
    </row>
    <row r="81" spans="3:6" ht="15" customHeight="1" x14ac:dyDescent="0.45">
      <c r="C81" s="243" t="s">
        <v>703</v>
      </c>
      <c r="D81" s="243" t="s">
        <v>704</v>
      </c>
      <c r="E81" s="246">
        <v>1</v>
      </c>
      <c r="F81" s="247" t="s">
        <v>2300</v>
      </c>
    </row>
    <row r="82" spans="3:6" ht="15" customHeight="1" x14ac:dyDescent="0.45">
      <c r="C82" s="243" t="s">
        <v>705</v>
      </c>
      <c r="D82" s="243" t="s">
        <v>706</v>
      </c>
      <c r="E82" s="244">
        <v>3</v>
      </c>
      <c r="F82" s="245">
        <v>152584</v>
      </c>
    </row>
    <row r="83" spans="3:6" ht="15" customHeight="1" x14ac:dyDescent="0.45">
      <c r="C83" s="243" t="s">
        <v>707</v>
      </c>
      <c r="D83" s="243" t="s">
        <v>708</v>
      </c>
      <c r="E83" s="244">
        <v>6</v>
      </c>
      <c r="F83" s="245">
        <v>541989</v>
      </c>
    </row>
    <row r="84" spans="3:6" ht="15" customHeight="1" x14ac:dyDescent="0.45">
      <c r="C84" s="243" t="s">
        <v>709</v>
      </c>
      <c r="D84" s="243" t="s">
        <v>128</v>
      </c>
      <c r="E84" s="244">
        <v>8</v>
      </c>
      <c r="F84" s="245">
        <v>96920</v>
      </c>
    </row>
    <row r="85" spans="3:6" ht="15" customHeight="1" x14ac:dyDescent="0.45">
      <c r="C85" s="243" t="s">
        <v>710</v>
      </c>
      <c r="D85" s="243" t="s">
        <v>711</v>
      </c>
      <c r="E85" s="244">
        <v>5</v>
      </c>
      <c r="F85" s="245">
        <v>79765</v>
      </c>
    </row>
    <row r="86" spans="3:6" ht="15" customHeight="1" x14ac:dyDescent="0.45">
      <c r="C86" s="243" t="s">
        <v>712</v>
      </c>
      <c r="D86" s="243" t="s">
        <v>713</v>
      </c>
      <c r="E86" s="244">
        <v>3</v>
      </c>
      <c r="F86" s="245">
        <v>5330</v>
      </c>
    </row>
    <row r="87" spans="3:6" ht="15" customHeight="1" x14ac:dyDescent="0.45">
      <c r="C87" s="243" t="s">
        <v>714</v>
      </c>
      <c r="D87" s="243" t="s">
        <v>715</v>
      </c>
      <c r="E87" s="244">
        <v>20</v>
      </c>
      <c r="F87" s="245">
        <v>385295</v>
      </c>
    </row>
    <row r="88" spans="3:6" ht="15" customHeight="1" x14ac:dyDescent="0.45">
      <c r="C88" s="243" t="s">
        <v>716</v>
      </c>
      <c r="D88" s="243" t="s">
        <v>717</v>
      </c>
      <c r="E88" s="244">
        <v>15</v>
      </c>
      <c r="F88" s="245">
        <v>3222</v>
      </c>
    </row>
    <row r="89" spans="3:6" ht="15" customHeight="1" x14ac:dyDescent="0.45">
      <c r="C89" s="243" t="s">
        <v>718</v>
      </c>
      <c r="D89" s="243" t="s">
        <v>719</v>
      </c>
      <c r="E89" s="244">
        <v>7</v>
      </c>
      <c r="F89" s="245">
        <v>9438</v>
      </c>
    </row>
    <row r="90" spans="3:6" ht="15" customHeight="1" x14ac:dyDescent="0.45">
      <c r="C90" s="243" t="s">
        <v>720</v>
      </c>
      <c r="D90" s="243" t="s">
        <v>721</v>
      </c>
      <c r="E90" s="244">
        <v>8</v>
      </c>
      <c r="F90" s="245">
        <v>3453</v>
      </c>
    </row>
    <row r="91" spans="3:6" ht="15" customHeight="1" x14ac:dyDescent="0.45">
      <c r="C91" s="243" t="s">
        <v>722</v>
      </c>
      <c r="D91" s="243" t="s">
        <v>723</v>
      </c>
      <c r="E91" s="246">
        <v>1</v>
      </c>
      <c r="F91" s="247" t="s">
        <v>2300</v>
      </c>
    </row>
    <row r="92" spans="3:6" ht="15" customHeight="1" x14ac:dyDescent="0.45">
      <c r="C92" s="243" t="s">
        <v>724</v>
      </c>
      <c r="D92" s="243" t="s">
        <v>725</v>
      </c>
      <c r="E92" s="246">
        <v>2</v>
      </c>
      <c r="F92" s="247" t="s">
        <v>2300</v>
      </c>
    </row>
    <row r="93" spans="3:6" ht="15" customHeight="1" x14ac:dyDescent="0.45">
      <c r="C93" s="243" t="s">
        <v>726</v>
      </c>
      <c r="D93" s="243" t="s">
        <v>727</v>
      </c>
      <c r="E93" s="244">
        <v>7</v>
      </c>
      <c r="F93" s="245">
        <v>29219</v>
      </c>
    </row>
    <row r="94" spans="3:6" ht="15" customHeight="1" x14ac:dyDescent="0.45">
      <c r="C94" s="243" t="s">
        <v>728</v>
      </c>
      <c r="D94" s="243" t="s">
        <v>729</v>
      </c>
      <c r="E94" s="244">
        <v>13</v>
      </c>
      <c r="F94" s="245">
        <v>338940</v>
      </c>
    </row>
    <row r="95" spans="3:6" ht="15" customHeight="1" x14ac:dyDescent="0.45">
      <c r="C95" s="243" t="s">
        <v>730</v>
      </c>
      <c r="D95" s="243" t="s">
        <v>731</v>
      </c>
      <c r="E95" s="246">
        <v>1</v>
      </c>
      <c r="F95" s="247" t="s">
        <v>2300</v>
      </c>
    </row>
    <row r="96" spans="3:6" ht="15" customHeight="1" x14ac:dyDescent="0.45">
      <c r="C96" s="243" t="s">
        <v>732</v>
      </c>
      <c r="D96" s="243" t="s">
        <v>733</v>
      </c>
      <c r="E96" s="244">
        <v>7</v>
      </c>
      <c r="F96" s="245">
        <v>60513</v>
      </c>
    </row>
    <row r="97" spans="1:10" ht="15" customHeight="1" x14ac:dyDescent="0.45">
      <c r="C97" s="243" t="s">
        <v>734</v>
      </c>
      <c r="D97" s="243" t="s">
        <v>133</v>
      </c>
      <c r="E97" s="244">
        <v>22</v>
      </c>
      <c r="F97" s="245">
        <v>111923</v>
      </c>
    </row>
    <row r="98" spans="1:10" s="37" customFormat="1" ht="15" customHeight="1" x14ac:dyDescent="0.45">
      <c r="A98" s="53"/>
      <c r="B98" s="163" t="s">
        <v>1961</v>
      </c>
      <c r="C98" s="164" t="s">
        <v>1899</v>
      </c>
      <c r="D98" s="165" t="s">
        <v>735</v>
      </c>
      <c r="E98" s="179">
        <v>86</v>
      </c>
      <c r="F98" s="178">
        <v>948051</v>
      </c>
      <c r="G98" s="53"/>
      <c r="H98" s="53"/>
      <c r="J98" s="47"/>
    </row>
    <row r="99" spans="1:10" ht="15" customHeight="1" x14ac:dyDescent="0.45">
      <c r="C99" s="243" t="s">
        <v>736</v>
      </c>
      <c r="D99" s="243" t="s">
        <v>737</v>
      </c>
      <c r="E99" s="246">
        <v>1</v>
      </c>
      <c r="F99" s="247" t="s">
        <v>2300</v>
      </c>
    </row>
    <row r="100" spans="1:10" ht="15" customHeight="1" x14ac:dyDescent="0.45">
      <c r="C100" s="243" t="s">
        <v>738</v>
      </c>
      <c r="D100" s="243" t="s">
        <v>739</v>
      </c>
      <c r="E100" s="246">
        <v>1</v>
      </c>
      <c r="F100" s="247" t="s">
        <v>2300</v>
      </c>
    </row>
    <row r="101" spans="1:10" ht="15" customHeight="1" x14ac:dyDescent="0.45">
      <c r="C101" s="243" t="s">
        <v>1962</v>
      </c>
      <c r="D101" s="243" t="s">
        <v>1918</v>
      </c>
      <c r="E101" s="246">
        <v>1</v>
      </c>
      <c r="F101" s="247" t="s">
        <v>2300</v>
      </c>
    </row>
    <row r="102" spans="1:10" ht="15" customHeight="1" x14ac:dyDescent="0.45">
      <c r="C102" s="243" t="s">
        <v>1963</v>
      </c>
      <c r="D102" s="243" t="s">
        <v>1919</v>
      </c>
      <c r="E102" s="246">
        <v>1</v>
      </c>
      <c r="F102" s="247" t="s">
        <v>2300</v>
      </c>
    </row>
    <row r="103" spans="1:10" ht="15" customHeight="1" x14ac:dyDescent="0.45">
      <c r="C103" s="243" t="s">
        <v>2723</v>
      </c>
      <c r="D103" s="243" t="s">
        <v>2724</v>
      </c>
      <c r="E103" s="246">
        <v>1</v>
      </c>
      <c r="F103" s="247" t="s">
        <v>2300</v>
      </c>
    </row>
    <row r="104" spans="1:10" ht="15" customHeight="1" x14ac:dyDescent="0.45">
      <c r="C104" s="243" t="s">
        <v>740</v>
      </c>
      <c r="D104" s="243" t="s">
        <v>741</v>
      </c>
      <c r="E104" s="246">
        <v>1</v>
      </c>
      <c r="F104" s="247" t="s">
        <v>2300</v>
      </c>
    </row>
    <row r="105" spans="1:10" ht="15" customHeight="1" x14ac:dyDescent="0.45">
      <c r="C105" s="243" t="s">
        <v>742</v>
      </c>
      <c r="D105" s="243" t="s">
        <v>743</v>
      </c>
      <c r="E105" s="246">
        <v>1</v>
      </c>
      <c r="F105" s="247" t="s">
        <v>2300</v>
      </c>
    </row>
    <row r="106" spans="1:10" ht="15" customHeight="1" x14ac:dyDescent="0.45">
      <c r="C106" s="243" t="s">
        <v>744</v>
      </c>
      <c r="D106" s="243" t="s">
        <v>745</v>
      </c>
      <c r="E106" s="244">
        <v>3</v>
      </c>
      <c r="F106" s="245">
        <v>3923</v>
      </c>
    </row>
    <row r="107" spans="1:10" ht="15" customHeight="1" x14ac:dyDescent="0.45">
      <c r="C107" s="243" t="s">
        <v>746</v>
      </c>
      <c r="D107" s="243" t="s">
        <v>747</v>
      </c>
      <c r="E107" s="246">
        <v>1</v>
      </c>
      <c r="F107" s="247" t="s">
        <v>2300</v>
      </c>
    </row>
    <row r="108" spans="1:10" ht="15" customHeight="1" x14ac:dyDescent="0.45">
      <c r="C108" s="243" t="s">
        <v>1964</v>
      </c>
      <c r="D108" s="243" t="s">
        <v>1920</v>
      </c>
      <c r="E108" s="246">
        <v>1</v>
      </c>
      <c r="F108" s="247" t="s">
        <v>2300</v>
      </c>
    </row>
    <row r="109" spans="1:10" ht="15" customHeight="1" x14ac:dyDescent="0.45">
      <c r="C109" s="243" t="s">
        <v>748</v>
      </c>
      <c r="D109" s="243" t="s">
        <v>749</v>
      </c>
      <c r="E109" s="246">
        <v>1</v>
      </c>
      <c r="F109" s="247" t="s">
        <v>2300</v>
      </c>
    </row>
    <row r="110" spans="1:10" ht="15" customHeight="1" x14ac:dyDescent="0.45">
      <c r="C110" s="243" t="s">
        <v>1965</v>
      </c>
      <c r="D110" s="243" t="s">
        <v>1921</v>
      </c>
      <c r="E110" s="246">
        <v>1</v>
      </c>
      <c r="F110" s="247" t="s">
        <v>2300</v>
      </c>
    </row>
    <row r="111" spans="1:10" ht="15" customHeight="1" x14ac:dyDescent="0.45">
      <c r="C111" s="243" t="s">
        <v>750</v>
      </c>
      <c r="D111" s="243" t="s">
        <v>751</v>
      </c>
      <c r="E111" s="246">
        <v>1</v>
      </c>
      <c r="F111" s="247" t="s">
        <v>2300</v>
      </c>
    </row>
    <row r="112" spans="1:10" ht="15" customHeight="1" x14ac:dyDescent="0.45">
      <c r="C112" s="243" t="s">
        <v>2725</v>
      </c>
      <c r="D112" s="243" t="s">
        <v>2726</v>
      </c>
      <c r="E112" s="246">
        <v>1</v>
      </c>
      <c r="F112" s="247" t="s">
        <v>2300</v>
      </c>
    </row>
    <row r="113" spans="1:6" ht="15" customHeight="1" x14ac:dyDescent="0.45">
      <c r="C113" s="243" t="s">
        <v>752</v>
      </c>
      <c r="D113" s="243" t="s">
        <v>753</v>
      </c>
      <c r="E113" s="246">
        <v>1</v>
      </c>
      <c r="F113" s="247" t="s">
        <v>2300</v>
      </c>
    </row>
    <row r="114" spans="1:6" ht="15" customHeight="1" x14ac:dyDescent="0.45">
      <c r="C114" s="243" t="s">
        <v>754</v>
      </c>
      <c r="D114" s="243" t="s">
        <v>755</v>
      </c>
      <c r="E114" s="244">
        <v>3</v>
      </c>
      <c r="F114" s="245">
        <v>55867</v>
      </c>
    </row>
    <row r="115" spans="1:6" ht="15" customHeight="1" x14ac:dyDescent="0.45">
      <c r="C115" s="243" t="s">
        <v>756</v>
      </c>
      <c r="D115" s="243" t="s">
        <v>757</v>
      </c>
      <c r="E115" s="246">
        <v>1</v>
      </c>
      <c r="F115" s="247" t="s">
        <v>2300</v>
      </c>
    </row>
    <row r="116" spans="1:6" ht="15" customHeight="1" x14ac:dyDescent="0.45">
      <c r="C116" s="243" t="s">
        <v>758</v>
      </c>
      <c r="D116" s="243" t="s">
        <v>759</v>
      </c>
      <c r="E116" s="244">
        <v>3</v>
      </c>
      <c r="F116" s="245">
        <v>123773</v>
      </c>
    </row>
    <row r="117" spans="1:6" ht="15" customHeight="1" x14ac:dyDescent="0.45">
      <c r="C117" s="243" t="s">
        <v>2727</v>
      </c>
      <c r="D117" s="243" t="s">
        <v>2728</v>
      </c>
      <c r="E117" s="246">
        <v>1</v>
      </c>
      <c r="F117" s="247" t="s">
        <v>2300</v>
      </c>
    </row>
    <row r="118" spans="1:6" ht="15" customHeight="1" x14ac:dyDescent="0.45">
      <c r="C118" s="243" t="s">
        <v>760</v>
      </c>
      <c r="D118" s="243" t="s">
        <v>761</v>
      </c>
      <c r="E118" s="246">
        <v>1</v>
      </c>
      <c r="F118" s="247" t="s">
        <v>2300</v>
      </c>
    </row>
    <row r="119" spans="1:6" ht="15" customHeight="1" x14ac:dyDescent="0.45">
      <c r="C119" s="243" t="s">
        <v>2729</v>
      </c>
      <c r="D119" s="243" t="s">
        <v>2730</v>
      </c>
      <c r="E119" s="246">
        <v>1</v>
      </c>
      <c r="F119" s="247" t="s">
        <v>2300</v>
      </c>
    </row>
    <row r="120" spans="1:6" s="253" customFormat="1" ht="24" customHeight="1" x14ac:dyDescent="0.45">
      <c r="A120" s="248"/>
      <c r="B120" s="249"/>
      <c r="C120" s="250" t="s">
        <v>762</v>
      </c>
      <c r="D120" s="250" t="s">
        <v>763</v>
      </c>
      <c r="E120" s="251">
        <v>5</v>
      </c>
      <c r="F120" s="252">
        <v>37751</v>
      </c>
    </row>
    <row r="121" spans="1:6" ht="15" customHeight="1" x14ac:dyDescent="0.45">
      <c r="C121" s="243" t="s">
        <v>764</v>
      </c>
      <c r="D121" s="243" t="s">
        <v>765</v>
      </c>
      <c r="E121" s="244">
        <v>5</v>
      </c>
      <c r="F121" s="245">
        <v>48205</v>
      </c>
    </row>
    <row r="122" spans="1:6" ht="15" customHeight="1" x14ac:dyDescent="0.45">
      <c r="C122" s="243" t="s">
        <v>766</v>
      </c>
      <c r="D122" s="243" t="s">
        <v>767</v>
      </c>
      <c r="E122" s="246">
        <v>2</v>
      </c>
      <c r="F122" s="247" t="s">
        <v>2300</v>
      </c>
    </row>
    <row r="123" spans="1:6" ht="15" customHeight="1" x14ac:dyDescent="0.45">
      <c r="C123" s="243" t="s">
        <v>768</v>
      </c>
      <c r="D123" s="243" t="s">
        <v>769</v>
      </c>
      <c r="E123" s="246">
        <v>1</v>
      </c>
      <c r="F123" s="247" t="s">
        <v>2300</v>
      </c>
    </row>
    <row r="124" spans="1:6" ht="15" customHeight="1" x14ac:dyDescent="0.45">
      <c r="C124" s="243" t="s">
        <v>1966</v>
      </c>
      <c r="D124" s="243" t="s">
        <v>1922</v>
      </c>
      <c r="E124" s="246">
        <v>1</v>
      </c>
      <c r="F124" s="247" t="s">
        <v>2300</v>
      </c>
    </row>
    <row r="125" spans="1:6" ht="15" customHeight="1" x14ac:dyDescent="0.45">
      <c r="C125" s="243" t="s">
        <v>770</v>
      </c>
      <c r="D125" s="243" t="s">
        <v>771</v>
      </c>
      <c r="E125" s="246">
        <v>1</v>
      </c>
      <c r="F125" s="247" t="s">
        <v>2300</v>
      </c>
    </row>
    <row r="126" spans="1:6" ht="15" customHeight="1" x14ac:dyDescent="0.45">
      <c r="C126" s="243" t="s">
        <v>772</v>
      </c>
      <c r="D126" s="243" t="s">
        <v>773</v>
      </c>
      <c r="E126" s="244">
        <v>4</v>
      </c>
      <c r="F126" s="245">
        <v>67779</v>
      </c>
    </row>
    <row r="127" spans="1:6" ht="15" customHeight="1" x14ac:dyDescent="0.45">
      <c r="C127" s="243" t="s">
        <v>774</v>
      </c>
      <c r="D127" s="243" t="s">
        <v>775</v>
      </c>
      <c r="E127" s="244">
        <v>4</v>
      </c>
      <c r="F127" s="245">
        <v>24675</v>
      </c>
    </row>
    <row r="128" spans="1:6" ht="15" customHeight="1" x14ac:dyDescent="0.45">
      <c r="C128" s="243" t="s">
        <v>2731</v>
      </c>
      <c r="D128" s="243" t="s">
        <v>2732</v>
      </c>
      <c r="E128" s="246">
        <v>1</v>
      </c>
      <c r="F128" s="247" t="s">
        <v>2300</v>
      </c>
    </row>
    <row r="129" spans="3:6" ht="15" customHeight="1" x14ac:dyDescent="0.45">
      <c r="C129" s="243" t="s">
        <v>776</v>
      </c>
      <c r="D129" s="243" t="s">
        <v>141</v>
      </c>
      <c r="E129" s="244">
        <v>3</v>
      </c>
      <c r="F129" s="245">
        <v>3013</v>
      </c>
    </row>
    <row r="130" spans="3:6" ht="15" customHeight="1" x14ac:dyDescent="0.45">
      <c r="C130" s="243" t="s">
        <v>2733</v>
      </c>
      <c r="D130" s="243" t="s">
        <v>2734</v>
      </c>
      <c r="E130" s="246">
        <v>1</v>
      </c>
      <c r="F130" s="247" t="s">
        <v>2300</v>
      </c>
    </row>
    <row r="131" spans="3:6" ht="15" customHeight="1" x14ac:dyDescent="0.45">
      <c r="C131" s="243" t="s">
        <v>2735</v>
      </c>
      <c r="D131" s="243" t="s">
        <v>2736</v>
      </c>
      <c r="E131" s="246">
        <v>1</v>
      </c>
      <c r="F131" s="247" t="s">
        <v>2300</v>
      </c>
    </row>
    <row r="132" spans="3:6" ht="15" customHeight="1" x14ac:dyDescent="0.45">
      <c r="C132" s="243" t="s">
        <v>777</v>
      </c>
      <c r="D132" s="243" t="s">
        <v>778</v>
      </c>
      <c r="E132" s="246">
        <v>1</v>
      </c>
      <c r="F132" s="247" t="s">
        <v>2300</v>
      </c>
    </row>
    <row r="133" spans="3:6" ht="15" customHeight="1" x14ac:dyDescent="0.45">
      <c r="C133" s="243" t="s">
        <v>779</v>
      </c>
      <c r="D133" s="243" t="s">
        <v>780</v>
      </c>
      <c r="E133" s="246">
        <v>1</v>
      </c>
      <c r="F133" s="247" t="s">
        <v>2300</v>
      </c>
    </row>
    <row r="134" spans="3:6" ht="15" customHeight="1" x14ac:dyDescent="0.45">
      <c r="C134" s="243" t="s">
        <v>781</v>
      </c>
      <c r="D134" s="243" t="s">
        <v>782</v>
      </c>
      <c r="E134" s="246">
        <v>2</v>
      </c>
      <c r="F134" s="247" t="s">
        <v>2300</v>
      </c>
    </row>
    <row r="135" spans="3:6" ht="15" customHeight="1" x14ac:dyDescent="0.45">
      <c r="C135" s="243" t="s">
        <v>2737</v>
      </c>
      <c r="D135" s="243" t="s">
        <v>2738</v>
      </c>
      <c r="E135" s="246">
        <v>1</v>
      </c>
      <c r="F135" s="247" t="s">
        <v>2300</v>
      </c>
    </row>
    <row r="136" spans="3:6" ht="15" customHeight="1" x14ac:dyDescent="0.45">
      <c r="C136" s="243" t="s">
        <v>783</v>
      </c>
      <c r="D136" s="243" t="s">
        <v>784</v>
      </c>
      <c r="E136" s="246">
        <v>1</v>
      </c>
      <c r="F136" s="247" t="s">
        <v>2300</v>
      </c>
    </row>
    <row r="137" spans="3:6" ht="15" customHeight="1" x14ac:dyDescent="0.45">
      <c r="C137" s="243" t="s">
        <v>785</v>
      </c>
      <c r="D137" s="243" t="s">
        <v>786</v>
      </c>
      <c r="E137" s="246">
        <v>2</v>
      </c>
      <c r="F137" s="247" t="s">
        <v>2300</v>
      </c>
    </row>
    <row r="138" spans="3:6" ht="15" customHeight="1" x14ac:dyDescent="0.45">
      <c r="C138" s="243" t="s">
        <v>787</v>
      </c>
      <c r="D138" s="243" t="s">
        <v>788</v>
      </c>
      <c r="E138" s="246">
        <v>1</v>
      </c>
      <c r="F138" s="247" t="s">
        <v>2300</v>
      </c>
    </row>
    <row r="139" spans="3:6" ht="15" customHeight="1" x14ac:dyDescent="0.45">
      <c r="C139" s="243" t="s">
        <v>1967</v>
      </c>
      <c r="D139" s="243" t="s">
        <v>1923</v>
      </c>
      <c r="E139" s="246">
        <v>1</v>
      </c>
      <c r="F139" s="247" t="s">
        <v>2300</v>
      </c>
    </row>
    <row r="140" spans="3:6" ht="15" customHeight="1" x14ac:dyDescent="0.45">
      <c r="C140" s="243" t="s">
        <v>789</v>
      </c>
      <c r="D140" s="243" t="s">
        <v>790</v>
      </c>
      <c r="E140" s="246">
        <v>1</v>
      </c>
      <c r="F140" s="247" t="s">
        <v>2300</v>
      </c>
    </row>
    <row r="141" spans="3:6" ht="15" customHeight="1" x14ac:dyDescent="0.45">
      <c r="C141" s="243" t="s">
        <v>791</v>
      </c>
      <c r="D141" s="243" t="s">
        <v>792</v>
      </c>
      <c r="E141" s="246">
        <v>1</v>
      </c>
      <c r="F141" s="247" t="s">
        <v>2300</v>
      </c>
    </row>
    <row r="142" spans="3:6" ht="15" customHeight="1" x14ac:dyDescent="0.45">
      <c r="C142" s="243" t="s">
        <v>793</v>
      </c>
      <c r="D142" s="243" t="s">
        <v>794</v>
      </c>
      <c r="E142" s="244">
        <v>3</v>
      </c>
      <c r="F142" s="245">
        <v>14105</v>
      </c>
    </row>
    <row r="143" spans="3:6" ht="15" customHeight="1" x14ac:dyDescent="0.45">
      <c r="C143" s="243" t="s">
        <v>795</v>
      </c>
      <c r="D143" s="243" t="s">
        <v>796</v>
      </c>
      <c r="E143" s="244">
        <v>4</v>
      </c>
      <c r="F143" s="245">
        <v>6158</v>
      </c>
    </row>
    <row r="144" spans="3:6" ht="15" customHeight="1" x14ac:dyDescent="0.45">
      <c r="C144" s="243" t="s">
        <v>797</v>
      </c>
      <c r="D144" s="243" t="s">
        <v>151</v>
      </c>
      <c r="E144" s="244">
        <v>3</v>
      </c>
      <c r="F144" s="245">
        <v>30952</v>
      </c>
    </row>
    <row r="145" spans="1:10" ht="15" customHeight="1" x14ac:dyDescent="0.45">
      <c r="C145" s="243" t="s">
        <v>798</v>
      </c>
      <c r="D145" s="243" t="s">
        <v>799</v>
      </c>
      <c r="E145" s="246">
        <v>1</v>
      </c>
      <c r="F145" s="247" t="s">
        <v>2300</v>
      </c>
    </row>
    <row r="146" spans="1:10" ht="15" customHeight="1" x14ac:dyDescent="0.45">
      <c r="C146" s="243" t="s">
        <v>800</v>
      </c>
      <c r="D146" s="243" t="s">
        <v>801</v>
      </c>
      <c r="E146" s="244">
        <v>7</v>
      </c>
      <c r="F146" s="245">
        <v>380283</v>
      </c>
    </row>
    <row r="147" spans="1:10" s="37" customFormat="1" ht="15" customHeight="1" x14ac:dyDescent="0.45">
      <c r="A147" s="53"/>
      <c r="B147" s="163" t="s">
        <v>1968</v>
      </c>
      <c r="C147" s="164" t="s">
        <v>1899</v>
      </c>
      <c r="D147" s="165" t="s">
        <v>802</v>
      </c>
      <c r="E147" s="179">
        <v>355</v>
      </c>
      <c r="F147" s="178">
        <v>7985434</v>
      </c>
      <c r="G147" s="53"/>
      <c r="H147" s="53"/>
      <c r="J147" s="47"/>
    </row>
    <row r="148" spans="1:10" ht="15" customHeight="1" x14ac:dyDescent="0.45">
      <c r="C148" s="243" t="s">
        <v>803</v>
      </c>
      <c r="D148" s="243" t="s">
        <v>804</v>
      </c>
      <c r="E148" s="244">
        <v>52</v>
      </c>
      <c r="F148" s="245">
        <v>823229</v>
      </c>
    </row>
    <row r="149" spans="1:10" ht="15" customHeight="1" x14ac:dyDescent="0.45">
      <c r="C149" s="243" t="s">
        <v>805</v>
      </c>
      <c r="D149" s="243" t="s">
        <v>806</v>
      </c>
      <c r="E149" s="244">
        <v>49</v>
      </c>
      <c r="F149" s="245">
        <v>376257</v>
      </c>
    </row>
    <row r="150" spans="1:10" ht="15" customHeight="1" x14ac:dyDescent="0.45">
      <c r="C150" s="243" t="s">
        <v>807</v>
      </c>
      <c r="D150" s="243" t="s">
        <v>808</v>
      </c>
      <c r="E150" s="244">
        <v>42</v>
      </c>
      <c r="F150" s="245">
        <v>104236</v>
      </c>
    </row>
    <row r="151" spans="1:10" ht="15" customHeight="1" x14ac:dyDescent="0.45">
      <c r="C151" s="243" t="s">
        <v>809</v>
      </c>
      <c r="D151" s="243" t="s">
        <v>810</v>
      </c>
      <c r="E151" s="244">
        <v>10</v>
      </c>
      <c r="F151" s="245">
        <v>43454</v>
      </c>
    </row>
    <row r="152" spans="1:10" ht="15" customHeight="1" x14ac:dyDescent="0.45">
      <c r="C152" s="243" t="s">
        <v>811</v>
      </c>
      <c r="D152" s="243" t="s">
        <v>812</v>
      </c>
      <c r="E152" s="244">
        <v>19</v>
      </c>
      <c r="F152" s="245">
        <v>83019</v>
      </c>
    </row>
    <row r="153" spans="1:10" ht="15" customHeight="1" x14ac:dyDescent="0.45">
      <c r="C153" s="243" t="s">
        <v>813</v>
      </c>
      <c r="D153" s="243" t="s">
        <v>814</v>
      </c>
      <c r="E153" s="244">
        <v>19</v>
      </c>
      <c r="F153" s="245">
        <v>179458</v>
      </c>
    </row>
    <row r="154" spans="1:10" ht="15" customHeight="1" x14ac:dyDescent="0.45">
      <c r="C154" s="243" t="s">
        <v>815</v>
      </c>
      <c r="D154" s="243" t="s">
        <v>816</v>
      </c>
      <c r="E154" s="244">
        <v>47</v>
      </c>
      <c r="F154" s="245">
        <v>75056</v>
      </c>
    </row>
    <row r="155" spans="1:10" ht="15" customHeight="1" x14ac:dyDescent="0.45">
      <c r="C155" s="243" t="s">
        <v>817</v>
      </c>
      <c r="D155" s="243" t="s">
        <v>818</v>
      </c>
      <c r="E155" s="246">
        <v>1</v>
      </c>
      <c r="F155" s="247" t="s">
        <v>2300</v>
      </c>
    </row>
    <row r="156" spans="1:10" ht="15" customHeight="1" x14ac:dyDescent="0.45">
      <c r="C156" s="243" t="s">
        <v>819</v>
      </c>
      <c r="D156" s="243" t="s">
        <v>155</v>
      </c>
      <c r="E156" s="244">
        <v>45</v>
      </c>
      <c r="F156" s="245">
        <v>801167</v>
      </c>
    </row>
    <row r="157" spans="1:10" ht="15" customHeight="1" x14ac:dyDescent="0.45">
      <c r="C157" s="243" t="s">
        <v>820</v>
      </c>
      <c r="D157" s="243" t="s">
        <v>821</v>
      </c>
      <c r="E157" s="246">
        <v>1</v>
      </c>
      <c r="F157" s="247" t="s">
        <v>2300</v>
      </c>
    </row>
    <row r="158" spans="1:10" ht="15" customHeight="1" x14ac:dyDescent="0.45">
      <c r="C158" s="243" t="s">
        <v>822</v>
      </c>
      <c r="D158" s="243" t="s">
        <v>157</v>
      </c>
      <c r="E158" s="244">
        <v>15</v>
      </c>
      <c r="F158" s="245">
        <v>101474</v>
      </c>
    </row>
    <row r="159" spans="1:10" ht="15" customHeight="1" x14ac:dyDescent="0.45">
      <c r="C159" s="243" t="s">
        <v>823</v>
      </c>
      <c r="D159" s="243" t="s">
        <v>824</v>
      </c>
      <c r="E159" s="244">
        <v>4</v>
      </c>
      <c r="F159" s="245">
        <v>1602355</v>
      </c>
    </row>
    <row r="160" spans="1:10" ht="15" customHeight="1" x14ac:dyDescent="0.45">
      <c r="C160" s="243" t="s">
        <v>825</v>
      </c>
      <c r="D160" s="243" t="s">
        <v>826</v>
      </c>
      <c r="E160" s="246">
        <v>1</v>
      </c>
      <c r="F160" s="247" t="s">
        <v>2300</v>
      </c>
    </row>
    <row r="161" spans="1:10" ht="15" customHeight="1" x14ac:dyDescent="0.45">
      <c r="C161" s="243" t="s">
        <v>827</v>
      </c>
      <c r="D161" s="243" t="s">
        <v>159</v>
      </c>
      <c r="E161" s="244">
        <v>7</v>
      </c>
      <c r="F161" s="245">
        <v>1222095</v>
      </c>
    </row>
    <row r="162" spans="1:10" ht="15" customHeight="1" x14ac:dyDescent="0.45">
      <c r="C162" s="243" t="s">
        <v>828</v>
      </c>
      <c r="D162" s="243" t="s">
        <v>829</v>
      </c>
      <c r="E162" s="244">
        <v>19</v>
      </c>
      <c r="F162" s="245">
        <v>2196403</v>
      </c>
    </row>
    <row r="163" spans="1:10" ht="15" customHeight="1" x14ac:dyDescent="0.45">
      <c r="C163" s="243" t="s">
        <v>830</v>
      </c>
      <c r="D163" s="243" t="s">
        <v>831</v>
      </c>
      <c r="E163" s="246">
        <v>2</v>
      </c>
      <c r="F163" s="247" t="s">
        <v>2300</v>
      </c>
    </row>
    <row r="164" spans="1:10" ht="15" customHeight="1" x14ac:dyDescent="0.45">
      <c r="C164" s="243" t="s">
        <v>832</v>
      </c>
      <c r="D164" s="243" t="s">
        <v>833</v>
      </c>
      <c r="E164" s="246">
        <v>1</v>
      </c>
      <c r="F164" s="247" t="s">
        <v>2300</v>
      </c>
    </row>
    <row r="165" spans="1:10" ht="15" customHeight="1" x14ac:dyDescent="0.45">
      <c r="C165" s="243" t="s">
        <v>834</v>
      </c>
      <c r="D165" s="243" t="s">
        <v>835</v>
      </c>
      <c r="E165" s="244">
        <v>3</v>
      </c>
      <c r="F165" s="245">
        <v>190663</v>
      </c>
    </row>
    <row r="166" spans="1:10" ht="15" customHeight="1" x14ac:dyDescent="0.45">
      <c r="C166" s="243" t="s">
        <v>836</v>
      </c>
      <c r="D166" s="243" t="s">
        <v>161</v>
      </c>
      <c r="E166" s="246">
        <v>2</v>
      </c>
      <c r="F166" s="247" t="s">
        <v>2300</v>
      </c>
    </row>
    <row r="167" spans="1:10" ht="15" customHeight="1" x14ac:dyDescent="0.45">
      <c r="C167" s="243" t="s">
        <v>837</v>
      </c>
      <c r="D167" s="243" t="s">
        <v>838</v>
      </c>
      <c r="E167" s="246">
        <v>1</v>
      </c>
      <c r="F167" s="247" t="s">
        <v>2300</v>
      </c>
    </row>
    <row r="168" spans="1:10" ht="15" customHeight="1" x14ac:dyDescent="0.45">
      <c r="C168" s="243" t="s">
        <v>839</v>
      </c>
      <c r="D168" s="243" t="s">
        <v>840</v>
      </c>
      <c r="E168" s="246">
        <v>1</v>
      </c>
      <c r="F168" s="247" t="s">
        <v>2300</v>
      </c>
    </row>
    <row r="169" spans="1:10" ht="15" customHeight="1" x14ac:dyDescent="0.45">
      <c r="C169" s="243" t="s">
        <v>841</v>
      </c>
      <c r="D169" s="243" t="s">
        <v>842</v>
      </c>
      <c r="E169" s="246">
        <v>2</v>
      </c>
      <c r="F169" s="247" t="s">
        <v>2300</v>
      </c>
    </row>
    <row r="170" spans="1:10" ht="15" customHeight="1" x14ac:dyDescent="0.45">
      <c r="C170" s="243" t="s">
        <v>843</v>
      </c>
      <c r="D170" s="243" t="s">
        <v>844</v>
      </c>
      <c r="E170" s="244">
        <v>12</v>
      </c>
      <c r="F170" s="245">
        <v>101469</v>
      </c>
    </row>
    <row r="171" spans="1:10" s="37" customFormat="1" ht="15" customHeight="1" x14ac:dyDescent="0.45">
      <c r="A171" s="53"/>
      <c r="B171" s="163" t="s">
        <v>1969</v>
      </c>
      <c r="C171" s="164" t="s">
        <v>1899</v>
      </c>
      <c r="D171" s="165" t="s">
        <v>845</v>
      </c>
      <c r="E171" s="179">
        <v>64</v>
      </c>
      <c r="F171" s="178">
        <v>622411</v>
      </c>
      <c r="G171" s="53"/>
      <c r="H171" s="53"/>
      <c r="J171" s="47"/>
    </row>
    <row r="172" spans="1:10" ht="15" customHeight="1" x14ac:dyDescent="0.45">
      <c r="C172" s="243" t="s">
        <v>846</v>
      </c>
      <c r="D172" s="243" t="s">
        <v>847</v>
      </c>
      <c r="E172" s="244">
        <v>8</v>
      </c>
      <c r="F172" s="245">
        <v>15730</v>
      </c>
    </row>
    <row r="173" spans="1:10" ht="15" customHeight="1" x14ac:dyDescent="0.45">
      <c r="C173" s="243" t="s">
        <v>848</v>
      </c>
      <c r="D173" s="243" t="s">
        <v>849</v>
      </c>
      <c r="E173" s="244">
        <v>3</v>
      </c>
      <c r="F173" s="245">
        <v>2080</v>
      </c>
    </row>
    <row r="174" spans="1:10" ht="15" customHeight="1" x14ac:dyDescent="0.45">
      <c r="C174" s="243" t="s">
        <v>850</v>
      </c>
      <c r="D174" s="243" t="s">
        <v>851</v>
      </c>
      <c r="E174" s="246">
        <v>2</v>
      </c>
      <c r="F174" s="247" t="s">
        <v>2300</v>
      </c>
    </row>
    <row r="175" spans="1:10" ht="15" customHeight="1" x14ac:dyDescent="0.45">
      <c r="C175" s="243" t="s">
        <v>852</v>
      </c>
      <c r="D175" s="243" t="s">
        <v>853</v>
      </c>
      <c r="E175" s="244">
        <v>12</v>
      </c>
      <c r="F175" s="245">
        <v>24678</v>
      </c>
    </row>
    <row r="176" spans="1:10" ht="15" customHeight="1" x14ac:dyDescent="0.45">
      <c r="C176" s="243" t="s">
        <v>854</v>
      </c>
      <c r="D176" s="243" t="s">
        <v>855</v>
      </c>
      <c r="E176" s="246">
        <v>1</v>
      </c>
      <c r="F176" s="247" t="s">
        <v>2300</v>
      </c>
    </row>
    <row r="177" spans="1:10" ht="15" customHeight="1" x14ac:dyDescent="0.45">
      <c r="C177" s="243" t="s">
        <v>856</v>
      </c>
      <c r="D177" s="243" t="s">
        <v>857</v>
      </c>
      <c r="E177" s="244">
        <v>13</v>
      </c>
      <c r="F177" s="245">
        <v>56304</v>
      </c>
    </row>
    <row r="178" spans="1:10" ht="15" customHeight="1" x14ac:dyDescent="0.45">
      <c r="C178" s="243" t="s">
        <v>858</v>
      </c>
      <c r="D178" s="243" t="s">
        <v>859</v>
      </c>
      <c r="E178" s="246">
        <v>1</v>
      </c>
      <c r="F178" s="247" t="s">
        <v>2300</v>
      </c>
    </row>
    <row r="179" spans="1:10" ht="15" customHeight="1" x14ac:dyDescent="0.45">
      <c r="C179" s="243" t="s">
        <v>860</v>
      </c>
      <c r="D179" s="243" t="s">
        <v>861</v>
      </c>
      <c r="E179" s="246">
        <v>1</v>
      </c>
      <c r="F179" s="247" t="s">
        <v>2300</v>
      </c>
    </row>
    <row r="180" spans="1:10" ht="15" customHeight="1" x14ac:dyDescent="0.45">
      <c r="C180" s="243" t="s">
        <v>862</v>
      </c>
      <c r="D180" s="243" t="s">
        <v>863</v>
      </c>
      <c r="E180" s="246">
        <v>1</v>
      </c>
      <c r="F180" s="247" t="s">
        <v>2300</v>
      </c>
    </row>
    <row r="181" spans="1:10" ht="15" customHeight="1" x14ac:dyDescent="0.45">
      <c r="C181" s="243" t="s">
        <v>864</v>
      </c>
      <c r="D181" s="243" t="s">
        <v>865</v>
      </c>
      <c r="E181" s="244">
        <v>18</v>
      </c>
      <c r="F181" s="245">
        <v>144649</v>
      </c>
    </row>
    <row r="182" spans="1:10" ht="15" customHeight="1" x14ac:dyDescent="0.45">
      <c r="C182" s="243" t="s">
        <v>866</v>
      </c>
      <c r="D182" s="243" t="s">
        <v>168</v>
      </c>
      <c r="E182" s="244">
        <v>4</v>
      </c>
      <c r="F182" s="245">
        <v>42479</v>
      </c>
    </row>
    <row r="183" spans="1:10" s="37" customFormat="1" ht="15" customHeight="1" x14ac:dyDescent="0.45">
      <c r="A183" s="53"/>
      <c r="B183" s="163" t="s">
        <v>1970</v>
      </c>
      <c r="C183" s="164" t="s">
        <v>1899</v>
      </c>
      <c r="D183" s="165" t="s">
        <v>867</v>
      </c>
      <c r="E183" s="179">
        <v>44</v>
      </c>
      <c r="F183" s="178">
        <v>3371309</v>
      </c>
      <c r="G183" s="53"/>
      <c r="H183" s="53"/>
      <c r="J183" s="47"/>
    </row>
    <row r="184" spans="1:10" ht="15" customHeight="1" x14ac:dyDescent="0.45">
      <c r="C184" s="243" t="s">
        <v>868</v>
      </c>
      <c r="D184" s="243" t="s">
        <v>869</v>
      </c>
      <c r="E184" s="246">
        <v>1</v>
      </c>
      <c r="F184" s="247" t="s">
        <v>2300</v>
      </c>
    </row>
    <row r="185" spans="1:10" ht="15" customHeight="1" x14ac:dyDescent="0.45">
      <c r="C185" s="243" t="s">
        <v>870</v>
      </c>
      <c r="D185" s="243" t="s">
        <v>871</v>
      </c>
      <c r="E185" s="246">
        <v>1</v>
      </c>
      <c r="F185" s="247" t="s">
        <v>2300</v>
      </c>
    </row>
    <row r="186" spans="1:10" ht="15" customHeight="1" x14ac:dyDescent="0.45">
      <c r="C186" s="243" t="s">
        <v>872</v>
      </c>
      <c r="D186" s="243" t="s">
        <v>873</v>
      </c>
      <c r="E186" s="246">
        <v>1</v>
      </c>
      <c r="F186" s="247" t="s">
        <v>2300</v>
      </c>
    </row>
    <row r="187" spans="1:10" ht="15" customHeight="1" x14ac:dyDescent="0.45">
      <c r="C187" s="243" t="s">
        <v>874</v>
      </c>
      <c r="D187" s="243" t="s">
        <v>875</v>
      </c>
      <c r="E187" s="246">
        <v>2</v>
      </c>
      <c r="F187" s="247" t="s">
        <v>2300</v>
      </c>
    </row>
    <row r="188" spans="1:10" ht="15" customHeight="1" x14ac:dyDescent="0.45">
      <c r="C188" s="243" t="s">
        <v>876</v>
      </c>
      <c r="D188" s="243" t="s">
        <v>877</v>
      </c>
      <c r="E188" s="246">
        <v>2</v>
      </c>
      <c r="F188" s="247" t="s">
        <v>2300</v>
      </c>
    </row>
    <row r="189" spans="1:10" ht="15" customHeight="1" x14ac:dyDescent="0.45">
      <c r="C189" s="243" t="s">
        <v>878</v>
      </c>
      <c r="D189" s="243" t="s">
        <v>879</v>
      </c>
      <c r="E189" s="244">
        <v>4</v>
      </c>
      <c r="F189" s="245">
        <v>21272</v>
      </c>
    </row>
    <row r="190" spans="1:10" ht="15" customHeight="1" x14ac:dyDescent="0.45">
      <c r="C190" s="243" t="s">
        <v>880</v>
      </c>
      <c r="D190" s="243" t="s">
        <v>881</v>
      </c>
      <c r="E190" s="246">
        <v>1</v>
      </c>
      <c r="F190" s="247" t="s">
        <v>2300</v>
      </c>
    </row>
    <row r="191" spans="1:10" ht="15" customHeight="1" x14ac:dyDescent="0.45">
      <c r="C191" s="243" t="s">
        <v>1971</v>
      </c>
      <c r="D191" s="243" t="s">
        <v>1924</v>
      </c>
      <c r="E191" s="246">
        <v>1</v>
      </c>
      <c r="F191" s="247" t="s">
        <v>2300</v>
      </c>
    </row>
    <row r="192" spans="1:10" ht="15" customHeight="1" x14ac:dyDescent="0.45">
      <c r="C192" s="243" t="s">
        <v>882</v>
      </c>
      <c r="D192" s="243" t="s">
        <v>175</v>
      </c>
      <c r="E192" s="244">
        <v>4</v>
      </c>
      <c r="F192" s="245">
        <v>33865</v>
      </c>
    </row>
    <row r="193" spans="1:10" ht="15" customHeight="1" x14ac:dyDescent="0.45">
      <c r="C193" s="243" t="s">
        <v>883</v>
      </c>
      <c r="D193" s="243" t="s">
        <v>177</v>
      </c>
      <c r="E193" s="246">
        <v>2</v>
      </c>
      <c r="F193" s="247" t="s">
        <v>2300</v>
      </c>
    </row>
    <row r="194" spans="1:10" ht="15" customHeight="1" x14ac:dyDescent="0.45">
      <c r="C194" s="243" t="s">
        <v>884</v>
      </c>
      <c r="D194" s="243" t="s">
        <v>178</v>
      </c>
      <c r="E194" s="246">
        <v>1</v>
      </c>
      <c r="F194" s="247" t="s">
        <v>2300</v>
      </c>
    </row>
    <row r="195" spans="1:10" ht="15" customHeight="1" x14ac:dyDescent="0.45">
      <c r="C195" s="243" t="s">
        <v>885</v>
      </c>
      <c r="D195" s="243" t="s">
        <v>179</v>
      </c>
      <c r="E195" s="244">
        <v>12</v>
      </c>
      <c r="F195" s="245">
        <v>800279</v>
      </c>
    </row>
    <row r="196" spans="1:10" ht="15" customHeight="1" x14ac:dyDescent="0.45">
      <c r="C196" s="243" t="s">
        <v>886</v>
      </c>
      <c r="D196" s="243" t="s">
        <v>887</v>
      </c>
      <c r="E196" s="246">
        <v>2</v>
      </c>
      <c r="F196" s="247" t="s">
        <v>2300</v>
      </c>
    </row>
    <row r="197" spans="1:10" ht="15" customHeight="1" x14ac:dyDescent="0.45">
      <c r="C197" s="243" t="s">
        <v>888</v>
      </c>
      <c r="D197" s="243" t="s">
        <v>889</v>
      </c>
      <c r="E197" s="244">
        <v>3</v>
      </c>
      <c r="F197" s="245">
        <v>1402</v>
      </c>
    </row>
    <row r="198" spans="1:10" ht="15" customHeight="1" x14ac:dyDescent="0.45">
      <c r="C198" s="243" t="s">
        <v>890</v>
      </c>
      <c r="D198" s="243" t="s">
        <v>891</v>
      </c>
      <c r="E198" s="244">
        <v>3</v>
      </c>
      <c r="F198" s="245">
        <v>4946</v>
      </c>
    </row>
    <row r="199" spans="1:10" ht="15" customHeight="1" x14ac:dyDescent="0.45">
      <c r="C199" s="243" t="s">
        <v>1972</v>
      </c>
      <c r="D199" s="243" t="s">
        <v>1925</v>
      </c>
      <c r="E199" s="246">
        <v>2</v>
      </c>
      <c r="F199" s="247" t="s">
        <v>2300</v>
      </c>
    </row>
    <row r="200" spans="1:10" ht="15" customHeight="1" x14ac:dyDescent="0.45">
      <c r="C200" s="243" t="s">
        <v>892</v>
      </c>
      <c r="D200" s="243" t="s">
        <v>893</v>
      </c>
      <c r="E200" s="246">
        <v>2</v>
      </c>
      <c r="F200" s="247" t="s">
        <v>2300</v>
      </c>
    </row>
    <row r="201" spans="1:10" s="37" customFormat="1" ht="15" customHeight="1" x14ac:dyDescent="0.45">
      <c r="A201" s="53"/>
      <c r="B201" s="163" t="s">
        <v>1973</v>
      </c>
      <c r="C201" s="164" t="s">
        <v>1899</v>
      </c>
      <c r="D201" s="165" t="s">
        <v>894</v>
      </c>
      <c r="E201" s="179">
        <v>116</v>
      </c>
      <c r="F201" s="178">
        <v>3659913</v>
      </c>
      <c r="G201" s="53"/>
      <c r="H201" s="53"/>
      <c r="J201" s="47"/>
    </row>
    <row r="202" spans="1:10" ht="15" customHeight="1" x14ac:dyDescent="0.45">
      <c r="C202" s="243" t="s">
        <v>895</v>
      </c>
      <c r="D202" s="243" t="s">
        <v>896</v>
      </c>
      <c r="E202" s="244">
        <v>88</v>
      </c>
      <c r="F202" s="245">
        <v>2130157</v>
      </c>
    </row>
    <row r="203" spans="1:10" ht="15" customHeight="1" x14ac:dyDescent="0.45">
      <c r="C203" s="243" t="s">
        <v>897</v>
      </c>
      <c r="D203" s="243" t="s">
        <v>898</v>
      </c>
      <c r="E203" s="244">
        <v>10</v>
      </c>
      <c r="F203" s="245">
        <v>434707</v>
      </c>
    </row>
    <row r="204" spans="1:10" ht="15" customHeight="1" x14ac:dyDescent="0.45">
      <c r="C204" s="243" t="s">
        <v>899</v>
      </c>
      <c r="D204" s="243" t="s">
        <v>900</v>
      </c>
      <c r="E204" s="244">
        <v>12</v>
      </c>
      <c r="F204" s="245">
        <v>240221</v>
      </c>
    </row>
    <row r="205" spans="1:10" ht="15" customHeight="1" x14ac:dyDescent="0.45">
      <c r="C205" s="243" t="s">
        <v>901</v>
      </c>
      <c r="D205" s="243" t="s">
        <v>902</v>
      </c>
      <c r="E205" s="244">
        <v>4</v>
      </c>
      <c r="F205" s="245">
        <v>4764</v>
      </c>
    </row>
    <row r="206" spans="1:10" ht="15" customHeight="1" x14ac:dyDescent="0.45">
      <c r="C206" s="243" t="s">
        <v>903</v>
      </c>
      <c r="D206" s="243" t="s">
        <v>904</v>
      </c>
      <c r="E206" s="246">
        <v>2</v>
      </c>
      <c r="F206" s="247" t="s">
        <v>2300</v>
      </c>
    </row>
    <row r="207" spans="1:10" s="37" customFormat="1" ht="15" customHeight="1" x14ac:dyDescent="0.45">
      <c r="A207" s="53"/>
      <c r="B207" s="163" t="s">
        <v>1974</v>
      </c>
      <c r="C207" s="164" t="s">
        <v>1899</v>
      </c>
      <c r="D207" s="165" t="s">
        <v>905</v>
      </c>
      <c r="E207" s="179">
        <v>40</v>
      </c>
      <c r="F207" s="178">
        <v>7651173</v>
      </c>
      <c r="G207" s="53"/>
      <c r="H207" s="53"/>
      <c r="J207" s="47"/>
    </row>
    <row r="208" spans="1:10" ht="15" customHeight="1" x14ac:dyDescent="0.45">
      <c r="C208" s="243" t="s">
        <v>906</v>
      </c>
      <c r="D208" s="243" t="s">
        <v>907</v>
      </c>
      <c r="E208" s="246">
        <v>1</v>
      </c>
      <c r="F208" s="247" t="s">
        <v>2300</v>
      </c>
    </row>
    <row r="209" spans="3:6" ht="15" customHeight="1" x14ac:dyDescent="0.45">
      <c r="C209" s="243" t="s">
        <v>908</v>
      </c>
      <c r="D209" s="243" t="s">
        <v>909</v>
      </c>
      <c r="E209" s="246">
        <v>2</v>
      </c>
      <c r="F209" s="247" t="s">
        <v>2300</v>
      </c>
    </row>
    <row r="210" spans="3:6" ht="15" customHeight="1" x14ac:dyDescent="0.45">
      <c r="C210" s="243" t="s">
        <v>910</v>
      </c>
      <c r="D210" s="243" t="s">
        <v>911</v>
      </c>
      <c r="E210" s="244">
        <v>3</v>
      </c>
      <c r="F210" s="245">
        <v>25666</v>
      </c>
    </row>
    <row r="211" spans="3:6" ht="15" customHeight="1" x14ac:dyDescent="0.45">
      <c r="C211" s="243" t="s">
        <v>912</v>
      </c>
      <c r="D211" s="243" t="s">
        <v>913</v>
      </c>
      <c r="E211" s="246">
        <v>1</v>
      </c>
      <c r="F211" s="247" t="s">
        <v>2300</v>
      </c>
    </row>
    <row r="212" spans="3:6" ht="15" customHeight="1" x14ac:dyDescent="0.45">
      <c r="C212" s="243" t="s">
        <v>914</v>
      </c>
      <c r="D212" s="243" t="s">
        <v>183</v>
      </c>
      <c r="E212" s="244">
        <v>3</v>
      </c>
      <c r="F212" s="245">
        <v>331418</v>
      </c>
    </row>
    <row r="213" spans="3:6" ht="15" customHeight="1" x14ac:dyDescent="0.45">
      <c r="C213" s="243" t="s">
        <v>915</v>
      </c>
      <c r="D213" s="243" t="s">
        <v>916</v>
      </c>
      <c r="E213" s="246">
        <v>1</v>
      </c>
      <c r="F213" s="247" t="s">
        <v>2300</v>
      </c>
    </row>
    <row r="214" spans="3:6" ht="15" customHeight="1" x14ac:dyDescent="0.45">
      <c r="C214" s="243" t="s">
        <v>917</v>
      </c>
      <c r="D214" s="243" t="s">
        <v>918</v>
      </c>
      <c r="E214" s="246">
        <v>1</v>
      </c>
      <c r="F214" s="247" t="s">
        <v>2300</v>
      </c>
    </row>
    <row r="215" spans="3:6" ht="15" customHeight="1" x14ac:dyDescent="0.45">
      <c r="C215" s="243" t="s">
        <v>919</v>
      </c>
      <c r="D215" s="243" t="s">
        <v>920</v>
      </c>
      <c r="E215" s="244">
        <v>4</v>
      </c>
      <c r="F215" s="245">
        <v>186485</v>
      </c>
    </row>
    <row r="216" spans="3:6" ht="15" customHeight="1" x14ac:dyDescent="0.45">
      <c r="C216" s="243" t="s">
        <v>921</v>
      </c>
      <c r="D216" s="243" t="s">
        <v>922</v>
      </c>
      <c r="E216" s="246">
        <v>1</v>
      </c>
      <c r="F216" s="247" t="s">
        <v>2300</v>
      </c>
    </row>
    <row r="217" spans="3:6" ht="15" customHeight="1" x14ac:dyDescent="0.45">
      <c r="C217" s="243" t="s">
        <v>923</v>
      </c>
      <c r="D217" s="243" t="s">
        <v>924</v>
      </c>
      <c r="E217" s="246">
        <v>1</v>
      </c>
      <c r="F217" s="247" t="s">
        <v>2300</v>
      </c>
    </row>
    <row r="218" spans="3:6" ht="15" customHeight="1" x14ac:dyDescent="0.45">
      <c r="C218" s="243" t="s">
        <v>925</v>
      </c>
      <c r="D218" s="243" t="s">
        <v>926</v>
      </c>
      <c r="E218" s="246">
        <v>1</v>
      </c>
      <c r="F218" s="247" t="s">
        <v>2300</v>
      </c>
    </row>
    <row r="219" spans="3:6" ht="15" customHeight="1" x14ac:dyDescent="0.45">
      <c r="C219" s="243" t="s">
        <v>927</v>
      </c>
      <c r="D219" s="243" t="s">
        <v>928</v>
      </c>
      <c r="E219" s="246">
        <v>1</v>
      </c>
      <c r="F219" s="247" t="s">
        <v>2300</v>
      </c>
    </row>
    <row r="220" spans="3:6" ht="15" customHeight="1" x14ac:dyDescent="0.45">
      <c r="C220" s="243" t="s">
        <v>929</v>
      </c>
      <c r="D220" s="243" t="s">
        <v>930</v>
      </c>
      <c r="E220" s="246">
        <v>1</v>
      </c>
      <c r="F220" s="247" t="s">
        <v>2300</v>
      </c>
    </row>
    <row r="221" spans="3:6" ht="15" customHeight="1" x14ac:dyDescent="0.45">
      <c r="C221" s="243" t="s">
        <v>931</v>
      </c>
      <c r="D221" s="243" t="s">
        <v>932</v>
      </c>
      <c r="E221" s="246">
        <v>2</v>
      </c>
      <c r="F221" s="247" t="s">
        <v>2300</v>
      </c>
    </row>
    <row r="222" spans="3:6" ht="15" customHeight="1" x14ac:dyDescent="0.45">
      <c r="C222" s="243" t="s">
        <v>933</v>
      </c>
      <c r="D222" s="243" t="s">
        <v>934</v>
      </c>
      <c r="E222" s="246">
        <v>1</v>
      </c>
      <c r="F222" s="247" t="s">
        <v>2300</v>
      </c>
    </row>
    <row r="223" spans="3:6" ht="15" customHeight="1" x14ac:dyDescent="0.45">
      <c r="C223" s="243" t="s">
        <v>1975</v>
      </c>
      <c r="D223" s="243" t="s">
        <v>1903</v>
      </c>
      <c r="E223" s="246">
        <v>1</v>
      </c>
      <c r="F223" s="247" t="s">
        <v>2300</v>
      </c>
    </row>
    <row r="224" spans="3:6" ht="15" customHeight="1" x14ac:dyDescent="0.45">
      <c r="C224" s="243" t="s">
        <v>935</v>
      </c>
      <c r="D224" s="243" t="s">
        <v>936</v>
      </c>
      <c r="E224" s="246">
        <v>1</v>
      </c>
      <c r="F224" s="247" t="s">
        <v>2300</v>
      </c>
    </row>
    <row r="225" spans="1:10" ht="15" customHeight="1" x14ac:dyDescent="0.45">
      <c r="C225" s="243" t="s">
        <v>937</v>
      </c>
      <c r="D225" s="243" t="s">
        <v>938</v>
      </c>
      <c r="E225" s="244">
        <v>5</v>
      </c>
      <c r="F225" s="245">
        <v>3787129</v>
      </c>
    </row>
    <row r="226" spans="1:10" ht="15" customHeight="1" x14ac:dyDescent="0.45">
      <c r="C226" s="243" t="s">
        <v>939</v>
      </c>
      <c r="D226" s="243" t="s">
        <v>940</v>
      </c>
      <c r="E226" s="246">
        <v>1</v>
      </c>
      <c r="F226" s="247" t="s">
        <v>2300</v>
      </c>
    </row>
    <row r="227" spans="1:10" ht="15" customHeight="1" x14ac:dyDescent="0.45">
      <c r="C227" s="243" t="s">
        <v>941</v>
      </c>
      <c r="D227" s="243" t="s">
        <v>942</v>
      </c>
      <c r="E227" s="246">
        <v>1</v>
      </c>
      <c r="F227" s="247" t="s">
        <v>2300</v>
      </c>
    </row>
    <row r="228" spans="1:10" ht="15" customHeight="1" x14ac:dyDescent="0.45">
      <c r="C228" s="243" t="s">
        <v>1976</v>
      </c>
      <c r="D228" s="243" t="s">
        <v>1926</v>
      </c>
      <c r="E228" s="246">
        <v>1</v>
      </c>
      <c r="F228" s="247" t="s">
        <v>2300</v>
      </c>
    </row>
    <row r="229" spans="1:10" ht="15" customHeight="1" x14ac:dyDescent="0.45">
      <c r="C229" s="243" t="s">
        <v>943</v>
      </c>
      <c r="D229" s="243" t="s">
        <v>944</v>
      </c>
      <c r="E229" s="246">
        <v>1</v>
      </c>
      <c r="F229" s="247" t="s">
        <v>2300</v>
      </c>
    </row>
    <row r="230" spans="1:10" ht="15" customHeight="1" x14ac:dyDescent="0.45">
      <c r="C230" s="243" t="s">
        <v>945</v>
      </c>
      <c r="D230" s="243" t="s">
        <v>946</v>
      </c>
      <c r="E230" s="246">
        <v>1</v>
      </c>
      <c r="F230" s="247" t="s">
        <v>2300</v>
      </c>
    </row>
    <row r="231" spans="1:10" ht="15" customHeight="1" x14ac:dyDescent="0.45">
      <c r="C231" s="243" t="s">
        <v>947</v>
      </c>
      <c r="D231" s="243" t="s">
        <v>948</v>
      </c>
      <c r="E231" s="244">
        <v>4</v>
      </c>
      <c r="F231" s="245">
        <v>173121</v>
      </c>
    </row>
    <row r="232" spans="1:10" s="37" customFormat="1" ht="15" customHeight="1" x14ac:dyDescent="0.45">
      <c r="A232" s="53"/>
      <c r="B232" s="163" t="s">
        <v>1977</v>
      </c>
      <c r="C232" s="164" t="s">
        <v>1899</v>
      </c>
      <c r="D232" s="165" t="s">
        <v>949</v>
      </c>
      <c r="E232" s="179">
        <v>29</v>
      </c>
      <c r="F232" s="178">
        <v>951468</v>
      </c>
      <c r="G232" s="53"/>
      <c r="H232" s="53"/>
      <c r="J232" s="47"/>
    </row>
    <row r="233" spans="1:10" s="253" customFormat="1" ht="24" customHeight="1" x14ac:dyDescent="0.45">
      <c r="A233" s="248"/>
      <c r="B233" s="249"/>
      <c r="C233" s="250" t="s">
        <v>950</v>
      </c>
      <c r="D233" s="250" t="s">
        <v>951</v>
      </c>
      <c r="E233" s="251">
        <v>27</v>
      </c>
      <c r="F233" s="252">
        <v>861537</v>
      </c>
    </row>
    <row r="234" spans="1:10" ht="15" customHeight="1" x14ac:dyDescent="0.45">
      <c r="C234" s="243" t="s">
        <v>2739</v>
      </c>
      <c r="D234" s="243" t="s">
        <v>2740</v>
      </c>
      <c r="E234" s="246">
        <v>2</v>
      </c>
      <c r="F234" s="247" t="s">
        <v>2300</v>
      </c>
    </row>
    <row r="235" spans="1:10" s="37" customFormat="1" ht="15" customHeight="1" x14ac:dyDescent="0.45">
      <c r="A235" s="53"/>
      <c r="B235" s="163" t="s">
        <v>1978</v>
      </c>
      <c r="C235" s="164" t="s">
        <v>1899</v>
      </c>
      <c r="D235" s="165" t="s">
        <v>952</v>
      </c>
      <c r="E235" s="179">
        <v>132</v>
      </c>
      <c r="F235" s="178">
        <v>6823960</v>
      </c>
      <c r="G235" s="53"/>
      <c r="H235" s="53"/>
      <c r="J235" s="47"/>
    </row>
    <row r="236" spans="1:10" ht="15" customHeight="1" x14ac:dyDescent="0.45">
      <c r="C236" s="243" t="s">
        <v>953</v>
      </c>
      <c r="D236" s="243" t="s">
        <v>954</v>
      </c>
      <c r="E236" s="246">
        <v>2</v>
      </c>
      <c r="F236" s="247" t="s">
        <v>2300</v>
      </c>
    </row>
    <row r="237" spans="1:10" ht="15" customHeight="1" x14ac:dyDescent="0.45">
      <c r="C237" s="243" t="s">
        <v>955</v>
      </c>
      <c r="D237" s="243" t="s">
        <v>956</v>
      </c>
      <c r="E237" s="244">
        <v>3</v>
      </c>
      <c r="F237" s="245">
        <v>106567</v>
      </c>
    </row>
    <row r="238" spans="1:10" s="253" customFormat="1" ht="24" customHeight="1" x14ac:dyDescent="0.45">
      <c r="A238" s="248"/>
      <c r="B238" s="249"/>
      <c r="C238" s="250" t="s">
        <v>957</v>
      </c>
      <c r="D238" s="250" t="s">
        <v>958</v>
      </c>
      <c r="E238" s="251">
        <v>4</v>
      </c>
      <c r="F238" s="252">
        <v>34683</v>
      </c>
    </row>
    <row r="239" spans="1:10" ht="15" customHeight="1" x14ac:dyDescent="0.45">
      <c r="C239" s="243" t="s">
        <v>959</v>
      </c>
      <c r="D239" s="243" t="s">
        <v>960</v>
      </c>
      <c r="E239" s="246">
        <v>1</v>
      </c>
      <c r="F239" s="247" t="s">
        <v>2300</v>
      </c>
    </row>
    <row r="240" spans="1:10" ht="15" customHeight="1" x14ac:dyDescent="0.45">
      <c r="C240" s="243" t="s">
        <v>961</v>
      </c>
      <c r="D240" s="243" t="s">
        <v>962</v>
      </c>
      <c r="E240" s="246">
        <v>1</v>
      </c>
      <c r="F240" s="247" t="s">
        <v>2300</v>
      </c>
    </row>
    <row r="241" spans="1:6" ht="15" customHeight="1" x14ac:dyDescent="0.45">
      <c r="C241" s="243" t="s">
        <v>2741</v>
      </c>
      <c r="D241" s="243" t="s">
        <v>2742</v>
      </c>
      <c r="E241" s="246">
        <v>1</v>
      </c>
      <c r="F241" s="247" t="s">
        <v>2300</v>
      </c>
    </row>
    <row r="242" spans="1:6" s="253" customFormat="1" ht="24" customHeight="1" x14ac:dyDescent="0.45">
      <c r="A242" s="248"/>
      <c r="B242" s="249"/>
      <c r="C242" s="250" t="s">
        <v>963</v>
      </c>
      <c r="D242" s="250" t="s">
        <v>964</v>
      </c>
      <c r="E242" s="251">
        <v>6</v>
      </c>
      <c r="F242" s="252">
        <v>114802</v>
      </c>
    </row>
    <row r="243" spans="1:6" ht="15" customHeight="1" x14ac:dyDescent="0.45">
      <c r="C243" s="243" t="s">
        <v>965</v>
      </c>
      <c r="D243" s="243" t="s">
        <v>966</v>
      </c>
      <c r="E243" s="244">
        <v>11</v>
      </c>
      <c r="F243" s="245">
        <v>385562</v>
      </c>
    </row>
    <row r="244" spans="1:6" ht="15" customHeight="1" x14ac:dyDescent="0.45">
      <c r="C244" s="243" t="s">
        <v>967</v>
      </c>
      <c r="D244" s="243" t="s">
        <v>968</v>
      </c>
      <c r="E244" s="244">
        <v>19</v>
      </c>
      <c r="F244" s="245">
        <v>1177866</v>
      </c>
    </row>
    <row r="245" spans="1:6" ht="15" customHeight="1" x14ac:dyDescent="0.45">
      <c r="C245" s="243" t="s">
        <v>1979</v>
      </c>
      <c r="D245" s="243" t="s">
        <v>1927</v>
      </c>
      <c r="E245" s="244">
        <v>4</v>
      </c>
      <c r="F245" s="245">
        <v>25924</v>
      </c>
    </row>
    <row r="246" spans="1:6" ht="15" customHeight="1" x14ac:dyDescent="0.45">
      <c r="C246" s="243" t="s">
        <v>969</v>
      </c>
      <c r="D246" s="243" t="s">
        <v>970</v>
      </c>
      <c r="E246" s="244">
        <v>19</v>
      </c>
      <c r="F246" s="245">
        <v>557729</v>
      </c>
    </row>
    <row r="247" spans="1:6" s="253" customFormat="1" ht="24" customHeight="1" x14ac:dyDescent="0.45">
      <c r="A247" s="248"/>
      <c r="B247" s="249"/>
      <c r="C247" s="250" t="s">
        <v>971</v>
      </c>
      <c r="D247" s="250" t="s">
        <v>972</v>
      </c>
      <c r="E247" s="251">
        <v>3</v>
      </c>
      <c r="F247" s="252">
        <v>103297</v>
      </c>
    </row>
    <row r="248" spans="1:6" ht="15" customHeight="1" x14ac:dyDescent="0.45">
      <c r="C248" s="243" t="s">
        <v>973</v>
      </c>
      <c r="D248" s="243" t="s">
        <v>974</v>
      </c>
      <c r="E248" s="244">
        <v>3</v>
      </c>
      <c r="F248" s="245">
        <v>294989</v>
      </c>
    </row>
    <row r="249" spans="1:6" ht="15" customHeight="1" x14ac:dyDescent="0.45">
      <c r="C249" s="243" t="s">
        <v>975</v>
      </c>
      <c r="D249" s="243" t="s">
        <v>2743</v>
      </c>
      <c r="E249" s="244">
        <v>3</v>
      </c>
      <c r="F249" s="245">
        <v>277520</v>
      </c>
    </row>
    <row r="250" spans="1:6" ht="15" customHeight="1" x14ac:dyDescent="0.45">
      <c r="C250" s="243" t="s">
        <v>976</v>
      </c>
      <c r="D250" s="243" t="s">
        <v>977</v>
      </c>
      <c r="E250" s="246">
        <v>2</v>
      </c>
      <c r="F250" s="247" t="s">
        <v>2300</v>
      </c>
    </row>
    <row r="251" spans="1:6" ht="15" customHeight="1" x14ac:dyDescent="0.45">
      <c r="C251" s="243" t="s">
        <v>978</v>
      </c>
      <c r="D251" s="243" t="s">
        <v>208</v>
      </c>
      <c r="E251" s="246">
        <v>2</v>
      </c>
      <c r="F251" s="247" t="s">
        <v>2300</v>
      </c>
    </row>
    <row r="252" spans="1:6" ht="15" customHeight="1" x14ac:dyDescent="0.45">
      <c r="C252" s="243" t="s">
        <v>979</v>
      </c>
      <c r="D252" s="243" t="s">
        <v>980</v>
      </c>
      <c r="E252" s="244">
        <v>3</v>
      </c>
      <c r="F252" s="245">
        <v>29444</v>
      </c>
    </row>
    <row r="253" spans="1:6" ht="15" customHeight="1" x14ac:dyDescent="0.45">
      <c r="C253" s="243" t="s">
        <v>981</v>
      </c>
      <c r="D253" s="243" t="s">
        <v>982</v>
      </c>
      <c r="E253" s="244">
        <v>3</v>
      </c>
      <c r="F253" s="245">
        <v>67928</v>
      </c>
    </row>
    <row r="254" spans="1:6" ht="15" customHeight="1" x14ac:dyDescent="0.45">
      <c r="C254" s="243" t="s">
        <v>983</v>
      </c>
      <c r="D254" s="243" t="s">
        <v>984</v>
      </c>
      <c r="E254" s="244">
        <v>3</v>
      </c>
      <c r="F254" s="245">
        <v>75702</v>
      </c>
    </row>
    <row r="255" spans="1:6" s="253" customFormat="1" ht="24" customHeight="1" x14ac:dyDescent="0.45">
      <c r="A255" s="248"/>
      <c r="B255" s="249"/>
      <c r="C255" s="250" t="s">
        <v>985</v>
      </c>
      <c r="D255" s="250" t="s">
        <v>986</v>
      </c>
      <c r="E255" s="251">
        <v>6</v>
      </c>
      <c r="F255" s="252">
        <v>194690</v>
      </c>
    </row>
    <row r="256" spans="1:6" ht="15" customHeight="1" x14ac:dyDescent="0.45">
      <c r="C256" s="243" t="s">
        <v>987</v>
      </c>
      <c r="D256" s="243" t="s">
        <v>211</v>
      </c>
      <c r="E256" s="244">
        <v>3</v>
      </c>
      <c r="F256" s="245">
        <v>11184</v>
      </c>
    </row>
    <row r="257" spans="1:10" ht="15" customHeight="1" x14ac:dyDescent="0.45">
      <c r="C257" s="243" t="s">
        <v>988</v>
      </c>
      <c r="D257" s="243" t="s">
        <v>989</v>
      </c>
      <c r="E257" s="246">
        <v>2</v>
      </c>
      <c r="F257" s="247" t="s">
        <v>2300</v>
      </c>
    </row>
    <row r="258" spans="1:10" ht="15" customHeight="1" x14ac:dyDescent="0.45">
      <c r="C258" s="243" t="s">
        <v>990</v>
      </c>
      <c r="D258" s="243" t="s">
        <v>991</v>
      </c>
      <c r="E258" s="246">
        <v>2</v>
      </c>
      <c r="F258" s="247" t="s">
        <v>2300</v>
      </c>
    </row>
    <row r="259" spans="1:10" ht="15" customHeight="1" x14ac:dyDescent="0.45">
      <c r="C259" s="243" t="s">
        <v>992</v>
      </c>
      <c r="D259" s="243" t="s">
        <v>993</v>
      </c>
      <c r="E259" s="246">
        <v>1</v>
      </c>
      <c r="F259" s="247" t="s">
        <v>2300</v>
      </c>
    </row>
    <row r="260" spans="1:10" ht="15" customHeight="1" x14ac:dyDescent="0.45">
      <c r="C260" s="243" t="s">
        <v>994</v>
      </c>
      <c r="D260" s="243" t="s">
        <v>995</v>
      </c>
      <c r="E260" s="246">
        <v>1</v>
      </c>
      <c r="F260" s="247" t="s">
        <v>2300</v>
      </c>
    </row>
    <row r="261" spans="1:10" ht="15" customHeight="1" x14ac:dyDescent="0.45">
      <c r="C261" s="243" t="s">
        <v>996</v>
      </c>
      <c r="D261" s="243" t="s">
        <v>997</v>
      </c>
      <c r="E261" s="246">
        <v>2</v>
      </c>
      <c r="F261" s="247" t="s">
        <v>2300</v>
      </c>
    </row>
    <row r="262" spans="1:10" ht="15" customHeight="1" x14ac:dyDescent="0.45">
      <c r="C262" s="243" t="s">
        <v>998</v>
      </c>
      <c r="D262" s="243" t="s">
        <v>999</v>
      </c>
      <c r="E262" s="244">
        <v>10</v>
      </c>
      <c r="F262" s="245">
        <v>418406</v>
      </c>
    </row>
    <row r="263" spans="1:10" ht="15" customHeight="1" x14ac:dyDescent="0.45">
      <c r="C263" s="243" t="s">
        <v>1000</v>
      </c>
      <c r="D263" s="243" t="s">
        <v>1001</v>
      </c>
      <c r="E263" s="244">
        <v>3</v>
      </c>
      <c r="F263" s="245">
        <v>17450</v>
      </c>
    </row>
    <row r="264" spans="1:10" ht="15" customHeight="1" x14ac:dyDescent="0.45">
      <c r="C264" s="243" t="s">
        <v>1002</v>
      </c>
      <c r="D264" s="243" t="s">
        <v>1003</v>
      </c>
      <c r="E264" s="244">
        <v>7</v>
      </c>
      <c r="F264" s="245">
        <v>2168497</v>
      </c>
    </row>
    <row r="265" spans="1:10" s="253" customFormat="1" ht="24" customHeight="1" x14ac:dyDescent="0.45">
      <c r="A265" s="248"/>
      <c r="B265" s="249"/>
      <c r="C265" s="250" t="s">
        <v>1004</v>
      </c>
      <c r="D265" s="250" t="s">
        <v>1005</v>
      </c>
      <c r="E265" s="254">
        <v>2</v>
      </c>
      <c r="F265" s="255" t="s">
        <v>2300</v>
      </c>
    </row>
    <row r="266" spans="1:10" s="37" customFormat="1" ht="15" customHeight="1" x14ac:dyDescent="0.45">
      <c r="A266" s="53"/>
      <c r="B266" s="163" t="s">
        <v>1980</v>
      </c>
      <c r="C266" s="164" t="s">
        <v>1899</v>
      </c>
      <c r="D266" s="165" t="s">
        <v>1006</v>
      </c>
      <c r="E266" s="179">
        <v>17</v>
      </c>
      <c r="F266" s="178">
        <v>620621</v>
      </c>
      <c r="G266" s="53"/>
      <c r="H266" s="53"/>
      <c r="J266" s="47"/>
    </row>
    <row r="267" spans="1:10" ht="15" customHeight="1" x14ac:dyDescent="0.45">
      <c r="C267" s="243" t="s">
        <v>1007</v>
      </c>
      <c r="D267" s="243" t="s">
        <v>1008</v>
      </c>
      <c r="E267" s="246">
        <v>1</v>
      </c>
      <c r="F267" s="247" t="s">
        <v>2300</v>
      </c>
    </row>
    <row r="268" spans="1:10" ht="15" customHeight="1" x14ac:dyDescent="0.45">
      <c r="C268" s="243" t="s">
        <v>1981</v>
      </c>
      <c r="D268" s="243" t="s">
        <v>1928</v>
      </c>
      <c r="E268" s="246">
        <v>1</v>
      </c>
      <c r="F268" s="247" t="s">
        <v>2300</v>
      </c>
    </row>
    <row r="269" spans="1:10" ht="15" customHeight="1" x14ac:dyDescent="0.45">
      <c r="C269" s="243" t="s">
        <v>1009</v>
      </c>
      <c r="D269" s="243" t="s">
        <v>1010</v>
      </c>
      <c r="E269" s="246">
        <v>1</v>
      </c>
      <c r="F269" s="247" t="s">
        <v>2300</v>
      </c>
    </row>
    <row r="270" spans="1:10" ht="15" customHeight="1" x14ac:dyDescent="0.45">
      <c r="C270" s="243" t="s">
        <v>1011</v>
      </c>
      <c r="D270" s="243" t="s">
        <v>1012</v>
      </c>
      <c r="E270" s="246">
        <v>1</v>
      </c>
      <c r="F270" s="247" t="s">
        <v>2300</v>
      </c>
    </row>
    <row r="271" spans="1:10" ht="15" customHeight="1" x14ac:dyDescent="0.45">
      <c r="C271" s="243" t="s">
        <v>1013</v>
      </c>
      <c r="D271" s="243" t="s">
        <v>1014</v>
      </c>
      <c r="E271" s="246">
        <v>1</v>
      </c>
      <c r="F271" s="247" t="s">
        <v>2300</v>
      </c>
    </row>
    <row r="272" spans="1:10" ht="15" customHeight="1" x14ac:dyDescent="0.45">
      <c r="C272" s="243" t="s">
        <v>1015</v>
      </c>
      <c r="D272" s="243" t="s">
        <v>1016</v>
      </c>
      <c r="E272" s="246">
        <v>2</v>
      </c>
      <c r="F272" s="247" t="s">
        <v>2300</v>
      </c>
    </row>
    <row r="273" spans="1:10" ht="15" customHeight="1" x14ac:dyDescent="0.45">
      <c r="C273" s="243" t="s">
        <v>1017</v>
      </c>
      <c r="D273" s="243" t="s">
        <v>1018</v>
      </c>
      <c r="E273" s="246">
        <v>1</v>
      </c>
      <c r="F273" s="247" t="s">
        <v>2300</v>
      </c>
    </row>
    <row r="274" spans="1:10" ht="15" customHeight="1" x14ac:dyDescent="0.45">
      <c r="C274" s="243" t="s">
        <v>1019</v>
      </c>
      <c r="D274" s="243" t="s">
        <v>1020</v>
      </c>
      <c r="E274" s="244">
        <v>7</v>
      </c>
      <c r="F274" s="245">
        <v>408625</v>
      </c>
    </row>
    <row r="275" spans="1:10" ht="15" customHeight="1" x14ac:dyDescent="0.45">
      <c r="C275" s="243" t="s">
        <v>1021</v>
      </c>
      <c r="D275" s="243" t="s">
        <v>1022</v>
      </c>
      <c r="E275" s="246">
        <v>1</v>
      </c>
      <c r="F275" s="247" t="s">
        <v>2300</v>
      </c>
    </row>
    <row r="276" spans="1:10" ht="15" customHeight="1" x14ac:dyDescent="0.45">
      <c r="C276" s="243" t="s">
        <v>1023</v>
      </c>
      <c r="D276" s="243" t="s">
        <v>1024</v>
      </c>
      <c r="E276" s="246">
        <v>1</v>
      </c>
      <c r="F276" s="247" t="s">
        <v>2300</v>
      </c>
    </row>
    <row r="277" spans="1:10" s="37" customFormat="1" ht="15" customHeight="1" x14ac:dyDescent="0.45">
      <c r="A277" s="53"/>
      <c r="B277" s="163" t="s">
        <v>1982</v>
      </c>
      <c r="C277" s="164" t="s">
        <v>1899</v>
      </c>
      <c r="D277" s="165" t="s">
        <v>1025</v>
      </c>
      <c r="E277" s="179">
        <v>9</v>
      </c>
      <c r="F277" s="178">
        <v>526624</v>
      </c>
      <c r="G277" s="53"/>
      <c r="H277" s="53"/>
      <c r="J277" s="47"/>
    </row>
    <row r="278" spans="1:10" ht="15" customHeight="1" x14ac:dyDescent="0.45">
      <c r="C278" s="243" t="s">
        <v>1983</v>
      </c>
      <c r="D278" s="243" t="s">
        <v>1929</v>
      </c>
      <c r="E278" s="246">
        <v>1</v>
      </c>
      <c r="F278" s="247" t="s">
        <v>2300</v>
      </c>
    </row>
    <row r="279" spans="1:10" ht="15" customHeight="1" x14ac:dyDescent="0.45">
      <c r="C279" s="243" t="s">
        <v>1026</v>
      </c>
      <c r="D279" s="243" t="s">
        <v>1027</v>
      </c>
      <c r="E279" s="244">
        <v>3</v>
      </c>
      <c r="F279" s="245">
        <v>63855</v>
      </c>
    </row>
    <row r="280" spans="1:10" ht="15" customHeight="1" x14ac:dyDescent="0.45">
      <c r="C280" s="243" t="s">
        <v>1028</v>
      </c>
      <c r="D280" s="243" t="s">
        <v>1029</v>
      </c>
      <c r="E280" s="246">
        <v>1</v>
      </c>
      <c r="F280" s="247" t="s">
        <v>2300</v>
      </c>
    </row>
    <row r="281" spans="1:10" ht="15" customHeight="1" x14ac:dyDescent="0.45">
      <c r="C281" s="243" t="s">
        <v>1030</v>
      </c>
      <c r="D281" s="243" t="s">
        <v>1031</v>
      </c>
      <c r="E281" s="246">
        <v>1</v>
      </c>
      <c r="F281" s="247" t="s">
        <v>2300</v>
      </c>
    </row>
    <row r="282" spans="1:10" ht="15" customHeight="1" x14ac:dyDescent="0.45">
      <c r="C282" s="243" t="s">
        <v>1032</v>
      </c>
      <c r="D282" s="243" t="s">
        <v>1033</v>
      </c>
      <c r="E282" s="246">
        <v>1</v>
      </c>
      <c r="F282" s="247" t="s">
        <v>2300</v>
      </c>
    </row>
    <row r="283" spans="1:10" ht="15" customHeight="1" x14ac:dyDescent="0.45">
      <c r="C283" s="243" t="s">
        <v>1034</v>
      </c>
      <c r="D283" s="243" t="s">
        <v>1035</v>
      </c>
      <c r="E283" s="246">
        <v>1</v>
      </c>
      <c r="F283" s="247" t="s">
        <v>2300</v>
      </c>
    </row>
    <row r="284" spans="1:10" ht="15" customHeight="1" x14ac:dyDescent="0.45">
      <c r="C284" s="243" t="s">
        <v>1984</v>
      </c>
      <c r="D284" s="243" t="s">
        <v>1906</v>
      </c>
      <c r="E284" s="246">
        <v>1</v>
      </c>
      <c r="F284" s="247" t="s">
        <v>2300</v>
      </c>
    </row>
    <row r="285" spans="1:10" s="37" customFormat="1" ht="15" customHeight="1" x14ac:dyDescent="0.45">
      <c r="A285" s="53"/>
      <c r="B285" s="163" t="s">
        <v>1985</v>
      </c>
      <c r="C285" s="164" t="s">
        <v>1899</v>
      </c>
      <c r="D285" s="165" t="s">
        <v>1036</v>
      </c>
      <c r="E285" s="179">
        <v>219</v>
      </c>
      <c r="F285" s="178">
        <v>7488838</v>
      </c>
      <c r="G285" s="53"/>
      <c r="H285" s="53"/>
      <c r="J285" s="47"/>
    </row>
    <row r="286" spans="1:10" ht="15" customHeight="1" x14ac:dyDescent="0.45">
      <c r="C286" s="243" t="s">
        <v>1037</v>
      </c>
      <c r="D286" s="243" t="s">
        <v>1038</v>
      </c>
      <c r="E286" s="246">
        <v>1</v>
      </c>
      <c r="F286" s="247" t="s">
        <v>2300</v>
      </c>
    </row>
    <row r="287" spans="1:10" ht="15" customHeight="1" x14ac:dyDescent="0.45">
      <c r="C287" s="243" t="s">
        <v>1039</v>
      </c>
      <c r="D287" s="243" t="s">
        <v>1040</v>
      </c>
      <c r="E287" s="244">
        <v>6</v>
      </c>
      <c r="F287" s="245">
        <v>284062</v>
      </c>
    </row>
    <row r="288" spans="1:10" ht="15" customHeight="1" x14ac:dyDescent="0.45">
      <c r="C288" s="243" t="s">
        <v>1041</v>
      </c>
      <c r="D288" s="243" t="s">
        <v>1042</v>
      </c>
      <c r="E288" s="246">
        <v>1</v>
      </c>
      <c r="F288" s="247" t="s">
        <v>2300</v>
      </c>
    </row>
    <row r="289" spans="3:6" ht="15" customHeight="1" x14ac:dyDescent="0.45">
      <c r="C289" s="243" t="s">
        <v>1043</v>
      </c>
      <c r="D289" s="243" t="s">
        <v>1044</v>
      </c>
      <c r="E289" s="244">
        <v>3</v>
      </c>
      <c r="F289" s="245">
        <v>29448</v>
      </c>
    </row>
    <row r="290" spans="3:6" ht="15" customHeight="1" x14ac:dyDescent="0.45">
      <c r="C290" s="243" t="s">
        <v>1045</v>
      </c>
      <c r="D290" s="243" t="s">
        <v>1046</v>
      </c>
      <c r="E290" s="244">
        <v>4</v>
      </c>
      <c r="F290" s="245">
        <v>2408634</v>
      </c>
    </row>
    <row r="291" spans="3:6" ht="15" customHeight="1" x14ac:dyDescent="0.45">
      <c r="C291" s="243" t="s">
        <v>1047</v>
      </c>
      <c r="D291" s="243" t="s">
        <v>1048</v>
      </c>
      <c r="E291" s="246">
        <v>1</v>
      </c>
      <c r="F291" s="247" t="s">
        <v>2300</v>
      </c>
    </row>
    <row r="292" spans="3:6" ht="15" customHeight="1" x14ac:dyDescent="0.45">
      <c r="C292" s="243" t="s">
        <v>1049</v>
      </c>
      <c r="D292" s="243" t="s">
        <v>226</v>
      </c>
      <c r="E292" s="244">
        <v>56</v>
      </c>
      <c r="F292" s="245">
        <v>1687547</v>
      </c>
    </row>
    <row r="293" spans="3:6" ht="15" customHeight="1" x14ac:dyDescent="0.45">
      <c r="C293" s="243" t="s">
        <v>1050</v>
      </c>
      <c r="D293" s="243" t="s">
        <v>1051</v>
      </c>
      <c r="E293" s="246">
        <v>2</v>
      </c>
      <c r="F293" s="247" t="s">
        <v>2300</v>
      </c>
    </row>
    <row r="294" spans="3:6" ht="15" customHeight="1" x14ac:dyDescent="0.45">
      <c r="C294" s="243" t="s">
        <v>1052</v>
      </c>
      <c r="D294" s="243" t="s">
        <v>1053</v>
      </c>
      <c r="E294" s="246">
        <v>1</v>
      </c>
      <c r="F294" s="247" t="s">
        <v>2300</v>
      </c>
    </row>
    <row r="295" spans="3:6" ht="15" customHeight="1" x14ac:dyDescent="0.45">
      <c r="C295" s="243" t="s">
        <v>1054</v>
      </c>
      <c r="D295" s="243" t="s">
        <v>1055</v>
      </c>
      <c r="E295" s="246">
        <v>2</v>
      </c>
      <c r="F295" s="247" t="s">
        <v>2300</v>
      </c>
    </row>
    <row r="296" spans="3:6" ht="15" customHeight="1" x14ac:dyDescent="0.45">
      <c r="C296" s="243" t="s">
        <v>1056</v>
      </c>
      <c r="D296" s="243" t="s">
        <v>1057</v>
      </c>
      <c r="E296" s="244">
        <v>3</v>
      </c>
      <c r="F296" s="245">
        <v>30884</v>
      </c>
    </row>
    <row r="297" spans="3:6" ht="15" customHeight="1" x14ac:dyDescent="0.45">
      <c r="C297" s="243" t="s">
        <v>1058</v>
      </c>
      <c r="D297" s="243" t="s">
        <v>1059</v>
      </c>
      <c r="E297" s="246">
        <v>2</v>
      </c>
      <c r="F297" s="247" t="s">
        <v>2300</v>
      </c>
    </row>
    <row r="298" spans="3:6" ht="15" customHeight="1" x14ac:dyDescent="0.45">
      <c r="C298" s="243" t="s">
        <v>1060</v>
      </c>
      <c r="D298" s="243" t="s">
        <v>1061</v>
      </c>
      <c r="E298" s="244">
        <v>17</v>
      </c>
      <c r="F298" s="245">
        <v>218688</v>
      </c>
    </row>
    <row r="299" spans="3:6" ht="15" customHeight="1" x14ac:dyDescent="0.45">
      <c r="C299" s="243" t="s">
        <v>1062</v>
      </c>
      <c r="D299" s="243" t="s">
        <v>1063</v>
      </c>
      <c r="E299" s="244">
        <v>20</v>
      </c>
      <c r="F299" s="245">
        <v>403984</v>
      </c>
    </row>
    <row r="300" spans="3:6" ht="15" customHeight="1" x14ac:dyDescent="0.45">
      <c r="C300" s="243" t="s">
        <v>1064</v>
      </c>
      <c r="D300" s="243" t="s">
        <v>1065</v>
      </c>
      <c r="E300" s="244">
        <v>3</v>
      </c>
      <c r="F300" s="245">
        <v>129105</v>
      </c>
    </row>
    <row r="301" spans="3:6" ht="15" customHeight="1" x14ac:dyDescent="0.45">
      <c r="C301" s="243" t="s">
        <v>1066</v>
      </c>
      <c r="D301" s="243" t="s">
        <v>1067</v>
      </c>
      <c r="E301" s="244">
        <v>9</v>
      </c>
      <c r="F301" s="245">
        <v>198058</v>
      </c>
    </row>
    <row r="302" spans="3:6" ht="15" customHeight="1" x14ac:dyDescent="0.45">
      <c r="C302" s="243" t="s">
        <v>1068</v>
      </c>
      <c r="D302" s="243" t="s">
        <v>1069</v>
      </c>
      <c r="E302" s="246">
        <v>1</v>
      </c>
      <c r="F302" s="247" t="s">
        <v>2300</v>
      </c>
    </row>
    <row r="303" spans="3:6" ht="15" customHeight="1" x14ac:dyDescent="0.45">
      <c r="C303" s="243" t="s">
        <v>1986</v>
      </c>
      <c r="D303" s="243" t="s">
        <v>1930</v>
      </c>
      <c r="E303" s="246">
        <v>2</v>
      </c>
      <c r="F303" s="247" t="s">
        <v>2300</v>
      </c>
    </row>
    <row r="304" spans="3:6" ht="15" customHeight="1" x14ac:dyDescent="0.45">
      <c r="C304" s="243" t="s">
        <v>1987</v>
      </c>
      <c r="D304" s="243" t="s">
        <v>1931</v>
      </c>
      <c r="E304" s="246">
        <v>1</v>
      </c>
      <c r="F304" s="247" t="s">
        <v>2300</v>
      </c>
    </row>
    <row r="305" spans="3:6" ht="15" customHeight="1" x14ac:dyDescent="0.45">
      <c r="C305" s="243" t="s">
        <v>1070</v>
      </c>
      <c r="D305" s="243" t="s">
        <v>1071</v>
      </c>
      <c r="E305" s="246">
        <v>2</v>
      </c>
      <c r="F305" s="247" t="s">
        <v>2300</v>
      </c>
    </row>
    <row r="306" spans="3:6" ht="15" customHeight="1" x14ac:dyDescent="0.45">
      <c r="C306" s="243" t="s">
        <v>1072</v>
      </c>
      <c r="D306" s="243" t="s">
        <v>1073</v>
      </c>
      <c r="E306" s="246">
        <v>1</v>
      </c>
      <c r="F306" s="247" t="s">
        <v>2300</v>
      </c>
    </row>
    <row r="307" spans="3:6" ht="15" customHeight="1" x14ac:dyDescent="0.45">
      <c r="C307" s="243" t="s">
        <v>1988</v>
      </c>
      <c r="D307" s="243" t="s">
        <v>1932</v>
      </c>
      <c r="E307" s="246">
        <v>2</v>
      </c>
      <c r="F307" s="247" t="s">
        <v>2300</v>
      </c>
    </row>
    <row r="308" spans="3:6" ht="15" customHeight="1" x14ac:dyDescent="0.45">
      <c r="C308" s="243" t="s">
        <v>1074</v>
      </c>
      <c r="D308" s="243" t="s">
        <v>1075</v>
      </c>
      <c r="E308" s="246">
        <v>1</v>
      </c>
      <c r="F308" s="247" t="s">
        <v>2300</v>
      </c>
    </row>
    <row r="309" spans="3:6" ht="15" customHeight="1" x14ac:dyDescent="0.45">
      <c r="C309" s="243" t="s">
        <v>1076</v>
      </c>
      <c r="D309" s="243" t="s">
        <v>1077</v>
      </c>
      <c r="E309" s="246">
        <v>1</v>
      </c>
      <c r="F309" s="247" t="s">
        <v>2300</v>
      </c>
    </row>
    <row r="310" spans="3:6" ht="15" customHeight="1" x14ac:dyDescent="0.45">
      <c r="C310" s="243" t="s">
        <v>1078</v>
      </c>
      <c r="D310" s="243" t="s">
        <v>1079</v>
      </c>
      <c r="E310" s="246">
        <v>1</v>
      </c>
      <c r="F310" s="247" t="s">
        <v>2300</v>
      </c>
    </row>
    <row r="311" spans="3:6" ht="15" customHeight="1" x14ac:dyDescent="0.45">
      <c r="C311" s="243" t="s">
        <v>1080</v>
      </c>
      <c r="D311" s="243" t="s">
        <v>234</v>
      </c>
      <c r="E311" s="244">
        <v>25</v>
      </c>
      <c r="F311" s="245">
        <v>421968</v>
      </c>
    </row>
    <row r="312" spans="3:6" ht="15" customHeight="1" x14ac:dyDescent="0.45">
      <c r="C312" s="243" t="s">
        <v>1081</v>
      </c>
      <c r="D312" s="243" t="s">
        <v>1082</v>
      </c>
      <c r="E312" s="244">
        <v>13</v>
      </c>
      <c r="F312" s="245">
        <v>42655</v>
      </c>
    </row>
    <row r="313" spans="3:6" ht="15" customHeight="1" x14ac:dyDescent="0.45">
      <c r="C313" s="243" t="s">
        <v>1083</v>
      </c>
      <c r="D313" s="243" t="s">
        <v>1084</v>
      </c>
      <c r="E313" s="246">
        <v>1</v>
      </c>
      <c r="F313" s="247" t="s">
        <v>2300</v>
      </c>
    </row>
    <row r="314" spans="3:6" ht="15" customHeight="1" x14ac:dyDescent="0.45">
      <c r="C314" s="243" t="s">
        <v>1085</v>
      </c>
      <c r="D314" s="243" t="s">
        <v>235</v>
      </c>
      <c r="E314" s="244">
        <v>8</v>
      </c>
      <c r="F314" s="245">
        <v>31334</v>
      </c>
    </row>
    <row r="315" spans="3:6" ht="15" customHeight="1" x14ac:dyDescent="0.45">
      <c r="C315" s="243" t="s">
        <v>1086</v>
      </c>
      <c r="D315" s="243" t="s">
        <v>1087</v>
      </c>
      <c r="E315" s="244">
        <v>8</v>
      </c>
      <c r="F315" s="245">
        <v>89147</v>
      </c>
    </row>
    <row r="316" spans="3:6" ht="15" customHeight="1" x14ac:dyDescent="0.45">
      <c r="C316" s="243" t="s">
        <v>1088</v>
      </c>
      <c r="D316" s="243" t="s">
        <v>1089</v>
      </c>
      <c r="E316" s="246">
        <v>1</v>
      </c>
      <c r="F316" s="247" t="s">
        <v>2300</v>
      </c>
    </row>
    <row r="317" spans="3:6" ht="15" customHeight="1" x14ac:dyDescent="0.45">
      <c r="C317" s="243" t="s">
        <v>1090</v>
      </c>
      <c r="D317" s="243" t="s">
        <v>1091</v>
      </c>
      <c r="E317" s="244">
        <v>6</v>
      </c>
      <c r="F317" s="245">
        <v>401888</v>
      </c>
    </row>
    <row r="318" spans="3:6" ht="15" customHeight="1" x14ac:dyDescent="0.45">
      <c r="C318" s="243" t="s">
        <v>1092</v>
      </c>
      <c r="D318" s="243" t="s">
        <v>1093</v>
      </c>
      <c r="E318" s="244">
        <v>4</v>
      </c>
      <c r="F318" s="245">
        <v>112190</v>
      </c>
    </row>
    <row r="319" spans="3:6" ht="15" customHeight="1" x14ac:dyDescent="0.45">
      <c r="C319" s="243" t="s">
        <v>1094</v>
      </c>
      <c r="D319" s="243" t="s">
        <v>1095</v>
      </c>
      <c r="E319" s="244">
        <v>3</v>
      </c>
      <c r="F319" s="245">
        <v>71114</v>
      </c>
    </row>
    <row r="320" spans="3:6" ht="15" customHeight="1" x14ac:dyDescent="0.45">
      <c r="C320" s="243" t="s">
        <v>1096</v>
      </c>
      <c r="D320" s="243" t="s">
        <v>238</v>
      </c>
      <c r="E320" s="244">
        <v>5</v>
      </c>
      <c r="F320" s="245">
        <v>46501</v>
      </c>
    </row>
    <row r="321" spans="1:10" ht="15" customHeight="1" x14ac:dyDescent="0.45">
      <c r="C321" s="243" t="s">
        <v>1097</v>
      </c>
      <c r="D321" s="243" t="s">
        <v>1098</v>
      </c>
      <c r="E321" s="246">
        <v>2</v>
      </c>
      <c r="F321" s="247" t="s">
        <v>2300</v>
      </c>
    </row>
    <row r="322" spans="1:10" s="37" customFormat="1" ht="15" customHeight="1" x14ac:dyDescent="0.45">
      <c r="A322" s="53"/>
      <c r="B322" s="163" t="s">
        <v>1989</v>
      </c>
      <c r="C322" s="164" t="s">
        <v>1899</v>
      </c>
      <c r="D322" s="165" t="s">
        <v>1</v>
      </c>
      <c r="E322" s="179">
        <v>86</v>
      </c>
      <c r="F322" s="178">
        <v>10485921</v>
      </c>
      <c r="G322" s="53"/>
      <c r="H322" s="53"/>
      <c r="J322" s="47"/>
    </row>
    <row r="323" spans="1:10" ht="15" customHeight="1" x14ac:dyDescent="0.45">
      <c r="C323" s="243" t="s">
        <v>1099</v>
      </c>
      <c r="D323" s="243" t="s">
        <v>1100</v>
      </c>
      <c r="E323" s="246">
        <v>1</v>
      </c>
      <c r="F323" s="247" t="s">
        <v>2300</v>
      </c>
    </row>
    <row r="324" spans="1:10" ht="15" customHeight="1" x14ac:dyDescent="0.45">
      <c r="C324" s="243" t="s">
        <v>1101</v>
      </c>
      <c r="D324" s="243" t="s">
        <v>1102</v>
      </c>
      <c r="E324" s="246">
        <v>1</v>
      </c>
      <c r="F324" s="247" t="s">
        <v>2300</v>
      </c>
    </row>
    <row r="325" spans="1:10" ht="15" customHeight="1" x14ac:dyDescent="0.45">
      <c r="C325" s="243" t="s">
        <v>1103</v>
      </c>
      <c r="D325" s="243" t="s">
        <v>1104</v>
      </c>
      <c r="E325" s="246">
        <v>1</v>
      </c>
      <c r="F325" s="247" t="s">
        <v>2300</v>
      </c>
    </row>
    <row r="326" spans="1:10" ht="15" customHeight="1" x14ac:dyDescent="0.45">
      <c r="C326" s="243" t="s">
        <v>1105</v>
      </c>
      <c r="D326" s="243" t="s">
        <v>1106</v>
      </c>
      <c r="E326" s="246">
        <v>1</v>
      </c>
      <c r="F326" s="247" t="s">
        <v>2300</v>
      </c>
    </row>
    <row r="327" spans="1:10" ht="15" customHeight="1" x14ac:dyDescent="0.45">
      <c r="C327" s="243" t="s">
        <v>1107</v>
      </c>
      <c r="D327" s="243" t="s">
        <v>1108</v>
      </c>
      <c r="E327" s="246">
        <v>1</v>
      </c>
      <c r="F327" s="247" t="s">
        <v>2300</v>
      </c>
    </row>
    <row r="328" spans="1:10" ht="15" customHeight="1" x14ac:dyDescent="0.45">
      <c r="C328" s="243" t="s">
        <v>1109</v>
      </c>
      <c r="D328" s="243" t="s">
        <v>1110</v>
      </c>
      <c r="E328" s="244">
        <v>33</v>
      </c>
      <c r="F328" s="245">
        <v>164801</v>
      </c>
    </row>
    <row r="329" spans="1:10" ht="15" customHeight="1" x14ac:dyDescent="0.45">
      <c r="C329" s="243" t="s">
        <v>1111</v>
      </c>
      <c r="D329" s="243" t="s">
        <v>1112</v>
      </c>
      <c r="E329" s="246">
        <v>1</v>
      </c>
      <c r="F329" s="247" t="s">
        <v>2300</v>
      </c>
    </row>
    <row r="330" spans="1:10" ht="15" customHeight="1" x14ac:dyDescent="0.45">
      <c r="C330" s="243" t="s">
        <v>1114</v>
      </c>
      <c r="D330" s="243" t="s">
        <v>1115</v>
      </c>
      <c r="E330" s="244">
        <v>11</v>
      </c>
      <c r="F330" s="245">
        <v>3498045</v>
      </c>
    </row>
    <row r="331" spans="1:10" ht="15" customHeight="1" x14ac:dyDescent="0.45">
      <c r="C331" s="243" t="s">
        <v>1116</v>
      </c>
      <c r="D331" s="243" t="s">
        <v>1117</v>
      </c>
      <c r="E331" s="244">
        <v>14</v>
      </c>
      <c r="F331" s="245">
        <v>183713</v>
      </c>
    </row>
    <row r="332" spans="1:10" ht="15" customHeight="1" x14ac:dyDescent="0.45">
      <c r="C332" s="243" t="s">
        <v>1118</v>
      </c>
      <c r="D332" s="243" t="s">
        <v>1119</v>
      </c>
      <c r="E332" s="246">
        <v>1</v>
      </c>
      <c r="F332" s="247" t="s">
        <v>2300</v>
      </c>
    </row>
    <row r="333" spans="1:10" ht="15" customHeight="1" x14ac:dyDescent="0.45">
      <c r="C333" s="243" t="s">
        <v>1120</v>
      </c>
      <c r="D333" s="243" t="s">
        <v>244</v>
      </c>
      <c r="E333" s="246">
        <v>2</v>
      </c>
      <c r="F333" s="247" t="s">
        <v>2300</v>
      </c>
    </row>
    <row r="334" spans="1:10" ht="15" customHeight="1" x14ac:dyDescent="0.45">
      <c r="C334" s="243" t="s">
        <v>1121</v>
      </c>
      <c r="D334" s="243" t="s">
        <v>1122</v>
      </c>
      <c r="E334" s="244">
        <v>4</v>
      </c>
      <c r="F334" s="245">
        <v>269944</v>
      </c>
    </row>
    <row r="335" spans="1:10" ht="15" customHeight="1" x14ac:dyDescent="0.45">
      <c r="C335" s="243" t="s">
        <v>1123</v>
      </c>
      <c r="D335" s="243" t="s">
        <v>1124</v>
      </c>
      <c r="E335" s="244">
        <v>10</v>
      </c>
      <c r="F335" s="245">
        <v>1444579</v>
      </c>
    </row>
    <row r="336" spans="1:10" ht="15" customHeight="1" x14ac:dyDescent="0.45">
      <c r="C336" s="243" t="s">
        <v>1990</v>
      </c>
      <c r="D336" s="243" t="s">
        <v>1933</v>
      </c>
      <c r="E336" s="246">
        <v>1</v>
      </c>
      <c r="F336" s="247" t="s">
        <v>2300</v>
      </c>
    </row>
    <row r="337" spans="1:10" ht="15" customHeight="1" x14ac:dyDescent="0.45">
      <c r="C337" s="243" t="s">
        <v>1125</v>
      </c>
      <c r="D337" s="243" t="s">
        <v>1126</v>
      </c>
      <c r="E337" s="244">
        <v>4</v>
      </c>
      <c r="F337" s="245">
        <v>34887</v>
      </c>
    </row>
    <row r="338" spans="1:10" s="37" customFormat="1" ht="15" customHeight="1" x14ac:dyDescent="0.45">
      <c r="A338" s="53"/>
      <c r="B338" s="163" t="s">
        <v>1991</v>
      </c>
      <c r="C338" s="164" t="s">
        <v>1899</v>
      </c>
      <c r="D338" s="165" t="s">
        <v>1127</v>
      </c>
      <c r="E338" s="179">
        <v>48</v>
      </c>
      <c r="F338" s="178">
        <v>2160158</v>
      </c>
      <c r="G338" s="53"/>
      <c r="H338" s="53"/>
      <c r="J338" s="47"/>
    </row>
    <row r="339" spans="1:10" ht="15" customHeight="1" x14ac:dyDescent="0.45">
      <c r="C339" s="243" t="s">
        <v>1128</v>
      </c>
      <c r="D339" s="243" t="s">
        <v>1129</v>
      </c>
      <c r="E339" s="246">
        <v>1</v>
      </c>
      <c r="F339" s="247" t="s">
        <v>2300</v>
      </c>
    </row>
    <row r="340" spans="1:10" ht="15" customHeight="1" x14ac:dyDescent="0.45">
      <c r="C340" s="243" t="s">
        <v>1130</v>
      </c>
      <c r="D340" s="243" t="s">
        <v>1131</v>
      </c>
      <c r="E340" s="246">
        <v>1</v>
      </c>
      <c r="F340" s="247" t="s">
        <v>2300</v>
      </c>
    </row>
    <row r="341" spans="1:10" ht="15" customHeight="1" x14ac:dyDescent="0.45">
      <c r="C341" s="243" t="s">
        <v>1132</v>
      </c>
      <c r="D341" s="243" t="s">
        <v>1133</v>
      </c>
      <c r="E341" s="244">
        <v>3</v>
      </c>
      <c r="F341" s="245">
        <v>86520</v>
      </c>
    </row>
    <row r="342" spans="1:10" ht="15" customHeight="1" x14ac:dyDescent="0.45">
      <c r="C342" s="243" t="s">
        <v>2744</v>
      </c>
      <c r="D342" s="243" t="s">
        <v>2745</v>
      </c>
      <c r="E342" s="246">
        <v>1</v>
      </c>
      <c r="F342" s="247" t="s">
        <v>2300</v>
      </c>
    </row>
    <row r="343" spans="1:10" ht="15" customHeight="1" x14ac:dyDescent="0.45">
      <c r="C343" s="243" t="s">
        <v>1992</v>
      </c>
      <c r="D343" s="243" t="s">
        <v>1934</v>
      </c>
      <c r="E343" s="246">
        <v>2</v>
      </c>
      <c r="F343" s="247" t="s">
        <v>2300</v>
      </c>
    </row>
    <row r="344" spans="1:10" ht="15" customHeight="1" x14ac:dyDescent="0.45">
      <c r="C344" s="243" t="s">
        <v>1993</v>
      </c>
      <c r="D344" s="243" t="s">
        <v>1935</v>
      </c>
      <c r="E344" s="246">
        <v>1</v>
      </c>
      <c r="F344" s="247" t="s">
        <v>2300</v>
      </c>
    </row>
    <row r="345" spans="1:10" ht="15" customHeight="1" x14ac:dyDescent="0.45">
      <c r="C345" s="243" t="s">
        <v>2746</v>
      </c>
      <c r="D345" s="243" t="s">
        <v>2747</v>
      </c>
      <c r="E345" s="246">
        <v>1</v>
      </c>
      <c r="F345" s="247" t="s">
        <v>2300</v>
      </c>
    </row>
    <row r="346" spans="1:10" ht="15" customHeight="1" x14ac:dyDescent="0.45">
      <c r="C346" s="243" t="s">
        <v>1134</v>
      </c>
      <c r="D346" s="243" t="s">
        <v>1135</v>
      </c>
      <c r="E346" s="246">
        <v>2</v>
      </c>
      <c r="F346" s="247" t="s">
        <v>2300</v>
      </c>
    </row>
    <row r="347" spans="1:10" ht="15" customHeight="1" x14ac:dyDescent="0.45">
      <c r="C347" s="243" t="s">
        <v>1136</v>
      </c>
      <c r="D347" s="243" t="s">
        <v>1137</v>
      </c>
      <c r="E347" s="246">
        <v>2</v>
      </c>
      <c r="F347" s="247" t="s">
        <v>2300</v>
      </c>
    </row>
    <row r="348" spans="1:10" ht="15" customHeight="1" x14ac:dyDescent="0.45">
      <c r="C348" s="243" t="s">
        <v>1138</v>
      </c>
      <c r="D348" s="243" t="s">
        <v>1139</v>
      </c>
      <c r="E348" s="246">
        <v>1</v>
      </c>
      <c r="F348" s="247" t="s">
        <v>2300</v>
      </c>
    </row>
    <row r="349" spans="1:10" ht="15" customHeight="1" x14ac:dyDescent="0.45">
      <c r="C349" s="243" t="s">
        <v>1140</v>
      </c>
      <c r="D349" s="243" t="s">
        <v>1141</v>
      </c>
      <c r="E349" s="246">
        <v>2</v>
      </c>
      <c r="F349" s="247" t="s">
        <v>2300</v>
      </c>
    </row>
    <row r="350" spans="1:10" ht="15" customHeight="1" x14ac:dyDescent="0.45">
      <c r="C350" s="243" t="s">
        <v>1142</v>
      </c>
      <c r="D350" s="243" t="s">
        <v>1143</v>
      </c>
      <c r="E350" s="244">
        <v>4</v>
      </c>
      <c r="F350" s="245">
        <v>46413</v>
      </c>
    </row>
    <row r="351" spans="1:10" ht="15" customHeight="1" x14ac:dyDescent="0.45">
      <c r="C351" s="243" t="s">
        <v>1144</v>
      </c>
      <c r="D351" s="243" t="s">
        <v>250</v>
      </c>
      <c r="E351" s="244">
        <v>4</v>
      </c>
      <c r="F351" s="245">
        <v>417778</v>
      </c>
    </row>
    <row r="352" spans="1:10" ht="15" customHeight="1" x14ac:dyDescent="0.45">
      <c r="C352" s="243" t="s">
        <v>1145</v>
      </c>
      <c r="D352" s="243" t="s">
        <v>1146</v>
      </c>
      <c r="E352" s="246">
        <v>2</v>
      </c>
      <c r="F352" s="247" t="s">
        <v>2300</v>
      </c>
    </row>
    <row r="353" spans="1:10" ht="15" customHeight="1" x14ac:dyDescent="0.45">
      <c r="C353" s="243" t="s">
        <v>1147</v>
      </c>
      <c r="D353" s="243" t="s">
        <v>1148</v>
      </c>
      <c r="E353" s="246">
        <v>1</v>
      </c>
      <c r="F353" s="247" t="s">
        <v>2300</v>
      </c>
    </row>
    <row r="354" spans="1:10" ht="15" customHeight="1" x14ac:dyDescent="0.45">
      <c r="C354" s="243" t="s">
        <v>1149</v>
      </c>
      <c r="D354" s="243" t="s">
        <v>1150</v>
      </c>
      <c r="E354" s="246">
        <v>1</v>
      </c>
      <c r="F354" s="247" t="s">
        <v>2300</v>
      </c>
    </row>
    <row r="355" spans="1:10" ht="15" customHeight="1" x14ac:dyDescent="0.45">
      <c r="C355" s="243" t="s">
        <v>1151</v>
      </c>
      <c r="D355" s="243" t="s">
        <v>1152</v>
      </c>
      <c r="E355" s="246">
        <v>2</v>
      </c>
      <c r="F355" s="247" t="s">
        <v>2300</v>
      </c>
    </row>
    <row r="356" spans="1:10" ht="15" customHeight="1" x14ac:dyDescent="0.45">
      <c r="C356" s="243" t="s">
        <v>1153</v>
      </c>
      <c r="D356" s="243" t="s">
        <v>1154</v>
      </c>
      <c r="E356" s="244">
        <v>17</v>
      </c>
      <c r="F356" s="245">
        <v>148758</v>
      </c>
    </row>
    <row r="357" spans="1:10" s="37" customFormat="1" ht="15" customHeight="1" x14ac:dyDescent="0.45">
      <c r="A357" s="53"/>
      <c r="B357" s="163" t="s">
        <v>1994</v>
      </c>
      <c r="C357" s="164" t="s">
        <v>1899</v>
      </c>
      <c r="D357" s="165" t="s">
        <v>1155</v>
      </c>
      <c r="E357" s="179">
        <v>213</v>
      </c>
      <c r="F357" s="178">
        <v>10854330</v>
      </c>
      <c r="G357" s="53"/>
      <c r="H357" s="53"/>
      <c r="J357" s="47"/>
    </row>
    <row r="358" spans="1:10" ht="15" customHeight="1" x14ac:dyDescent="0.45">
      <c r="C358" s="243" t="s">
        <v>1156</v>
      </c>
      <c r="D358" s="243" t="s">
        <v>1157</v>
      </c>
      <c r="E358" s="246">
        <v>1</v>
      </c>
      <c r="F358" s="247" t="s">
        <v>2300</v>
      </c>
    </row>
    <row r="359" spans="1:10" ht="15" customHeight="1" x14ac:dyDescent="0.45">
      <c r="C359" s="243" t="s">
        <v>1158</v>
      </c>
      <c r="D359" s="243" t="s">
        <v>1159</v>
      </c>
      <c r="E359" s="246">
        <v>1</v>
      </c>
      <c r="F359" s="247" t="s">
        <v>2300</v>
      </c>
    </row>
    <row r="360" spans="1:10" ht="15" customHeight="1" x14ac:dyDescent="0.45">
      <c r="C360" s="243" t="s">
        <v>1160</v>
      </c>
      <c r="D360" s="243" t="s">
        <v>1161</v>
      </c>
      <c r="E360" s="246">
        <v>1</v>
      </c>
      <c r="F360" s="247" t="s">
        <v>2300</v>
      </c>
    </row>
    <row r="361" spans="1:10" ht="15" customHeight="1" x14ac:dyDescent="0.45">
      <c r="C361" s="243" t="s">
        <v>1162</v>
      </c>
      <c r="D361" s="243" t="s">
        <v>1163</v>
      </c>
      <c r="E361" s="246">
        <v>1</v>
      </c>
      <c r="F361" s="247" t="s">
        <v>2300</v>
      </c>
    </row>
    <row r="362" spans="1:10" ht="15" customHeight="1" x14ac:dyDescent="0.45">
      <c r="C362" s="243" t="s">
        <v>1164</v>
      </c>
      <c r="D362" s="243" t="s">
        <v>1165</v>
      </c>
      <c r="E362" s="246">
        <v>1</v>
      </c>
      <c r="F362" s="247" t="s">
        <v>2300</v>
      </c>
    </row>
    <row r="363" spans="1:10" ht="15" customHeight="1" x14ac:dyDescent="0.45">
      <c r="C363" s="243" t="s">
        <v>1166</v>
      </c>
      <c r="D363" s="243" t="s">
        <v>1167</v>
      </c>
      <c r="E363" s="246">
        <v>1</v>
      </c>
      <c r="F363" s="247" t="s">
        <v>2300</v>
      </c>
    </row>
    <row r="364" spans="1:10" ht="15" customHeight="1" x14ac:dyDescent="0.45">
      <c r="C364" s="243" t="s">
        <v>1168</v>
      </c>
      <c r="D364" s="243" t="s">
        <v>1169</v>
      </c>
      <c r="E364" s="244">
        <v>3</v>
      </c>
      <c r="F364" s="245">
        <v>20739</v>
      </c>
    </row>
    <row r="365" spans="1:10" ht="15" customHeight="1" x14ac:dyDescent="0.45">
      <c r="C365" s="243" t="s">
        <v>1170</v>
      </c>
      <c r="D365" s="243" t="s">
        <v>1171</v>
      </c>
      <c r="E365" s="244">
        <v>4</v>
      </c>
      <c r="F365" s="245">
        <v>356252</v>
      </c>
    </row>
    <row r="366" spans="1:10" ht="15" customHeight="1" x14ac:dyDescent="0.45">
      <c r="C366" s="243" t="s">
        <v>1172</v>
      </c>
      <c r="D366" s="243" t="s">
        <v>1173</v>
      </c>
      <c r="E366" s="244">
        <v>4</v>
      </c>
      <c r="F366" s="245">
        <v>23534</v>
      </c>
    </row>
    <row r="367" spans="1:10" ht="15" customHeight="1" x14ac:dyDescent="0.45">
      <c r="C367" s="243" t="s">
        <v>1174</v>
      </c>
      <c r="D367" s="243" t="s">
        <v>1175</v>
      </c>
      <c r="E367" s="246">
        <v>2</v>
      </c>
      <c r="F367" s="247" t="s">
        <v>2300</v>
      </c>
    </row>
    <row r="368" spans="1:10" ht="15" customHeight="1" x14ac:dyDescent="0.45">
      <c r="C368" s="243" t="s">
        <v>1176</v>
      </c>
      <c r="D368" s="243" t="s">
        <v>1177</v>
      </c>
      <c r="E368" s="246">
        <v>1</v>
      </c>
      <c r="F368" s="247" t="s">
        <v>2300</v>
      </c>
    </row>
    <row r="369" spans="3:6" ht="15" customHeight="1" x14ac:dyDescent="0.45">
      <c r="C369" s="243" t="s">
        <v>1178</v>
      </c>
      <c r="D369" s="243" t="s">
        <v>1179</v>
      </c>
      <c r="E369" s="246">
        <v>1</v>
      </c>
      <c r="F369" s="247" t="s">
        <v>2300</v>
      </c>
    </row>
    <row r="370" spans="3:6" ht="15" customHeight="1" x14ac:dyDescent="0.45">
      <c r="C370" s="243" t="s">
        <v>1180</v>
      </c>
      <c r="D370" s="243" t="s">
        <v>1181</v>
      </c>
      <c r="E370" s="244">
        <v>5</v>
      </c>
      <c r="F370" s="245">
        <v>454623</v>
      </c>
    </row>
    <row r="371" spans="3:6" ht="15" customHeight="1" x14ac:dyDescent="0.45">
      <c r="C371" s="243" t="s">
        <v>1182</v>
      </c>
      <c r="D371" s="243" t="s">
        <v>1183</v>
      </c>
      <c r="E371" s="246">
        <v>2</v>
      </c>
      <c r="F371" s="247" t="s">
        <v>2300</v>
      </c>
    </row>
    <row r="372" spans="3:6" ht="15" customHeight="1" x14ac:dyDescent="0.45">
      <c r="C372" s="243" t="s">
        <v>1184</v>
      </c>
      <c r="D372" s="243" t="s">
        <v>1185</v>
      </c>
      <c r="E372" s="246">
        <v>1</v>
      </c>
      <c r="F372" s="247" t="s">
        <v>2300</v>
      </c>
    </row>
    <row r="373" spans="3:6" ht="15" customHeight="1" x14ac:dyDescent="0.45">
      <c r="C373" s="243" t="s">
        <v>1995</v>
      </c>
      <c r="D373" s="243" t="s">
        <v>1936</v>
      </c>
      <c r="E373" s="246">
        <v>1</v>
      </c>
      <c r="F373" s="247" t="s">
        <v>2300</v>
      </c>
    </row>
    <row r="374" spans="3:6" ht="15" customHeight="1" x14ac:dyDescent="0.45">
      <c r="C374" s="243" t="s">
        <v>1186</v>
      </c>
      <c r="D374" s="243" t="s">
        <v>259</v>
      </c>
      <c r="E374" s="244">
        <v>25</v>
      </c>
      <c r="F374" s="245">
        <v>2725326</v>
      </c>
    </row>
    <row r="375" spans="3:6" ht="15" customHeight="1" x14ac:dyDescent="0.45">
      <c r="C375" s="243" t="s">
        <v>1187</v>
      </c>
      <c r="D375" s="243" t="s">
        <v>1188</v>
      </c>
      <c r="E375" s="244">
        <v>10</v>
      </c>
      <c r="F375" s="245">
        <v>42824</v>
      </c>
    </row>
    <row r="376" spans="3:6" ht="15" customHeight="1" x14ac:dyDescent="0.45">
      <c r="C376" s="243" t="s">
        <v>1189</v>
      </c>
      <c r="D376" s="243" t="s">
        <v>1190</v>
      </c>
      <c r="E376" s="244">
        <v>3</v>
      </c>
      <c r="F376" s="245">
        <v>512714</v>
      </c>
    </row>
    <row r="377" spans="3:6" ht="15" customHeight="1" x14ac:dyDescent="0.45">
      <c r="C377" s="243" t="s">
        <v>1191</v>
      </c>
      <c r="D377" s="243" t="s">
        <v>1192</v>
      </c>
      <c r="E377" s="244">
        <v>5</v>
      </c>
      <c r="F377" s="245">
        <v>162803</v>
      </c>
    </row>
    <row r="378" spans="3:6" ht="15" customHeight="1" x14ac:dyDescent="0.45">
      <c r="C378" s="243" t="s">
        <v>1193</v>
      </c>
      <c r="D378" s="243" t="s">
        <v>1194</v>
      </c>
      <c r="E378" s="244">
        <v>36</v>
      </c>
      <c r="F378" s="245">
        <v>708914</v>
      </c>
    </row>
    <row r="379" spans="3:6" ht="15" customHeight="1" x14ac:dyDescent="0.45">
      <c r="C379" s="243" t="s">
        <v>1195</v>
      </c>
      <c r="D379" s="243" t="s">
        <v>1196</v>
      </c>
      <c r="E379" s="244">
        <v>3</v>
      </c>
      <c r="F379" s="245">
        <v>29635</v>
      </c>
    </row>
    <row r="380" spans="3:6" ht="15" customHeight="1" x14ac:dyDescent="0.45">
      <c r="C380" s="243" t="s">
        <v>1197</v>
      </c>
      <c r="D380" s="243" t="s">
        <v>1198</v>
      </c>
      <c r="E380" s="246">
        <v>2</v>
      </c>
      <c r="F380" s="247" t="s">
        <v>2300</v>
      </c>
    </row>
    <row r="381" spans="3:6" ht="15" customHeight="1" x14ac:dyDescent="0.45">
      <c r="C381" s="243" t="s">
        <v>1199</v>
      </c>
      <c r="D381" s="243" t="s">
        <v>260</v>
      </c>
      <c r="E381" s="244">
        <v>4</v>
      </c>
      <c r="F381" s="245">
        <v>93744</v>
      </c>
    </row>
    <row r="382" spans="3:6" ht="15" customHeight="1" x14ac:dyDescent="0.45">
      <c r="C382" s="243" t="s">
        <v>1200</v>
      </c>
      <c r="D382" s="243" t="s">
        <v>261</v>
      </c>
      <c r="E382" s="246">
        <v>2</v>
      </c>
      <c r="F382" s="247" t="s">
        <v>2300</v>
      </c>
    </row>
    <row r="383" spans="3:6" ht="15" customHeight="1" x14ac:dyDescent="0.45">
      <c r="C383" s="243" t="s">
        <v>1201</v>
      </c>
      <c r="D383" s="243" t="s">
        <v>1202</v>
      </c>
      <c r="E383" s="246">
        <v>2</v>
      </c>
      <c r="F383" s="247" t="s">
        <v>2300</v>
      </c>
    </row>
    <row r="384" spans="3:6" ht="15" customHeight="1" x14ac:dyDescent="0.45">
      <c r="C384" s="243" t="s">
        <v>2748</v>
      </c>
      <c r="D384" s="243" t="s">
        <v>2749</v>
      </c>
      <c r="E384" s="246">
        <v>1</v>
      </c>
      <c r="F384" s="247" t="s">
        <v>2300</v>
      </c>
    </row>
    <row r="385" spans="3:6" ht="15" customHeight="1" x14ac:dyDescent="0.45">
      <c r="C385" s="243" t="s">
        <v>1203</v>
      </c>
      <c r="D385" s="243" t="s">
        <v>1204</v>
      </c>
      <c r="E385" s="244">
        <v>10</v>
      </c>
      <c r="F385" s="245">
        <v>209730</v>
      </c>
    </row>
    <row r="386" spans="3:6" ht="15" customHeight="1" x14ac:dyDescent="0.45">
      <c r="C386" s="243" t="s">
        <v>1205</v>
      </c>
      <c r="D386" s="243" t="s">
        <v>1206</v>
      </c>
      <c r="E386" s="246">
        <v>1</v>
      </c>
      <c r="F386" s="247" t="s">
        <v>2300</v>
      </c>
    </row>
    <row r="387" spans="3:6" ht="15" customHeight="1" x14ac:dyDescent="0.45">
      <c r="C387" s="243" t="s">
        <v>1207</v>
      </c>
      <c r="D387" s="243" t="s">
        <v>1208</v>
      </c>
      <c r="E387" s="246">
        <v>1</v>
      </c>
      <c r="F387" s="247" t="s">
        <v>2300</v>
      </c>
    </row>
    <row r="388" spans="3:6" ht="15" customHeight="1" x14ac:dyDescent="0.45">
      <c r="C388" s="243" t="s">
        <v>1209</v>
      </c>
      <c r="D388" s="243" t="s">
        <v>1210</v>
      </c>
      <c r="E388" s="244">
        <v>19</v>
      </c>
      <c r="F388" s="245">
        <v>414054</v>
      </c>
    </row>
    <row r="389" spans="3:6" ht="15" customHeight="1" x14ac:dyDescent="0.45">
      <c r="C389" s="243" t="s">
        <v>1211</v>
      </c>
      <c r="D389" s="243" t="s">
        <v>1212</v>
      </c>
      <c r="E389" s="244">
        <v>5</v>
      </c>
      <c r="F389" s="245">
        <v>102149</v>
      </c>
    </row>
    <row r="390" spans="3:6" ht="15" customHeight="1" x14ac:dyDescent="0.45">
      <c r="C390" s="243" t="s">
        <v>1213</v>
      </c>
      <c r="D390" s="243" t="s">
        <v>1214</v>
      </c>
      <c r="E390" s="246">
        <v>1</v>
      </c>
      <c r="F390" s="247" t="s">
        <v>2300</v>
      </c>
    </row>
    <row r="391" spans="3:6" ht="15" customHeight="1" x14ac:dyDescent="0.45">
      <c r="C391" s="243" t="s">
        <v>1215</v>
      </c>
      <c r="D391" s="243" t="s">
        <v>1216</v>
      </c>
      <c r="E391" s="244">
        <v>23</v>
      </c>
      <c r="F391" s="245">
        <v>734141</v>
      </c>
    </row>
    <row r="392" spans="3:6" ht="15" customHeight="1" x14ac:dyDescent="0.45">
      <c r="C392" s="243" t="s">
        <v>1217</v>
      </c>
      <c r="D392" s="243" t="s">
        <v>1218</v>
      </c>
      <c r="E392" s="246">
        <v>1</v>
      </c>
      <c r="F392" s="247" t="s">
        <v>2300</v>
      </c>
    </row>
    <row r="393" spans="3:6" ht="15" customHeight="1" x14ac:dyDescent="0.45">
      <c r="C393" s="243" t="s">
        <v>1219</v>
      </c>
      <c r="D393" s="243" t="s">
        <v>264</v>
      </c>
      <c r="E393" s="246">
        <v>1</v>
      </c>
      <c r="F393" s="247" t="s">
        <v>2300</v>
      </c>
    </row>
    <row r="394" spans="3:6" ht="15" customHeight="1" x14ac:dyDescent="0.45">
      <c r="C394" s="243" t="s">
        <v>1220</v>
      </c>
      <c r="D394" s="243" t="s">
        <v>266</v>
      </c>
      <c r="E394" s="246">
        <v>2</v>
      </c>
      <c r="F394" s="247" t="s">
        <v>2300</v>
      </c>
    </row>
    <row r="395" spans="3:6" ht="15" customHeight="1" x14ac:dyDescent="0.45">
      <c r="C395" s="243" t="s">
        <v>1221</v>
      </c>
      <c r="D395" s="243" t="s">
        <v>1222</v>
      </c>
      <c r="E395" s="244">
        <v>8</v>
      </c>
      <c r="F395" s="245">
        <v>362677</v>
      </c>
    </row>
    <row r="396" spans="3:6" ht="15" customHeight="1" x14ac:dyDescent="0.45">
      <c r="C396" s="243" t="s">
        <v>1223</v>
      </c>
      <c r="D396" s="243" t="s">
        <v>1224</v>
      </c>
      <c r="E396" s="246">
        <v>1</v>
      </c>
      <c r="F396" s="247" t="s">
        <v>2300</v>
      </c>
    </row>
    <row r="397" spans="3:6" ht="15" customHeight="1" x14ac:dyDescent="0.45">
      <c r="C397" s="243" t="s">
        <v>1225</v>
      </c>
      <c r="D397" s="243" t="s">
        <v>1226</v>
      </c>
      <c r="E397" s="246">
        <v>1</v>
      </c>
      <c r="F397" s="247" t="s">
        <v>2300</v>
      </c>
    </row>
    <row r="398" spans="3:6" ht="15" customHeight="1" x14ac:dyDescent="0.45">
      <c r="C398" s="243" t="s">
        <v>1227</v>
      </c>
      <c r="D398" s="243" t="s">
        <v>1228</v>
      </c>
      <c r="E398" s="246">
        <v>1</v>
      </c>
      <c r="F398" s="247" t="s">
        <v>2300</v>
      </c>
    </row>
    <row r="399" spans="3:6" ht="15" customHeight="1" x14ac:dyDescent="0.45">
      <c r="C399" s="243" t="s">
        <v>1229</v>
      </c>
      <c r="D399" s="243" t="s">
        <v>1230</v>
      </c>
      <c r="E399" s="246">
        <v>1</v>
      </c>
      <c r="F399" s="247" t="s">
        <v>2300</v>
      </c>
    </row>
    <row r="400" spans="3:6" ht="15" customHeight="1" x14ac:dyDescent="0.45">
      <c r="C400" s="243" t="s">
        <v>1231</v>
      </c>
      <c r="D400" s="243" t="s">
        <v>1232</v>
      </c>
      <c r="E400" s="246">
        <v>2</v>
      </c>
      <c r="F400" s="247" t="s">
        <v>2300</v>
      </c>
    </row>
    <row r="401" spans="1:10" ht="15" customHeight="1" x14ac:dyDescent="0.45">
      <c r="C401" s="243" t="s">
        <v>1233</v>
      </c>
      <c r="D401" s="243" t="s">
        <v>1234</v>
      </c>
      <c r="E401" s="246">
        <v>1</v>
      </c>
      <c r="F401" s="247" t="s">
        <v>2300</v>
      </c>
    </row>
    <row r="402" spans="1:10" ht="15" customHeight="1" x14ac:dyDescent="0.45">
      <c r="C402" s="243" t="s">
        <v>1235</v>
      </c>
      <c r="D402" s="243" t="s">
        <v>1236</v>
      </c>
      <c r="E402" s="246">
        <v>2</v>
      </c>
      <c r="F402" s="247" t="s">
        <v>2300</v>
      </c>
    </row>
    <row r="403" spans="1:10" ht="15" customHeight="1" x14ac:dyDescent="0.45">
      <c r="C403" s="243" t="s">
        <v>1237</v>
      </c>
      <c r="D403" s="243" t="s">
        <v>1238</v>
      </c>
      <c r="E403" s="244">
        <v>9</v>
      </c>
      <c r="F403" s="245">
        <v>283298</v>
      </c>
    </row>
    <row r="404" spans="1:10" s="37" customFormat="1" ht="15" customHeight="1" x14ac:dyDescent="0.45">
      <c r="A404" s="53"/>
      <c r="B404" s="163" t="s">
        <v>1996</v>
      </c>
      <c r="C404" s="164" t="s">
        <v>1899</v>
      </c>
      <c r="D404" s="165" t="s">
        <v>1239</v>
      </c>
      <c r="E404" s="179">
        <v>54</v>
      </c>
      <c r="F404" s="256">
        <v>14292886</v>
      </c>
      <c r="G404" s="53"/>
      <c r="H404" s="53"/>
      <c r="J404" s="47"/>
    </row>
    <row r="405" spans="1:10" ht="15" customHeight="1" x14ac:dyDescent="0.45">
      <c r="C405" s="243" t="s">
        <v>1240</v>
      </c>
      <c r="D405" s="243" t="s">
        <v>1241</v>
      </c>
      <c r="E405" s="246">
        <v>1</v>
      </c>
      <c r="F405" s="247" t="s">
        <v>2300</v>
      </c>
    </row>
    <row r="406" spans="1:10" ht="15" customHeight="1" x14ac:dyDescent="0.45">
      <c r="C406" s="243" t="s">
        <v>1242</v>
      </c>
      <c r="D406" s="243" t="s">
        <v>1243</v>
      </c>
      <c r="E406" s="246">
        <v>1</v>
      </c>
      <c r="F406" s="247" t="s">
        <v>2300</v>
      </c>
    </row>
    <row r="407" spans="1:10" ht="15" customHeight="1" x14ac:dyDescent="0.45">
      <c r="C407" s="243" t="s">
        <v>1244</v>
      </c>
      <c r="D407" s="243" t="s">
        <v>1245</v>
      </c>
      <c r="E407" s="246">
        <v>1</v>
      </c>
      <c r="F407" s="247" t="s">
        <v>2300</v>
      </c>
    </row>
    <row r="408" spans="1:10" ht="15" customHeight="1" x14ac:dyDescent="0.45">
      <c r="C408" s="243" t="s">
        <v>1246</v>
      </c>
      <c r="D408" s="243" t="s">
        <v>1247</v>
      </c>
      <c r="E408" s="246">
        <v>1</v>
      </c>
      <c r="F408" s="247" t="s">
        <v>2300</v>
      </c>
    </row>
    <row r="409" spans="1:10" ht="15" customHeight="1" x14ac:dyDescent="0.45">
      <c r="C409" s="243" t="s">
        <v>1248</v>
      </c>
      <c r="D409" s="243" t="s">
        <v>1249</v>
      </c>
      <c r="E409" s="244">
        <v>3</v>
      </c>
      <c r="F409" s="245">
        <v>10679896</v>
      </c>
    </row>
    <row r="410" spans="1:10" ht="15" customHeight="1" x14ac:dyDescent="0.45">
      <c r="C410" s="243" t="s">
        <v>1250</v>
      </c>
      <c r="D410" s="243" t="s">
        <v>1251</v>
      </c>
      <c r="E410" s="244">
        <v>6</v>
      </c>
      <c r="F410" s="245">
        <v>108932</v>
      </c>
    </row>
    <row r="411" spans="1:10" ht="15" customHeight="1" x14ac:dyDescent="0.45">
      <c r="C411" s="243" t="s">
        <v>1252</v>
      </c>
      <c r="D411" s="243" t="s">
        <v>1253</v>
      </c>
      <c r="E411" s="244">
        <v>3</v>
      </c>
      <c r="F411" s="245">
        <v>9152</v>
      </c>
    </row>
    <row r="412" spans="1:10" ht="15" customHeight="1" x14ac:dyDescent="0.45">
      <c r="C412" s="243" t="s">
        <v>1254</v>
      </c>
      <c r="D412" s="243" t="s">
        <v>1255</v>
      </c>
      <c r="E412" s="246">
        <v>1</v>
      </c>
      <c r="F412" s="247" t="s">
        <v>2300</v>
      </c>
    </row>
    <row r="413" spans="1:10" ht="15" customHeight="1" x14ac:dyDescent="0.45">
      <c r="C413" s="243" t="s">
        <v>1256</v>
      </c>
      <c r="D413" s="243" t="s">
        <v>1257</v>
      </c>
      <c r="E413" s="246">
        <v>2</v>
      </c>
      <c r="F413" s="247" t="s">
        <v>2300</v>
      </c>
    </row>
    <row r="414" spans="1:10" ht="15" customHeight="1" x14ac:dyDescent="0.45">
      <c r="C414" s="243" t="s">
        <v>1258</v>
      </c>
      <c r="D414" s="243" t="s">
        <v>1259</v>
      </c>
      <c r="E414" s="246">
        <v>2</v>
      </c>
      <c r="F414" s="247" t="s">
        <v>2300</v>
      </c>
    </row>
    <row r="415" spans="1:10" ht="15" customHeight="1" x14ac:dyDescent="0.45">
      <c r="C415" s="243" t="s">
        <v>1260</v>
      </c>
      <c r="D415" s="243" t="s">
        <v>1261</v>
      </c>
      <c r="E415" s="244">
        <v>4</v>
      </c>
      <c r="F415" s="245">
        <v>529108</v>
      </c>
    </row>
    <row r="416" spans="1:10" ht="15" customHeight="1" x14ac:dyDescent="0.45">
      <c r="C416" s="243" t="s">
        <v>1262</v>
      </c>
      <c r="D416" s="243" t="s">
        <v>1263</v>
      </c>
      <c r="E416" s="246">
        <v>1</v>
      </c>
      <c r="F416" s="247" t="s">
        <v>2300</v>
      </c>
    </row>
    <row r="417" spans="1:10" ht="15" customHeight="1" x14ac:dyDescent="0.45">
      <c r="C417" s="243" t="s">
        <v>1264</v>
      </c>
      <c r="D417" s="243" t="s">
        <v>1265</v>
      </c>
      <c r="E417" s="246">
        <v>1</v>
      </c>
      <c r="F417" s="247" t="s">
        <v>2300</v>
      </c>
    </row>
    <row r="418" spans="1:10" ht="15" customHeight="1" x14ac:dyDescent="0.45">
      <c r="C418" s="243" t="s">
        <v>1266</v>
      </c>
      <c r="D418" s="243" t="s">
        <v>1267</v>
      </c>
      <c r="E418" s="246">
        <v>2</v>
      </c>
      <c r="F418" s="247" t="s">
        <v>2300</v>
      </c>
    </row>
    <row r="419" spans="1:10" ht="15" customHeight="1" x14ac:dyDescent="0.45">
      <c r="C419" s="243" t="s">
        <v>1268</v>
      </c>
      <c r="D419" s="243" t="s">
        <v>1269</v>
      </c>
      <c r="E419" s="246">
        <v>2</v>
      </c>
      <c r="F419" s="247" t="s">
        <v>2300</v>
      </c>
    </row>
    <row r="420" spans="1:10" ht="15" customHeight="1" x14ac:dyDescent="0.45">
      <c r="C420" s="243" t="s">
        <v>1270</v>
      </c>
      <c r="D420" s="243" t="s">
        <v>1271</v>
      </c>
      <c r="E420" s="244">
        <v>6</v>
      </c>
      <c r="F420" s="245">
        <v>1239285</v>
      </c>
    </row>
    <row r="421" spans="1:10" ht="15" customHeight="1" x14ac:dyDescent="0.45">
      <c r="C421" s="243" t="s">
        <v>1272</v>
      </c>
      <c r="D421" s="243" t="s">
        <v>1273</v>
      </c>
      <c r="E421" s="244">
        <v>17</v>
      </c>
      <c r="F421" s="245">
        <v>137530</v>
      </c>
    </row>
    <row r="422" spans="1:10" s="37" customFormat="1" ht="15" customHeight="1" x14ac:dyDescent="0.45">
      <c r="A422" s="53"/>
      <c r="B422" s="163" t="s">
        <v>1997</v>
      </c>
      <c r="C422" s="164" t="s">
        <v>1899</v>
      </c>
      <c r="D422" s="165" t="s">
        <v>1274</v>
      </c>
      <c r="E422" s="179">
        <v>319</v>
      </c>
      <c r="F422" s="178">
        <v>25268959</v>
      </c>
      <c r="G422" s="53"/>
      <c r="H422" s="53"/>
      <c r="J422" s="47"/>
    </row>
    <row r="423" spans="1:10" ht="15" customHeight="1" x14ac:dyDescent="0.45">
      <c r="C423" s="243" t="s">
        <v>1275</v>
      </c>
      <c r="D423" s="243" t="s">
        <v>1276</v>
      </c>
      <c r="E423" s="246">
        <v>2</v>
      </c>
      <c r="F423" s="247" t="s">
        <v>2300</v>
      </c>
    </row>
    <row r="424" spans="1:10" ht="15" customHeight="1" x14ac:dyDescent="0.45">
      <c r="C424" s="243" t="s">
        <v>1277</v>
      </c>
      <c r="D424" s="243" t="s">
        <v>1278</v>
      </c>
      <c r="E424" s="244">
        <v>3</v>
      </c>
      <c r="F424" s="245">
        <v>928511</v>
      </c>
    </row>
    <row r="425" spans="1:10" ht="15" customHeight="1" x14ac:dyDescent="0.45">
      <c r="C425" s="243" t="s">
        <v>1279</v>
      </c>
      <c r="D425" s="243" t="s">
        <v>1280</v>
      </c>
      <c r="E425" s="246">
        <v>1</v>
      </c>
      <c r="F425" s="247" t="s">
        <v>2300</v>
      </c>
    </row>
    <row r="426" spans="1:10" ht="15" customHeight="1" x14ac:dyDescent="0.45">
      <c r="C426" s="243" t="s">
        <v>1281</v>
      </c>
      <c r="D426" s="243" t="s">
        <v>1282</v>
      </c>
      <c r="E426" s="246">
        <v>2</v>
      </c>
      <c r="F426" s="247" t="s">
        <v>2300</v>
      </c>
    </row>
    <row r="427" spans="1:10" ht="15" customHeight="1" x14ac:dyDescent="0.45">
      <c r="C427" s="243" t="s">
        <v>1283</v>
      </c>
      <c r="D427" s="243" t="s">
        <v>1284</v>
      </c>
      <c r="E427" s="244">
        <v>9</v>
      </c>
      <c r="F427" s="245">
        <v>115368</v>
      </c>
    </row>
    <row r="428" spans="1:10" ht="15" customHeight="1" x14ac:dyDescent="0.45">
      <c r="C428" s="243" t="s">
        <v>1285</v>
      </c>
      <c r="D428" s="243" t="s">
        <v>1286</v>
      </c>
      <c r="E428" s="246">
        <v>1</v>
      </c>
      <c r="F428" s="247" t="s">
        <v>2300</v>
      </c>
    </row>
    <row r="429" spans="1:10" ht="15" customHeight="1" x14ac:dyDescent="0.45">
      <c r="C429" s="243" t="s">
        <v>1287</v>
      </c>
      <c r="D429" s="243" t="s">
        <v>1288</v>
      </c>
      <c r="E429" s="244">
        <v>6</v>
      </c>
      <c r="F429" s="245">
        <v>106499</v>
      </c>
    </row>
    <row r="430" spans="1:10" ht="15" customHeight="1" x14ac:dyDescent="0.45">
      <c r="C430" s="243" t="s">
        <v>2750</v>
      </c>
      <c r="D430" s="243" t="s">
        <v>2751</v>
      </c>
      <c r="E430" s="246">
        <v>1</v>
      </c>
      <c r="F430" s="247" t="s">
        <v>2300</v>
      </c>
    </row>
    <row r="431" spans="1:10" ht="15" customHeight="1" x14ac:dyDescent="0.45">
      <c r="C431" s="243" t="s">
        <v>1289</v>
      </c>
      <c r="D431" s="243" t="s">
        <v>1290</v>
      </c>
      <c r="E431" s="246">
        <v>1</v>
      </c>
      <c r="F431" s="247" t="s">
        <v>2300</v>
      </c>
    </row>
    <row r="432" spans="1:10" ht="15" customHeight="1" x14ac:dyDescent="0.45">
      <c r="C432" s="243" t="s">
        <v>1998</v>
      </c>
      <c r="D432" s="243" t="s">
        <v>1937</v>
      </c>
      <c r="E432" s="246">
        <v>2</v>
      </c>
      <c r="F432" s="247" t="s">
        <v>2300</v>
      </c>
    </row>
    <row r="433" spans="3:6" ht="15" customHeight="1" x14ac:dyDescent="0.45">
      <c r="C433" s="243" t="s">
        <v>1291</v>
      </c>
      <c r="D433" s="243" t="s">
        <v>1938</v>
      </c>
      <c r="E433" s="244">
        <v>7</v>
      </c>
      <c r="F433" s="245">
        <v>14314</v>
      </c>
    </row>
    <row r="434" spans="3:6" ht="15" customHeight="1" x14ac:dyDescent="0.45">
      <c r="C434" s="243" t="s">
        <v>1292</v>
      </c>
      <c r="D434" s="243" t="s">
        <v>1293</v>
      </c>
      <c r="E434" s="246">
        <v>1</v>
      </c>
      <c r="F434" s="247" t="s">
        <v>2300</v>
      </c>
    </row>
    <row r="435" spans="3:6" ht="15" customHeight="1" x14ac:dyDescent="0.45">
      <c r="C435" s="243" t="s">
        <v>1294</v>
      </c>
      <c r="D435" s="243" t="s">
        <v>1295</v>
      </c>
      <c r="E435" s="246">
        <v>1</v>
      </c>
      <c r="F435" s="247" t="s">
        <v>2300</v>
      </c>
    </row>
    <row r="436" spans="3:6" ht="15" customHeight="1" x14ac:dyDescent="0.45">
      <c r="C436" s="243" t="s">
        <v>1296</v>
      </c>
      <c r="D436" s="243" t="s">
        <v>1297</v>
      </c>
      <c r="E436" s="246">
        <v>1</v>
      </c>
      <c r="F436" s="247" t="s">
        <v>2300</v>
      </c>
    </row>
    <row r="437" spans="3:6" ht="15" customHeight="1" x14ac:dyDescent="0.45">
      <c r="C437" s="243" t="s">
        <v>1298</v>
      </c>
      <c r="D437" s="243" t="s">
        <v>1299</v>
      </c>
      <c r="E437" s="244">
        <v>3</v>
      </c>
      <c r="F437" s="245">
        <v>3885</v>
      </c>
    </row>
    <row r="438" spans="3:6" ht="15" customHeight="1" x14ac:dyDescent="0.45">
      <c r="C438" s="243" t="s">
        <v>1300</v>
      </c>
      <c r="D438" s="243" t="s">
        <v>1301</v>
      </c>
      <c r="E438" s="246">
        <v>2</v>
      </c>
      <c r="F438" s="247" t="s">
        <v>2300</v>
      </c>
    </row>
    <row r="439" spans="3:6" ht="15" customHeight="1" x14ac:dyDescent="0.45">
      <c r="C439" s="243" t="s">
        <v>1302</v>
      </c>
      <c r="D439" s="243" t="s">
        <v>1303</v>
      </c>
      <c r="E439" s="246">
        <v>1</v>
      </c>
      <c r="F439" s="247" t="s">
        <v>2300</v>
      </c>
    </row>
    <row r="440" spans="3:6" ht="15" customHeight="1" x14ac:dyDescent="0.45">
      <c r="C440" s="243" t="s">
        <v>1304</v>
      </c>
      <c r="D440" s="243" t="s">
        <v>1305</v>
      </c>
      <c r="E440" s="246">
        <v>2</v>
      </c>
      <c r="F440" s="247" t="s">
        <v>2300</v>
      </c>
    </row>
    <row r="441" spans="3:6" ht="15" customHeight="1" x14ac:dyDescent="0.45">
      <c r="C441" s="243" t="s">
        <v>1306</v>
      </c>
      <c r="D441" s="243" t="s">
        <v>1307</v>
      </c>
      <c r="E441" s="246">
        <v>2</v>
      </c>
      <c r="F441" s="247" t="s">
        <v>2300</v>
      </c>
    </row>
    <row r="442" spans="3:6" ht="15" customHeight="1" x14ac:dyDescent="0.45">
      <c r="C442" s="243" t="s">
        <v>1308</v>
      </c>
      <c r="D442" s="243" t="s">
        <v>1309</v>
      </c>
      <c r="E442" s="246">
        <v>1</v>
      </c>
      <c r="F442" s="247" t="s">
        <v>2300</v>
      </c>
    </row>
    <row r="443" spans="3:6" ht="15" customHeight="1" x14ac:dyDescent="0.45">
      <c r="C443" s="243" t="s">
        <v>1310</v>
      </c>
      <c r="D443" s="243" t="s">
        <v>1311</v>
      </c>
      <c r="E443" s="246">
        <v>2</v>
      </c>
      <c r="F443" s="247" t="s">
        <v>2300</v>
      </c>
    </row>
    <row r="444" spans="3:6" ht="15" customHeight="1" x14ac:dyDescent="0.45">
      <c r="C444" s="243" t="s">
        <v>1312</v>
      </c>
      <c r="D444" s="243" t="s">
        <v>1313</v>
      </c>
      <c r="E444" s="246">
        <v>1</v>
      </c>
      <c r="F444" s="247" t="s">
        <v>2300</v>
      </c>
    </row>
    <row r="445" spans="3:6" ht="15" customHeight="1" x14ac:dyDescent="0.45">
      <c r="C445" s="243" t="s">
        <v>2752</v>
      </c>
      <c r="D445" s="243" t="s">
        <v>2753</v>
      </c>
      <c r="E445" s="246">
        <v>1</v>
      </c>
      <c r="F445" s="247" t="s">
        <v>2300</v>
      </c>
    </row>
    <row r="446" spans="3:6" ht="15" customHeight="1" x14ac:dyDescent="0.45">
      <c r="C446" s="243" t="s">
        <v>1314</v>
      </c>
      <c r="D446" s="243" t="s">
        <v>1315</v>
      </c>
      <c r="E446" s="246">
        <v>1</v>
      </c>
      <c r="F446" s="247" t="s">
        <v>2300</v>
      </c>
    </row>
    <row r="447" spans="3:6" ht="15" customHeight="1" x14ac:dyDescent="0.45">
      <c r="C447" s="243" t="s">
        <v>1316</v>
      </c>
      <c r="D447" s="243" t="s">
        <v>1317</v>
      </c>
      <c r="E447" s="246">
        <v>1</v>
      </c>
      <c r="F447" s="247" t="s">
        <v>2300</v>
      </c>
    </row>
    <row r="448" spans="3:6" ht="15" customHeight="1" x14ac:dyDescent="0.45">
      <c r="C448" s="243" t="s">
        <v>1318</v>
      </c>
      <c r="D448" s="243" t="s">
        <v>1319</v>
      </c>
      <c r="E448" s="246">
        <v>2</v>
      </c>
      <c r="F448" s="247" t="s">
        <v>2300</v>
      </c>
    </row>
    <row r="449" spans="3:6" ht="15" customHeight="1" x14ac:dyDescent="0.45">
      <c r="C449" s="243" t="s">
        <v>1999</v>
      </c>
      <c r="D449" s="243" t="s">
        <v>1939</v>
      </c>
      <c r="E449" s="246">
        <v>1</v>
      </c>
      <c r="F449" s="247" t="s">
        <v>2300</v>
      </c>
    </row>
    <row r="450" spans="3:6" ht="15" customHeight="1" x14ac:dyDescent="0.45">
      <c r="C450" s="243" t="s">
        <v>1320</v>
      </c>
      <c r="D450" s="243" t="s">
        <v>1321</v>
      </c>
      <c r="E450" s="246">
        <v>1</v>
      </c>
      <c r="F450" s="247" t="s">
        <v>2300</v>
      </c>
    </row>
    <row r="451" spans="3:6" ht="15" customHeight="1" x14ac:dyDescent="0.45">
      <c r="C451" s="243" t="s">
        <v>1322</v>
      </c>
      <c r="D451" s="243" t="s">
        <v>1323</v>
      </c>
      <c r="E451" s="246">
        <v>1</v>
      </c>
      <c r="F451" s="247" t="s">
        <v>2300</v>
      </c>
    </row>
    <row r="452" spans="3:6" ht="15" customHeight="1" x14ac:dyDescent="0.45">
      <c r="C452" s="243" t="s">
        <v>1324</v>
      </c>
      <c r="D452" s="243" t="s">
        <v>1325</v>
      </c>
      <c r="E452" s="246">
        <v>1</v>
      </c>
      <c r="F452" s="247" t="s">
        <v>2300</v>
      </c>
    </row>
    <row r="453" spans="3:6" ht="15" customHeight="1" x14ac:dyDescent="0.45">
      <c r="C453" s="243" t="s">
        <v>1326</v>
      </c>
      <c r="D453" s="243" t="s">
        <v>1327</v>
      </c>
      <c r="E453" s="244">
        <v>19</v>
      </c>
      <c r="F453" s="245">
        <v>169482</v>
      </c>
    </row>
    <row r="454" spans="3:6" ht="15" customHeight="1" x14ac:dyDescent="0.45">
      <c r="C454" s="243" t="s">
        <v>1328</v>
      </c>
      <c r="D454" s="243" t="s">
        <v>1329</v>
      </c>
      <c r="E454" s="244">
        <v>11</v>
      </c>
      <c r="F454" s="245">
        <v>156135</v>
      </c>
    </row>
    <row r="455" spans="3:6" ht="15" customHeight="1" x14ac:dyDescent="0.45">
      <c r="C455" s="243" t="s">
        <v>1330</v>
      </c>
      <c r="D455" s="243" t="s">
        <v>1331</v>
      </c>
      <c r="E455" s="244">
        <v>3</v>
      </c>
      <c r="F455" s="245">
        <v>27260</v>
      </c>
    </row>
    <row r="456" spans="3:6" ht="15" customHeight="1" x14ac:dyDescent="0.45">
      <c r="C456" s="243" t="s">
        <v>1332</v>
      </c>
      <c r="D456" s="243" t="s">
        <v>1333</v>
      </c>
      <c r="E456" s="244">
        <v>4</v>
      </c>
      <c r="F456" s="245">
        <v>286206</v>
      </c>
    </row>
    <row r="457" spans="3:6" ht="15" customHeight="1" x14ac:dyDescent="0.45">
      <c r="C457" s="243" t="s">
        <v>1334</v>
      </c>
      <c r="D457" s="243" t="s">
        <v>1335</v>
      </c>
      <c r="E457" s="246">
        <v>2</v>
      </c>
      <c r="F457" s="247" t="s">
        <v>2300</v>
      </c>
    </row>
    <row r="458" spans="3:6" ht="15" customHeight="1" x14ac:dyDescent="0.45">
      <c r="C458" s="243" t="s">
        <v>1336</v>
      </c>
      <c r="D458" s="243" t="s">
        <v>1337</v>
      </c>
      <c r="E458" s="244">
        <v>5</v>
      </c>
      <c r="F458" s="245">
        <v>47365</v>
      </c>
    </row>
    <row r="459" spans="3:6" ht="15" customHeight="1" x14ac:dyDescent="0.45">
      <c r="C459" s="243" t="s">
        <v>1338</v>
      </c>
      <c r="D459" s="243" t="s">
        <v>1339</v>
      </c>
      <c r="E459" s="244">
        <v>3</v>
      </c>
      <c r="F459" s="245">
        <v>80728</v>
      </c>
    </row>
    <row r="460" spans="3:6" ht="15" customHeight="1" x14ac:dyDescent="0.45">
      <c r="C460" s="243" t="s">
        <v>1340</v>
      </c>
      <c r="D460" s="243" t="s">
        <v>1341</v>
      </c>
      <c r="E460" s="244">
        <v>6</v>
      </c>
      <c r="F460" s="245">
        <v>10336600</v>
      </c>
    </row>
    <row r="461" spans="3:6" ht="15" customHeight="1" x14ac:dyDescent="0.45">
      <c r="C461" s="243" t="s">
        <v>1342</v>
      </c>
      <c r="D461" s="243" t="s">
        <v>1343</v>
      </c>
      <c r="E461" s="246">
        <v>2</v>
      </c>
      <c r="F461" s="247" t="s">
        <v>2300</v>
      </c>
    </row>
    <row r="462" spans="3:6" ht="15" customHeight="1" x14ac:dyDescent="0.45">
      <c r="C462" s="243" t="s">
        <v>1344</v>
      </c>
      <c r="D462" s="243" t="s">
        <v>1345</v>
      </c>
      <c r="E462" s="246">
        <v>2</v>
      </c>
      <c r="F462" s="247" t="s">
        <v>2300</v>
      </c>
    </row>
    <row r="463" spans="3:6" ht="15" customHeight="1" x14ac:dyDescent="0.45">
      <c r="C463" s="243" t="s">
        <v>1346</v>
      </c>
      <c r="D463" s="243" t="s">
        <v>1347</v>
      </c>
      <c r="E463" s="244">
        <v>47</v>
      </c>
      <c r="F463" s="245">
        <v>3616162</v>
      </c>
    </row>
    <row r="464" spans="3:6" ht="15" customHeight="1" x14ac:dyDescent="0.45">
      <c r="C464" s="243" t="s">
        <v>1348</v>
      </c>
      <c r="D464" s="243" t="s">
        <v>295</v>
      </c>
      <c r="E464" s="246">
        <v>2</v>
      </c>
      <c r="F464" s="247" t="s">
        <v>2300</v>
      </c>
    </row>
    <row r="465" spans="1:10" ht="15" customHeight="1" x14ac:dyDescent="0.45">
      <c r="C465" s="243" t="s">
        <v>1349</v>
      </c>
      <c r="D465" s="243" t="s">
        <v>1350</v>
      </c>
      <c r="E465" s="244">
        <v>3</v>
      </c>
      <c r="F465" s="245">
        <v>27358</v>
      </c>
    </row>
    <row r="466" spans="1:10" ht="15" customHeight="1" x14ac:dyDescent="0.45">
      <c r="C466" s="243" t="s">
        <v>1351</v>
      </c>
      <c r="D466" s="243" t="s">
        <v>1352</v>
      </c>
      <c r="E466" s="244">
        <v>22</v>
      </c>
      <c r="F466" s="245">
        <v>281431</v>
      </c>
    </row>
    <row r="467" spans="1:10" ht="15" customHeight="1" x14ac:dyDescent="0.45">
      <c r="C467" s="243" t="s">
        <v>1353</v>
      </c>
      <c r="D467" s="243" t="s">
        <v>1354</v>
      </c>
      <c r="E467" s="244">
        <v>3</v>
      </c>
      <c r="F467" s="245">
        <v>47479</v>
      </c>
    </row>
    <row r="468" spans="1:10" ht="15" customHeight="1" x14ac:dyDescent="0.45">
      <c r="C468" s="243" t="s">
        <v>1355</v>
      </c>
      <c r="D468" s="243" t="s">
        <v>1356</v>
      </c>
      <c r="E468" s="244">
        <v>23</v>
      </c>
      <c r="F468" s="245">
        <v>615641</v>
      </c>
    </row>
    <row r="469" spans="1:10" ht="15" customHeight="1" x14ac:dyDescent="0.45">
      <c r="C469" s="243" t="s">
        <v>1357</v>
      </c>
      <c r="D469" s="243" t="s">
        <v>1358</v>
      </c>
      <c r="E469" s="244">
        <v>24</v>
      </c>
      <c r="F469" s="245">
        <v>349976</v>
      </c>
    </row>
    <row r="470" spans="1:10" ht="15" customHeight="1" x14ac:dyDescent="0.45">
      <c r="C470" s="243" t="s">
        <v>1359</v>
      </c>
      <c r="D470" s="243" t="s">
        <v>1360</v>
      </c>
      <c r="E470" s="246">
        <v>2</v>
      </c>
      <c r="F470" s="247" t="s">
        <v>2300</v>
      </c>
    </row>
    <row r="471" spans="1:10" ht="15" customHeight="1" x14ac:dyDescent="0.45">
      <c r="C471" s="243" t="s">
        <v>1361</v>
      </c>
      <c r="D471" s="243" t="s">
        <v>1362</v>
      </c>
      <c r="E471" s="244">
        <v>3</v>
      </c>
      <c r="F471" s="245">
        <v>288892</v>
      </c>
    </row>
    <row r="472" spans="1:10" ht="15" customHeight="1" x14ac:dyDescent="0.45">
      <c r="C472" s="243" t="s">
        <v>1363</v>
      </c>
      <c r="D472" s="243" t="s">
        <v>1364</v>
      </c>
      <c r="E472" s="244">
        <v>6</v>
      </c>
      <c r="F472" s="245">
        <v>245122</v>
      </c>
    </row>
    <row r="473" spans="1:10" ht="15" customHeight="1" x14ac:dyDescent="0.45">
      <c r="C473" s="243" t="s">
        <v>1365</v>
      </c>
      <c r="D473" s="243" t="s">
        <v>1366</v>
      </c>
      <c r="E473" s="246">
        <v>2</v>
      </c>
      <c r="F473" s="247" t="s">
        <v>2300</v>
      </c>
    </row>
    <row r="474" spans="1:10" ht="15" customHeight="1" x14ac:dyDescent="0.45">
      <c r="C474" s="243" t="s">
        <v>1367</v>
      </c>
      <c r="D474" s="243" t="s">
        <v>1368</v>
      </c>
      <c r="E474" s="244">
        <v>3</v>
      </c>
      <c r="F474" s="245">
        <v>12914</v>
      </c>
    </row>
    <row r="475" spans="1:10" ht="15" customHeight="1" x14ac:dyDescent="0.45">
      <c r="C475" s="243" t="s">
        <v>2000</v>
      </c>
      <c r="D475" s="243" t="s">
        <v>1940</v>
      </c>
      <c r="E475" s="246">
        <v>1</v>
      </c>
      <c r="F475" s="247" t="s">
        <v>2300</v>
      </c>
    </row>
    <row r="476" spans="1:10" ht="15" customHeight="1" x14ac:dyDescent="0.45">
      <c r="C476" s="243" t="s">
        <v>1369</v>
      </c>
      <c r="D476" s="243" t="s">
        <v>1370</v>
      </c>
      <c r="E476" s="244">
        <v>23</v>
      </c>
      <c r="F476" s="245">
        <v>3478545</v>
      </c>
    </row>
    <row r="477" spans="1:10" ht="15" customHeight="1" x14ac:dyDescent="0.45">
      <c r="C477" s="243" t="s">
        <v>1371</v>
      </c>
      <c r="D477" s="243" t="s">
        <v>1372</v>
      </c>
      <c r="E477" s="244">
        <v>37</v>
      </c>
      <c r="F477" s="245">
        <v>371846</v>
      </c>
    </row>
    <row r="478" spans="1:10" s="37" customFormat="1" ht="15" customHeight="1" x14ac:dyDescent="0.45">
      <c r="A478" s="53"/>
      <c r="B478" s="163" t="s">
        <v>2001</v>
      </c>
      <c r="C478" s="164" t="s">
        <v>1899</v>
      </c>
      <c r="D478" s="165" t="s">
        <v>1373</v>
      </c>
      <c r="E478" s="179">
        <v>93</v>
      </c>
      <c r="F478" s="178">
        <v>12269127</v>
      </c>
      <c r="G478" s="53"/>
      <c r="H478" s="53"/>
      <c r="J478" s="47"/>
    </row>
    <row r="479" spans="1:10" ht="15" customHeight="1" x14ac:dyDescent="0.45">
      <c r="C479" s="243" t="s">
        <v>2002</v>
      </c>
      <c r="D479" s="243" t="s">
        <v>1941</v>
      </c>
      <c r="E479" s="246">
        <v>1</v>
      </c>
      <c r="F479" s="247" t="s">
        <v>2300</v>
      </c>
    </row>
    <row r="480" spans="1:10" ht="15" customHeight="1" x14ac:dyDescent="0.45">
      <c r="C480" s="243" t="s">
        <v>1374</v>
      </c>
      <c r="D480" s="243" t="s">
        <v>1375</v>
      </c>
      <c r="E480" s="246">
        <v>1</v>
      </c>
      <c r="F480" s="247" t="s">
        <v>2300</v>
      </c>
    </row>
    <row r="481" spans="3:6" ht="15" customHeight="1" x14ac:dyDescent="0.45">
      <c r="C481" s="243" t="s">
        <v>1376</v>
      </c>
      <c r="D481" s="243" t="s">
        <v>1377</v>
      </c>
      <c r="E481" s="246">
        <v>2</v>
      </c>
      <c r="F481" s="247" t="s">
        <v>2300</v>
      </c>
    </row>
    <row r="482" spans="3:6" ht="15" customHeight="1" x14ac:dyDescent="0.45">
      <c r="C482" s="243" t="s">
        <v>1378</v>
      </c>
      <c r="D482" s="243" t="s">
        <v>1379</v>
      </c>
      <c r="E482" s="246">
        <v>1</v>
      </c>
      <c r="F482" s="247" t="s">
        <v>2300</v>
      </c>
    </row>
    <row r="483" spans="3:6" ht="15" customHeight="1" x14ac:dyDescent="0.45">
      <c r="C483" s="243" t="s">
        <v>1380</v>
      </c>
      <c r="D483" s="243" t="s">
        <v>1381</v>
      </c>
      <c r="E483" s="244">
        <v>7</v>
      </c>
      <c r="F483" s="245">
        <v>1199330</v>
      </c>
    </row>
    <row r="484" spans="3:6" ht="15" customHeight="1" x14ac:dyDescent="0.45">
      <c r="C484" s="243" t="s">
        <v>1382</v>
      </c>
      <c r="D484" s="243" t="s">
        <v>1383</v>
      </c>
      <c r="E484" s="246">
        <v>2</v>
      </c>
      <c r="F484" s="247" t="s">
        <v>2300</v>
      </c>
    </row>
    <row r="485" spans="3:6" ht="15" customHeight="1" x14ac:dyDescent="0.45">
      <c r="C485" s="243" t="s">
        <v>1384</v>
      </c>
      <c r="D485" s="243" t="s">
        <v>1385</v>
      </c>
      <c r="E485" s="246">
        <v>1</v>
      </c>
      <c r="F485" s="247" t="s">
        <v>2300</v>
      </c>
    </row>
    <row r="486" spans="3:6" ht="15" customHeight="1" x14ac:dyDescent="0.45">
      <c r="C486" s="243" t="s">
        <v>1386</v>
      </c>
      <c r="D486" s="243" t="s">
        <v>1387</v>
      </c>
      <c r="E486" s="244">
        <v>6</v>
      </c>
      <c r="F486" s="245">
        <v>22598</v>
      </c>
    </row>
    <row r="487" spans="3:6" ht="15" customHeight="1" x14ac:dyDescent="0.45">
      <c r="C487" s="243" t="s">
        <v>1388</v>
      </c>
      <c r="D487" s="243" t="s">
        <v>1389</v>
      </c>
      <c r="E487" s="244">
        <v>4</v>
      </c>
      <c r="F487" s="245">
        <v>84089</v>
      </c>
    </row>
    <row r="488" spans="3:6" ht="15" customHeight="1" x14ac:dyDescent="0.45">
      <c r="C488" s="243" t="s">
        <v>1390</v>
      </c>
      <c r="D488" s="243" t="s">
        <v>1391</v>
      </c>
      <c r="E488" s="244">
        <v>3</v>
      </c>
      <c r="F488" s="245">
        <v>365810</v>
      </c>
    </row>
    <row r="489" spans="3:6" ht="15" customHeight="1" x14ac:dyDescent="0.45">
      <c r="C489" s="243" t="s">
        <v>1392</v>
      </c>
      <c r="D489" s="243" t="s">
        <v>1393</v>
      </c>
      <c r="E489" s="246">
        <v>2</v>
      </c>
      <c r="F489" s="247" t="s">
        <v>2300</v>
      </c>
    </row>
    <row r="490" spans="3:6" ht="15" customHeight="1" x14ac:dyDescent="0.45">
      <c r="C490" s="243" t="s">
        <v>1394</v>
      </c>
      <c r="D490" s="243" t="s">
        <v>306</v>
      </c>
      <c r="E490" s="246">
        <v>1</v>
      </c>
      <c r="F490" s="247" t="s">
        <v>2300</v>
      </c>
    </row>
    <row r="491" spans="3:6" ht="15" customHeight="1" x14ac:dyDescent="0.45">
      <c r="C491" s="243" t="s">
        <v>1395</v>
      </c>
      <c r="D491" s="243" t="s">
        <v>1396</v>
      </c>
      <c r="E491" s="246">
        <v>1</v>
      </c>
      <c r="F491" s="247" t="s">
        <v>2300</v>
      </c>
    </row>
    <row r="492" spans="3:6" ht="15" customHeight="1" x14ac:dyDescent="0.45">
      <c r="C492" s="243" t="s">
        <v>1397</v>
      </c>
      <c r="D492" s="243" t="s">
        <v>1398</v>
      </c>
      <c r="E492" s="246">
        <v>1</v>
      </c>
      <c r="F492" s="247" t="s">
        <v>2300</v>
      </c>
    </row>
    <row r="493" spans="3:6" ht="15" customHeight="1" x14ac:dyDescent="0.45">
      <c r="C493" s="243" t="s">
        <v>1399</v>
      </c>
      <c r="D493" s="243" t="s">
        <v>1400</v>
      </c>
      <c r="E493" s="246">
        <v>1</v>
      </c>
      <c r="F493" s="247" t="s">
        <v>2300</v>
      </c>
    </row>
    <row r="494" spans="3:6" ht="15" customHeight="1" x14ac:dyDescent="0.45">
      <c r="C494" s="243" t="s">
        <v>1401</v>
      </c>
      <c r="D494" s="243" t="s">
        <v>1402</v>
      </c>
      <c r="E494" s="246">
        <v>2</v>
      </c>
      <c r="F494" s="247" t="s">
        <v>2300</v>
      </c>
    </row>
    <row r="495" spans="3:6" ht="15" customHeight="1" x14ac:dyDescent="0.45">
      <c r="C495" s="243" t="s">
        <v>1403</v>
      </c>
      <c r="D495" s="243" t="s">
        <v>308</v>
      </c>
      <c r="E495" s="246">
        <v>2</v>
      </c>
      <c r="F495" s="247" t="s">
        <v>2300</v>
      </c>
    </row>
    <row r="496" spans="3:6" ht="15" customHeight="1" x14ac:dyDescent="0.45">
      <c r="C496" s="243" t="s">
        <v>1404</v>
      </c>
      <c r="D496" s="243" t="s">
        <v>1405</v>
      </c>
      <c r="E496" s="246">
        <v>2</v>
      </c>
      <c r="F496" s="247" t="s">
        <v>2300</v>
      </c>
    </row>
    <row r="497" spans="1:6" ht="15" customHeight="1" x14ac:dyDescent="0.45">
      <c r="C497" s="243" t="s">
        <v>1406</v>
      </c>
      <c r="D497" s="243" t="s">
        <v>1407</v>
      </c>
      <c r="E497" s="246">
        <v>1</v>
      </c>
      <c r="F497" s="247" t="s">
        <v>2300</v>
      </c>
    </row>
    <row r="498" spans="1:6" ht="15" customHeight="1" x14ac:dyDescent="0.45">
      <c r="C498" s="243" t="s">
        <v>1408</v>
      </c>
      <c r="D498" s="243" t="s">
        <v>1409</v>
      </c>
      <c r="E498" s="246">
        <v>2</v>
      </c>
      <c r="F498" s="247" t="s">
        <v>2300</v>
      </c>
    </row>
    <row r="499" spans="1:6" ht="15" customHeight="1" x14ac:dyDescent="0.45">
      <c r="C499" s="243" t="s">
        <v>2754</v>
      </c>
      <c r="D499" s="243" t="s">
        <v>2755</v>
      </c>
      <c r="E499" s="246">
        <v>1</v>
      </c>
      <c r="F499" s="247" t="s">
        <v>2300</v>
      </c>
    </row>
    <row r="500" spans="1:6" ht="15" customHeight="1" x14ac:dyDescent="0.45">
      <c r="C500" s="243" t="s">
        <v>1410</v>
      </c>
      <c r="D500" s="243" t="s">
        <v>1411</v>
      </c>
      <c r="E500" s="246">
        <v>1</v>
      </c>
      <c r="F500" s="247" t="s">
        <v>2300</v>
      </c>
    </row>
    <row r="501" spans="1:6" ht="15" customHeight="1" x14ac:dyDescent="0.45">
      <c r="C501" s="243" t="s">
        <v>1412</v>
      </c>
      <c r="D501" s="243" t="s">
        <v>1413</v>
      </c>
      <c r="E501" s="246">
        <v>2</v>
      </c>
      <c r="F501" s="247" t="s">
        <v>2300</v>
      </c>
    </row>
    <row r="502" spans="1:6" ht="15" customHeight="1" x14ac:dyDescent="0.45">
      <c r="C502" s="243" t="s">
        <v>1414</v>
      </c>
      <c r="D502" s="243" t="s">
        <v>309</v>
      </c>
      <c r="E502" s="244">
        <v>3</v>
      </c>
      <c r="F502" s="245">
        <v>53630</v>
      </c>
    </row>
    <row r="503" spans="1:6" ht="15" customHeight="1" x14ac:dyDescent="0.45">
      <c r="C503" s="243" t="s">
        <v>1415</v>
      </c>
      <c r="D503" s="243" t="s">
        <v>1416</v>
      </c>
      <c r="E503" s="246">
        <v>1</v>
      </c>
      <c r="F503" s="247" t="s">
        <v>2300</v>
      </c>
    </row>
    <row r="504" spans="1:6" s="253" customFormat="1" ht="24" customHeight="1" x14ac:dyDescent="0.45">
      <c r="A504" s="248"/>
      <c r="B504" s="249"/>
      <c r="C504" s="250" t="s">
        <v>1417</v>
      </c>
      <c r="D504" s="250" t="s">
        <v>1418</v>
      </c>
      <c r="E504" s="251">
        <v>3</v>
      </c>
      <c r="F504" s="252">
        <v>432976</v>
      </c>
    </row>
    <row r="505" spans="1:6" s="253" customFormat="1" ht="24" customHeight="1" x14ac:dyDescent="0.45">
      <c r="A505" s="248"/>
      <c r="B505" s="249"/>
      <c r="C505" s="250" t="s">
        <v>1419</v>
      </c>
      <c r="D505" s="250" t="s">
        <v>1420</v>
      </c>
      <c r="E505" s="251">
        <v>6</v>
      </c>
      <c r="F505" s="252">
        <v>247391</v>
      </c>
    </row>
    <row r="506" spans="1:6" ht="15" customHeight="1" x14ac:dyDescent="0.45">
      <c r="C506" s="243" t="s">
        <v>1421</v>
      </c>
      <c r="D506" s="243" t="s">
        <v>1422</v>
      </c>
      <c r="E506" s="244">
        <v>4</v>
      </c>
      <c r="F506" s="245">
        <v>2175965</v>
      </c>
    </row>
    <row r="507" spans="1:6" ht="15" customHeight="1" x14ac:dyDescent="0.45">
      <c r="C507" s="243" t="s">
        <v>1423</v>
      </c>
      <c r="D507" s="243" t="s">
        <v>1424</v>
      </c>
      <c r="E507" s="246">
        <v>1</v>
      </c>
      <c r="F507" s="247" t="s">
        <v>2300</v>
      </c>
    </row>
    <row r="508" spans="1:6" ht="15" customHeight="1" x14ac:dyDescent="0.45">
      <c r="C508" s="243" t="s">
        <v>1425</v>
      </c>
      <c r="D508" s="243" t="s">
        <v>1426</v>
      </c>
      <c r="E508" s="244">
        <v>10</v>
      </c>
      <c r="F508" s="245">
        <v>250505</v>
      </c>
    </row>
    <row r="509" spans="1:6" ht="15" customHeight="1" x14ac:dyDescent="0.45">
      <c r="C509" s="243" t="s">
        <v>1427</v>
      </c>
      <c r="D509" s="243" t="s">
        <v>1428</v>
      </c>
      <c r="E509" s="246">
        <v>1</v>
      </c>
      <c r="F509" s="247" t="s">
        <v>2300</v>
      </c>
    </row>
    <row r="510" spans="1:6" ht="15" customHeight="1" x14ac:dyDescent="0.45">
      <c r="C510" s="243" t="s">
        <v>1429</v>
      </c>
      <c r="D510" s="243" t="s">
        <v>1430</v>
      </c>
      <c r="E510" s="244">
        <v>7</v>
      </c>
      <c r="F510" s="245">
        <v>174353</v>
      </c>
    </row>
    <row r="511" spans="1:6" ht="15" customHeight="1" x14ac:dyDescent="0.45">
      <c r="C511" s="243" t="s">
        <v>1431</v>
      </c>
      <c r="D511" s="243" t="s">
        <v>1432</v>
      </c>
      <c r="E511" s="246">
        <v>1</v>
      </c>
      <c r="F511" s="247" t="s">
        <v>2300</v>
      </c>
    </row>
    <row r="512" spans="1:6" ht="15" customHeight="1" x14ac:dyDescent="0.45">
      <c r="C512" s="243" t="s">
        <v>1433</v>
      </c>
      <c r="D512" s="243" t="s">
        <v>1434</v>
      </c>
      <c r="E512" s="246">
        <v>1</v>
      </c>
      <c r="F512" s="247" t="s">
        <v>2300</v>
      </c>
    </row>
    <row r="513" spans="1:10" ht="15" customHeight="1" x14ac:dyDescent="0.45">
      <c r="C513" s="243" t="s">
        <v>1435</v>
      </c>
      <c r="D513" s="243" t="s">
        <v>1436</v>
      </c>
      <c r="E513" s="244">
        <v>3</v>
      </c>
      <c r="F513" s="245">
        <v>229640</v>
      </c>
    </row>
    <row r="514" spans="1:10" ht="15" customHeight="1" x14ac:dyDescent="0.45">
      <c r="C514" s="243" t="s">
        <v>1437</v>
      </c>
      <c r="D514" s="243" t="s">
        <v>1438</v>
      </c>
      <c r="E514" s="244">
        <v>4</v>
      </c>
      <c r="F514" s="245">
        <v>2472439</v>
      </c>
    </row>
    <row r="515" spans="1:10" ht="15" customHeight="1" x14ac:dyDescent="0.45">
      <c r="C515" s="243" t="s">
        <v>2003</v>
      </c>
      <c r="D515" s="243" t="s">
        <v>1942</v>
      </c>
      <c r="E515" s="246">
        <v>1</v>
      </c>
      <c r="F515" s="247" t="s">
        <v>2300</v>
      </c>
    </row>
    <row r="516" spans="1:10" s="37" customFormat="1" ht="15" customHeight="1" x14ac:dyDescent="0.45">
      <c r="A516" s="53"/>
      <c r="B516" s="163" t="s">
        <v>2004</v>
      </c>
      <c r="C516" s="164" t="s">
        <v>1899</v>
      </c>
      <c r="D516" s="165" t="s">
        <v>1439</v>
      </c>
      <c r="E516" s="179">
        <v>66</v>
      </c>
      <c r="F516" s="178">
        <v>47335196</v>
      </c>
      <c r="G516" s="53"/>
      <c r="H516" s="53"/>
      <c r="J516" s="47"/>
    </row>
    <row r="517" spans="1:10" ht="15" customHeight="1" x14ac:dyDescent="0.45">
      <c r="C517" s="243" t="s">
        <v>2756</v>
      </c>
      <c r="D517" s="243" t="s">
        <v>2757</v>
      </c>
      <c r="E517" s="246">
        <v>1</v>
      </c>
      <c r="F517" s="247" t="s">
        <v>2300</v>
      </c>
    </row>
    <row r="518" spans="1:10" ht="15" customHeight="1" x14ac:dyDescent="0.45">
      <c r="C518" s="243" t="s">
        <v>1440</v>
      </c>
      <c r="D518" s="243" t="s">
        <v>1441</v>
      </c>
      <c r="E518" s="246">
        <v>1</v>
      </c>
      <c r="F518" s="247" t="s">
        <v>2300</v>
      </c>
    </row>
    <row r="519" spans="1:10" ht="15" customHeight="1" x14ac:dyDescent="0.45">
      <c r="C519" s="243" t="s">
        <v>1442</v>
      </c>
      <c r="D519" s="243" t="s">
        <v>1443</v>
      </c>
      <c r="E519" s="246">
        <v>1</v>
      </c>
      <c r="F519" s="247" t="s">
        <v>2300</v>
      </c>
    </row>
    <row r="520" spans="1:10" ht="15" customHeight="1" x14ac:dyDescent="0.45">
      <c r="C520" s="243" t="s">
        <v>1444</v>
      </c>
      <c r="D520" s="243" t="s">
        <v>1445</v>
      </c>
      <c r="E520" s="246">
        <v>1</v>
      </c>
      <c r="F520" s="247" t="s">
        <v>2300</v>
      </c>
    </row>
    <row r="521" spans="1:10" ht="15" customHeight="1" x14ac:dyDescent="0.45">
      <c r="C521" s="243" t="s">
        <v>1446</v>
      </c>
      <c r="D521" s="243" t="s">
        <v>1447</v>
      </c>
      <c r="E521" s="246">
        <v>1</v>
      </c>
      <c r="F521" s="247" t="s">
        <v>2300</v>
      </c>
    </row>
    <row r="522" spans="1:10" ht="15" customHeight="1" x14ac:dyDescent="0.45">
      <c r="C522" s="243" t="s">
        <v>1448</v>
      </c>
      <c r="D522" s="243" t="s">
        <v>1449</v>
      </c>
      <c r="E522" s="244">
        <v>5</v>
      </c>
      <c r="F522" s="245">
        <v>3262534</v>
      </c>
    </row>
    <row r="523" spans="1:10" ht="15" customHeight="1" x14ac:dyDescent="0.45">
      <c r="C523" s="243" t="s">
        <v>1450</v>
      </c>
      <c r="D523" s="243" t="s">
        <v>1451</v>
      </c>
      <c r="E523" s="244">
        <v>4</v>
      </c>
      <c r="F523" s="245">
        <v>141793</v>
      </c>
    </row>
    <row r="524" spans="1:10" ht="15" customHeight="1" x14ac:dyDescent="0.45">
      <c r="C524" s="243" t="s">
        <v>1452</v>
      </c>
      <c r="D524" s="243" t="s">
        <v>1453</v>
      </c>
      <c r="E524" s="246">
        <v>2</v>
      </c>
      <c r="F524" s="247" t="s">
        <v>2300</v>
      </c>
    </row>
    <row r="525" spans="1:10" ht="15" customHeight="1" x14ac:dyDescent="0.45">
      <c r="C525" s="243" t="s">
        <v>1454</v>
      </c>
      <c r="D525" s="243" t="s">
        <v>1455</v>
      </c>
      <c r="E525" s="244">
        <v>11</v>
      </c>
      <c r="F525" s="245">
        <v>2200254</v>
      </c>
    </row>
    <row r="526" spans="1:10" ht="15" customHeight="1" x14ac:dyDescent="0.45">
      <c r="C526" s="243" t="s">
        <v>1456</v>
      </c>
      <c r="D526" s="243" t="s">
        <v>1457</v>
      </c>
      <c r="E526" s="246">
        <v>2</v>
      </c>
      <c r="F526" s="247" t="s">
        <v>2300</v>
      </c>
    </row>
    <row r="527" spans="1:10" ht="15" customHeight="1" x14ac:dyDescent="0.45">
      <c r="C527" s="243" t="s">
        <v>1458</v>
      </c>
      <c r="D527" s="243" t="s">
        <v>1459</v>
      </c>
      <c r="E527" s="246">
        <v>2</v>
      </c>
      <c r="F527" s="247" t="s">
        <v>2300</v>
      </c>
    </row>
    <row r="528" spans="1:10" ht="15" customHeight="1" x14ac:dyDescent="0.45">
      <c r="C528" s="243" t="s">
        <v>1460</v>
      </c>
      <c r="D528" s="243" t="s">
        <v>1461</v>
      </c>
      <c r="E528" s="244">
        <v>4</v>
      </c>
      <c r="F528" s="245">
        <v>1484722</v>
      </c>
    </row>
    <row r="529" spans="1:10" ht="15" customHeight="1" x14ac:dyDescent="0.45">
      <c r="C529" s="243" t="s">
        <v>1462</v>
      </c>
      <c r="D529" s="243" t="s">
        <v>1463</v>
      </c>
      <c r="E529" s="246">
        <v>1</v>
      </c>
      <c r="F529" s="247" t="s">
        <v>2300</v>
      </c>
    </row>
    <row r="530" spans="1:10" ht="15" customHeight="1" x14ac:dyDescent="0.45">
      <c r="C530" s="243" t="s">
        <v>1464</v>
      </c>
      <c r="D530" s="243" t="s">
        <v>1465</v>
      </c>
      <c r="E530" s="246">
        <v>1</v>
      </c>
      <c r="F530" s="247" t="s">
        <v>2300</v>
      </c>
    </row>
    <row r="531" spans="1:10" ht="15" customHeight="1" x14ac:dyDescent="0.45">
      <c r="C531" s="243" t="s">
        <v>1466</v>
      </c>
      <c r="D531" s="243" t="s">
        <v>1467</v>
      </c>
      <c r="E531" s="246">
        <v>2</v>
      </c>
      <c r="F531" s="247" t="s">
        <v>2300</v>
      </c>
    </row>
    <row r="532" spans="1:10" ht="15" customHeight="1" x14ac:dyDescent="0.45">
      <c r="C532" s="243" t="s">
        <v>1468</v>
      </c>
      <c r="D532" s="243" t="s">
        <v>1469</v>
      </c>
      <c r="E532" s="246">
        <v>1</v>
      </c>
      <c r="F532" s="247" t="s">
        <v>2300</v>
      </c>
    </row>
    <row r="533" spans="1:10" ht="15" customHeight="1" x14ac:dyDescent="0.45">
      <c r="C533" s="243" t="s">
        <v>1470</v>
      </c>
      <c r="D533" s="243" t="s">
        <v>1471</v>
      </c>
      <c r="E533" s="246">
        <v>1</v>
      </c>
      <c r="F533" s="247" t="s">
        <v>2300</v>
      </c>
    </row>
    <row r="534" spans="1:10" ht="15" customHeight="1" x14ac:dyDescent="0.45">
      <c r="C534" s="243" t="s">
        <v>1472</v>
      </c>
      <c r="D534" s="243" t="s">
        <v>1473</v>
      </c>
      <c r="E534" s="244">
        <v>3</v>
      </c>
      <c r="F534" s="245">
        <v>371638</v>
      </c>
    </row>
    <row r="535" spans="1:10" ht="15" customHeight="1" x14ac:dyDescent="0.45">
      <c r="C535" s="243" t="s">
        <v>2005</v>
      </c>
      <c r="D535" s="243" t="s">
        <v>1943</v>
      </c>
      <c r="E535" s="246">
        <v>2</v>
      </c>
      <c r="F535" s="247" t="s">
        <v>2300</v>
      </c>
    </row>
    <row r="536" spans="1:10" ht="15" customHeight="1" x14ac:dyDescent="0.45">
      <c r="C536" s="243" t="s">
        <v>1474</v>
      </c>
      <c r="D536" s="243" t="s">
        <v>1475</v>
      </c>
      <c r="E536" s="244">
        <v>5</v>
      </c>
      <c r="F536" s="245">
        <v>496546</v>
      </c>
    </row>
    <row r="537" spans="1:10" ht="15" customHeight="1" x14ac:dyDescent="0.45">
      <c r="C537" s="243" t="s">
        <v>1476</v>
      </c>
      <c r="D537" s="243" t="s">
        <v>1477</v>
      </c>
      <c r="E537" s="244">
        <v>15</v>
      </c>
      <c r="F537" s="245">
        <v>1597240</v>
      </c>
    </row>
    <row r="538" spans="1:10" s="37" customFormat="1" ht="15" customHeight="1" x14ac:dyDescent="0.45">
      <c r="A538" s="53"/>
      <c r="B538" s="163" t="s">
        <v>2006</v>
      </c>
      <c r="C538" s="164" t="s">
        <v>1899</v>
      </c>
      <c r="D538" s="165" t="s">
        <v>1478</v>
      </c>
      <c r="E538" s="179">
        <v>79</v>
      </c>
      <c r="F538" s="178">
        <v>9075905</v>
      </c>
      <c r="G538" s="53"/>
      <c r="H538" s="53"/>
      <c r="J538" s="47"/>
    </row>
    <row r="539" spans="1:10" ht="15" customHeight="1" x14ac:dyDescent="0.45">
      <c r="C539" s="243" t="s">
        <v>1479</v>
      </c>
      <c r="D539" s="243" t="s">
        <v>1480</v>
      </c>
      <c r="E539" s="246">
        <v>1</v>
      </c>
      <c r="F539" s="247" t="s">
        <v>2300</v>
      </c>
    </row>
    <row r="540" spans="1:10" ht="15" customHeight="1" x14ac:dyDescent="0.45">
      <c r="C540" s="243" t="s">
        <v>2007</v>
      </c>
      <c r="D540" s="243" t="s">
        <v>1944</v>
      </c>
      <c r="E540" s="246">
        <v>1</v>
      </c>
      <c r="F540" s="247" t="s">
        <v>2300</v>
      </c>
    </row>
    <row r="541" spans="1:10" ht="15" customHeight="1" x14ac:dyDescent="0.45">
      <c r="C541" s="243" t="s">
        <v>1481</v>
      </c>
      <c r="D541" s="243" t="s">
        <v>1482</v>
      </c>
      <c r="E541" s="246">
        <v>2</v>
      </c>
      <c r="F541" s="247" t="s">
        <v>2300</v>
      </c>
    </row>
    <row r="542" spans="1:10" ht="15" customHeight="1" x14ac:dyDescent="0.45">
      <c r="C542" s="243" t="s">
        <v>2008</v>
      </c>
      <c r="D542" s="243" t="s">
        <v>1945</v>
      </c>
      <c r="E542" s="246">
        <v>1</v>
      </c>
      <c r="F542" s="247" t="s">
        <v>2300</v>
      </c>
    </row>
    <row r="543" spans="1:10" ht="15" customHeight="1" x14ac:dyDescent="0.45">
      <c r="C543" s="243" t="s">
        <v>1483</v>
      </c>
      <c r="D543" s="243" t="s">
        <v>1484</v>
      </c>
      <c r="E543" s="246">
        <v>1</v>
      </c>
      <c r="F543" s="247" t="s">
        <v>2300</v>
      </c>
    </row>
    <row r="544" spans="1:10" ht="15" customHeight="1" x14ac:dyDescent="0.45">
      <c r="C544" s="243" t="s">
        <v>1485</v>
      </c>
      <c r="D544" s="243" t="s">
        <v>1486</v>
      </c>
      <c r="E544" s="244">
        <v>3</v>
      </c>
      <c r="F544" s="245">
        <v>588178</v>
      </c>
    </row>
    <row r="545" spans="3:6" ht="15" customHeight="1" x14ac:dyDescent="0.45">
      <c r="C545" s="243" t="s">
        <v>1487</v>
      </c>
      <c r="D545" s="243" t="s">
        <v>1488</v>
      </c>
      <c r="E545" s="244">
        <v>8</v>
      </c>
      <c r="F545" s="245">
        <v>193773</v>
      </c>
    </row>
    <row r="546" spans="3:6" ht="15" customHeight="1" x14ac:dyDescent="0.45">
      <c r="C546" s="243" t="s">
        <v>1489</v>
      </c>
      <c r="D546" s="243" t="s">
        <v>1490</v>
      </c>
      <c r="E546" s="246">
        <v>2</v>
      </c>
      <c r="F546" s="247" t="s">
        <v>2300</v>
      </c>
    </row>
    <row r="547" spans="3:6" ht="15" customHeight="1" x14ac:dyDescent="0.45">
      <c r="C547" s="243" t="s">
        <v>1491</v>
      </c>
      <c r="D547" s="243" t="s">
        <v>1492</v>
      </c>
      <c r="E547" s="244">
        <v>3</v>
      </c>
      <c r="F547" s="245">
        <v>41860</v>
      </c>
    </row>
    <row r="548" spans="3:6" ht="15" customHeight="1" x14ac:dyDescent="0.45">
      <c r="C548" s="243" t="s">
        <v>1493</v>
      </c>
      <c r="D548" s="243" t="s">
        <v>1494</v>
      </c>
      <c r="E548" s="244">
        <v>3</v>
      </c>
      <c r="F548" s="245">
        <v>12807</v>
      </c>
    </row>
    <row r="549" spans="3:6" ht="15" customHeight="1" x14ac:dyDescent="0.45">
      <c r="C549" s="243" t="s">
        <v>1495</v>
      </c>
      <c r="D549" s="243" t="s">
        <v>1496</v>
      </c>
      <c r="E549" s="246">
        <v>1</v>
      </c>
      <c r="F549" s="247" t="s">
        <v>2300</v>
      </c>
    </row>
    <row r="550" spans="3:6" ht="15" customHeight="1" x14ac:dyDescent="0.45">
      <c r="C550" s="243" t="s">
        <v>1497</v>
      </c>
      <c r="D550" s="243" t="s">
        <v>1498</v>
      </c>
      <c r="E550" s="244">
        <v>3</v>
      </c>
      <c r="F550" s="245">
        <v>682749</v>
      </c>
    </row>
    <row r="551" spans="3:6" ht="15" customHeight="1" x14ac:dyDescent="0.45">
      <c r="C551" s="243" t="s">
        <v>1499</v>
      </c>
      <c r="D551" s="243" t="s">
        <v>1500</v>
      </c>
      <c r="E551" s="244">
        <v>5</v>
      </c>
      <c r="F551" s="245">
        <v>1289485</v>
      </c>
    </row>
    <row r="552" spans="3:6" ht="15" customHeight="1" x14ac:dyDescent="0.45">
      <c r="C552" s="243" t="s">
        <v>1501</v>
      </c>
      <c r="D552" s="243" t="s">
        <v>1502</v>
      </c>
      <c r="E552" s="246">
        <v>1</v>
      </c>
      <c r="F552" s="247" t="s">
        <v>2300</v>
      </c>
    </row>
    <row r="553" spans="3:6" ht="15" customHeight="1" x14ac:dyDescent="0.45">
      <c r="C553" s="243" t="s">
        <v>1503</v>
      </c>
      <c r="D553" s="243" t="s">
        <v>1504</v>
      </c>
      <c r="E553" s="244">
        <v>4</v>
      </c>
      <c r="F553" s="245">
        <v>106644</v>
      </c>
    </row>
    <row r="554" spans="3:6" ht="15" customHeight="1" x14ac:dyDescent="0.45">
      <c r="C554" s="243" t="s">
        <v>1505</v>
      </c>
      <c r="D554" s="243" t="s">
        <v>1506</v>
      </c>
      <c r="E554" s="246">
        <v>1</v>
      </c>
      <c r="F554" s="247" t="s">
        <v>2300</v>
      </c>
    </row>
    <row r="555" spans="3:6" ht="15" customHeight="1" x14ac:dyDescent="0.45">
      <c r="C555" s="243" t="s">
        <v>1507</v>
      </c>
      <c r="D555" s="243" t="s">
        <v>1508</v>
      </c>
      <c r="E555" s="246">
        <v>2</v>
      </c>
      <c r="F555" s="247" t="s">
        <v>2300</v>
      </c>
    </row>
    <row r="556" spans="3:6" ht="15" customHeight="1" x14ac:dyDescent="0.45">
      <c r="C556" s="243" t="s">
        <v>1509</v>
      </c>
      <c r="D556" s="243" t="s">
        <v>1510</v>
      </c>
      <c r="E556" s="246">
        <v>2</v>
      </c>
      <c r="F556" s="247" t="s">
        <v>2300</v>
      </c>
    </row>
    <row r="557" spans="3:6" ht="15" customHeight="1" x14ac:dyDescent="0.45">
      <c r="C557" s="243" t="s">
        <v>2758</v>
      </c>
      <c r="D557" s="243" t="s">
        <v>2759</v>
      </c>
      <c r="E557" s="246">
        <v>1</v>
      </c>
      <c r="F557" s="247" t="s">
        <v>2300</v>
      </c>
    </row>
    <row r="558" spans="3:6" ht="15" customHeight="1" x14ac:dyDescent="0.45">
      <c r="C558" s="243" t="s">
        <v>1511</v>
      </c>
      <c r="D558" s="243" t="s">
        <v>1512</v>
      </c>
      <c r="E558" s="244">
        <v>3</v>
      </c>
      <c r="F558" s="245">
        <v>573531</v>
      </c>
    </row>
    <row r="559" spans="3:6" ht="15" customHeight="1" x14ac:dyDescent="0.45">
      <c r="C559" s="243" t="s">
        <v>2009</v>
      </c>
      <c r="D559" s="243" t="s">
        <v>1946</v>
      </c>
      <c r="E559" s="246">
        <v>1</v>
      </c>
      <c r="F559" s="247" t="s">
        <v>2300</v>
      </c>
    </row>
    <row r="560" spans="3:6" ht="15" customHeight="1" x14ac:dyDescent="0.45">
      <c r="C560" s="243" t="s">
        <v>1513</v>
      </c>
      <c r="D560" s="243" t="s">
        <v>1514</v>
      </c>
      <c r="E560" s="246">
        <v>2</v>
      </c>
      <c r="F560" s="247" t="s">
        <v>2300</v>
      </c>
    </row>
    <row r="561" spans="1:10" ht="15" customHeight="1" x14ac:dyDescent="0.45">
      <c r="C561" s="243" t="s">
        <v>1515</v>
      </c>
      <c r="D561" s="243" t="s">
        <v>1516</v>
      </c>
      <c r="E561" s="246">
        <v>2</v>
      </c>
      <c r="F561" s="247" t="s">
        <v>2300</v>
      </c>
    </row>
    <row r="562" spans="1:10" ht="15" customHeight="1" x14ac:dyDescent="0.45">
      <c r="C562" s="243" t="s">
        <v>1517</v>
      </c>
      <c r="D562" s="243" t="s">
        <v>1518</v>
      </c>
      <c r="E562" s="244">
        <v>4</v>
      </c>
      <c r="F562" s="245">
        <v>25900</v>
      </c>
    </row>
    <row r="563" spans="1:10" ht="15" customHeight="1" x14ac:dyDescent="0.45">
      <c r="C563" s="243" t="s">
        <v>2010</v>
      </c>
      <c r="D563" s="243" t="s">
        <v>1947</v>
      </c>
      <c r="E563" s="246">
        <v>1</v>
      </c>
      <c r="F563" s="247" t="s">
        <v>2300</v>
      </c>
    </row>
    <row r="564" spans="1:10" ht="15" customHeight="1" x14ac:dyDescent="0.45">
      <c r="C564" s="243" t="s">
        <v>1519</v>
      </c>
      <c r="D564" s="243" t="s">
        <v>1520</v>
      </c>
      <c r="E564" s="244">
        <v>5</v>
      </c>
      <c r="F564" s="245">
        <v>171225</v>
      </c>
    </row>
    <row r="565" spans="1:10" ht="15" customHeight="1" x14ac:dyDescent="0.45">
      <c r="C565" s="243" t="s">
        <v>1521</v>
      </c>
      <c r="D565" s="243" t="s">
        <v>1522</v>
      </c>
      <c r="E565" s="246">
        <v>2</v>
      </c>
      <c r="F565" s="247" t="s">
        <v>2300</v>
      </c>
    </row>
    <row r="566" spans="1:10" ht="15" customHeight="1" x14ac:dyDescent="0.45">
      <c r="C566" s="243" t="s">
        <v>1523</v>
      </c>
      <c r="D566" s="243" t="s">
        <v>1524</v>
      </c>
      <c r="E566" s="244">
        <v>4</v>
      </c>
      <c r="F566" s="245">
        <v>11673</v>
      </c>
    </row>
    <row r="567" spans="1:10" ht="15" customHeight="1" x14ac:dyDescent="0.45">
      <c r="C567" s="243" t="s">
        <v>1525</v>
      </c>
      <c r="D567" s="243" t="s">
        <v>342</v>
      </c>
      <c r="E567" s="246">
        <v>1</v>
      </c>
      <c r="F567" s="247" t="s">
        <v>2300</v>
      </c>
    </row>
    <row r="568" spans="1:10" ht="15" customHeight="1" x14ac:dyDescent="0.45">
      <c r="C568" s="243" t="s">
        <v>1526</v>
      </c>
      <c r="D568" s="243" t="s">
        <v>1527</v>
      </c>
      <c r="E568" s="244">
        <v>3</v>
      </c>
      <c r="F568" s="245">
        <v>81171</v>
      </c>
    </row>
    <row r="569" spans="1:10" ht="15" customHeight="1" x14ac:dyDescent="0.45">
      <c r="C569" s="243" t="s">
        <v>1528</v>
      </c>
      <c r="D569" s="243" t="s">
        <v>1529</v>
      </c>
      <c r="E569" s="244">
        <v>6</v>
      </c>
      <c r="F569" s="245">
        <v>1124341</v>
      </c>
    </row>
    <row r="570" spans="1:10" s="37" customFormat="1" ht="15" customHeight="1" x14ac:dyDescent="0.45">
      <c r="A570" s="53"/>
      <c r="B570" s="163" t="s">
        <v>2011</v>
      </c>
      <c r="C570" s="164" t="s">
        <v>1899</v>
      </c>
      <c r="D570" s="165" t="s">
        <v>1530</v>
      </c>
      <c r="E570" s="179">
        <v>39</v>
      </c>
      <c r="F570" s="178">
        <v>3132746</v>
      </c>
      <c r="G570" s="53"/>
      <c r="H570" s="53"/>
      <c r="J570" s="47"/>
    </row>
    <row r="571" spans="1:10" ht="15" customHeight="1" x14ac:dyDescent="0.45">
      <c r="C571" s="243" t="s">
        <v>2760</v>
      </c>
      <c r="D571" s="243" t="s">
        <v>2761</v>
      </c>
      <c r="E571" s="246">
        <v>1</v>
      </c>
      <c r="F571" s="247" t="s">
        <v>2300</v>
      </c>
    </row>
    <row r="572" spans="1:10" ht="15" customHeight="1" x14ac:dyDescent="0.45">
      <c r="C572" s="243" t="s">
        <v>1531</v>
      </c>
      <c r="D572" s="243" t="s">
        <v>1532</v>
      </c>
      <c r="E572" s="246">
        <v>1</v>
      </c>
      <c r="F572" s="247" t="s">
        <v>2300</v>
      </c>
    </row>
    <row r="573" spans="1:10" ht="15" customHeight="1" x14ac:dyDescent="0.45">
      <c r="C573" s="243" t="s">
        <v>1533</v>
      </c>
      <c r="D573" s="243" t="s">
        <v>1534</v>
      </c>
      <c r="E573" s="246">
        <v>1</v>
      </c>
      <c r="F573" s="247" t="s">
        <v>2300</v>
      </c>
    </row>
    <row r="574" spans="1:10" ht="15" customHeight="1" x14ac:dyDescent="0.45">
      <c r="C574" s="243" t="s">
        <v>1535</v>
      </c>
      <c r="D574" s="243" t="s">
        <v>1536</v>
      </c>
      <c r="E574" s="246">
        <v>1</v>
      </c>
      <c r="F574" s="247" t="s">
        <v>2300</v>
      </c>
    </row>
    <row r="575" spans="1:10" ht="15" customHeight="1" x14ac:dyDescent="0.45">
      <c r="C575" s="243" t="s">
        <v>2012</v>
      </c>
      <c r="D575" s="243" t="s">
        <v>1948</v>
      </c>
      <c r="E575" s="246">
        <v>1</v>
      </c>
      <c r="F575" s="247" t="s">
        <v>2300</v>
      </c>
    </row>
    <row r="576" spans="1:10" ht="15" customHeight="1" x14ac:dyDescent="0.45">
      <c r="C576" s="243" t="s">
        <v>1537</v>
      </c>
      <c r="D576" s="243" t="s">
        <v>1538</v>
      </c>
      <c r="E576" s="246">
        <v>1</v>
      </c>
      <c r="F576" s="247" t="s">
        <v>2300</v>
      </c>
    </row>
    <row r="577" spans="3:6" ht="15" customHeight="1" x14ac:dyDescent="0.45">
      <c r="C577" s="243" t="s">
        <v>1539</v>
      </c>
      <c r="D577" s="243" t="s">
        <v>1540</v>
      </c>
      <c r="E577" s="246">
        <v>2</v>
      </c>
      <c r="F577" s="247" t="s">
        <v>2300</v>
      </c>
    </row>
    <row r="578" spans="3:6" ht="15" customHeight="1" x14ac:dyDescent="0.45">
      <c r="C578" s="243" t="s">
        <v>2762</v>
      </c>
      <c r="D578" s="243" t="s">
        <v>2763</v>
      </c>
      <c r="E578" s="246">
        <v>1</v>
      </c>
      <c r="F578" s="247" t="s">
        <v>2300</v>
      </c>
    </row>
    <row r="579" spans="3:6" ht="15" customHeight="1" x14ac:dyDescent="0.45">
      <c r="C579" s="243" t="s">
        <v>1541</v>
      </c>
      <c r="D579" s="243" t="s">
        <v>1542</v>
      </c>
      <c r="E579" s="244">
        <v>3</v>
      </c>
      <c r="F579" s="245">
        <v>39188</v>
      </c>
    </row>
    <row r="580" spans="3:6" ht="15" customHeight="1" x14ac:dyDescent="0.45">
      <c r="C580" s="243" t="s">
        <v>1543</v>
      </c>
      <c r="D580" s="243" t="s">
        <v>1544</v>
      </c>
      <c r="E580" s="246">
        <v>1</v>
      </c>
      <c r="F580" s="247" t="s">
        <v>2300</v>
      </c>
    </row>
    <row r="581" spans="3:6" ht="15" customHeight="1" x14ac:dyDescent="0.45">
      <c r="C581" s="243" t="s">
        <v>1545</v>
      </c>
      <c r="D581" s="243" t="s">
        <v>1546</v>
      </c>
      <c r="E581" s="246">
        <v>1</v>
      </c>
      <c r="F581" s="247" t="s">
        <v>2300</v>
      </c>
    </row>
    <row r="582" spans="3:6" ht="15" customHeight="1" x14ac:dyDescent="0.45">
      <c r="C582" s="243" t="s">
        <v>1547</v>
      </c>
      <c r="D582" s="243" t="s">
        <v>1548</v>
      </c>
      <c r="E582" s="246">
        <v>1</v>
      </c>
      <c r="F582" s="247" t="s">
        <v>2300</v>
      </c>
    </row>
    <row r="583" spans="3:6" ht="15" customHeight="1" x14ac:dyDescent="0.45">
      <c r="C583" s="243" t="s">
        <v>1549</v>
      </c>
      <c r="D583" s="243" t="s">
        <v>1550</v>
      </c>
      <c r="E583" s="246">
        <v>1</v>
      </c>
      <c r="F583" s="247" t="s">
        <v>2300</v>
      </c>
    </row>
    <row r="584" spans="3:6" ht="15" customHeight="1" x14ac:dyDescent="0.45">
      <c r="C584" s="243" t="s">
        <v>1551</v>
      </c>
      <c r="D584" s="243" t="s">
        <v>1552</v>
      </c>
      <c r="E584" s="246">
        <v>2</v>
      </c>
      <c r="F584" s="247" t="s">
        <v>2300</v>
      </c>
    </row>
    <row r="585" spans="3:6" ht="15" customHeight="1" x14ac:dyDescent="0.45">
      <c r="C585" s="243" t="s">
        <v>1553</v>
      </c>
      <c r="D585" s="243" t="s">
        <v>1554</v>
      </c>
      <c r="E585" s="246">
        <v>2</v>
      </c>
      <c r="F585" s="247" t="s">
        <v>2300</v>
      </c>
    </row>
    <row r="586" spans="3:6" ht="15" customHeight="1" x14ac:dyDescent="0.45">
      <c r="C586" s="243" t="s">
        <v>1555</v>
      </c>
      <c r="D586" s="243" t="s">
        <v>1556</v>
      </c>
      <c r="E586" s="246">
        <v>2</v>
      </c>
      <c r="F586" s="247" t="s">
        <v>2300</v>
      </c>
    </row>
    <row r="587" spans="3:6" ht="15" customHeight="1" x14ac:dyDescent="0.45">
      <c r="C587" s="243" t="s">
        <v>1557</v>
      </c>
      <c r="D587" s="243" t="s">
        <v>1558</v>
      </c>
      <c r="E587" s="246">
        <v>2</v>
      </c>
      <c r="F587" s="247" t="s">
        <v>2300</v>
      </c>
    </row>
    <row r="588" spans="3:6" ht="15" customHeight="1" x14ac:dyDescent="0.45">
      <c r="C588" s="243" t="s">
        <v>1559</v>
      </c>
      <c r="D588" s="243" t="s">
        <v>1560</v>
      </c>
      <c r="E588" s="244">
        <v>4</v>
      </c>
      <c r="F588" s="245">
        <v>82680</v>
      </c>
    </row>
    <row r="589" spans="3:6" ht="15" customHeight="1" x14ac:dyDescent="0.45">
      <c r="C589" s="243" t="s">
        <v>1561</v>
      </c>
      <c r="D589" s="243" t="s">
        <v>1562</v>
      </c>
      <c r="E589" s="246">
        <v>1</v>
      </c>
      <c r="F589" s="247" t="s">
        <v>2300</v>
      </c>
    </row>
    <row r="590" spans="3:6" ht="15" customHeight="1" x14ac:dyDescent="0.45">
      <c r="C590" s="243" t="s">
        <v>1563</v>
      </c>
      <c r="D590" s="243" t="s">
        <v>1564</v>
      </c>
      <c r="E590" s="246">
        <v>2</v>
      </c>
      <c r="F590" s="247" t="s">
        <v>2300</v>
      </c>
    </row>
    <row r="591" spans="3:6" ht="15" customHeight="1" x14ac:dyDescent="0.45">
      <c r="C591" s="243" t="s">
        <v>1565</v>
      </c>
      <c r="D591" s="243" t="s">
        <v>1566</v>
      </c>
      <c r="E591" s="244">
        <v>3</v>
      </c>
      <c r="F591" s="245">
        <v>107099</v>
      </c>
    </row>
    <row r="592" spans="3:6" ht="15" customHeight="1" x14ac:dyDescent="0.45">
      <c r="C592" s="243" t="s">
        <v>1567</v>
      </c>
      <c r="D592" s="243" t="s">
        <v>1568</v>
      </c>
      <c r="E592" s="244">
        <v>5</v>
      </c>
      <c r="F592" s="245">
        <v>639247</v>
      </c>
    </row>
    <row r="593" spans="1:10" s="37" customFormat="1" ht="15" customHeight="1" x14ac:dyDescent="0.45">
      <c r="A593" s="53"/>
      <c r="B593" s="163" t="s">
        <v>2013</v>
      </c>
      <c r="C593" s="164" t="s">
        <v>1899</v>
      </c>
      <c r="D593" s="165" t="s">
        <v>1569</v>
      </c>
      <c r="E593" s="179">
        <v>82</v>
      </c>
      <c r="F593" s="178">
        <v>65869528</v>
      </c>
      <c r="G593" s="53"/>
      <c r="H593" s="53"/>
      <c r="J593" s="47"/>
    </row>
    <row r="594" spans="1:10" ht="15" customHeight="1" x14ac:dyDescent="0.45">
      <c r="C594" s="243" t="s">
        <v>1570</v>
      </c>
      <c r="D594" s="243" t="s">
        <v>2764</v>
      </c>
      <c r="E594" s="246">
        <v>1</v>
      </c>
      <c r="F594" s="247" t="s">
        <v>2300</v>
      </c>
    </row>
    <row r="595" spans="1:10" ht="15" customHeight="1" x14ac:dyDescent="0.45">
      <c r="C595" s="243" t="s">
        <v>2014</v>
      </c>
      <c r="D595" s="243" t="s">
        <v>1949</v>
      </c>
      <c r="E595" s="246">
        <v>1</v>
      </c>
      <c r="F595" s="247" t="s">
        <v>2300</v>
      </c>
    </row>
    <row r="596" spans="1:10" ht="15" customHeight="1" x14ac:dyDescent="0.45">
      <c r="C596" s="243" t="s">
        <v>2015</v>
      </c>
      <c r="D596" s="243" t="s">
        <v>1950</v>
      </c>
      <c r="E596" s="246">
        <v>1</v>
      </c>
      <c r="F596" s="247" t="s">
        <v>2300</v>
      </c>
    </row>
    <row r="597" spans="1:10" ht="15" customHeight="1" x14ac:dyDescent="0.45">
      <c r="C597" s="243" t="s">
        <v>2016</v>
      </c>
      <c r="D597" s="243" t="s">
        <v>1951</v>
      </c>
      <c r="E597" s="246">
        <v>1</v>
      </c>
      <c r="F597" s="247" t="s">
        <v>2300</v>
      </c>
    </row>
    <row r="598" spans="1:10" ht="15" customHeight="1" x14ac:dyDescent="0.45">
      <c r="C598" s="243" t="s">
        <v>1571</v>
      </c>
      <c r="D598" s="243" t="s">
        <v>1572</v>
      </c>
      <c r="E598" s="244">
        <v>14</v>
      </c>
      <c r="F598" s="245">
        <v>2609595</v>
      </c>
    </row>
    <row r="599" spans="1:10" ht="15" customHeight="1" x14ac:dyDescent="0.45">
      <c r="C599" s="243" t="s">
        <v>1573</v>
      </c>
      <c r="D599" s="243" t="s">
        <v>1574</v>
      </c>
      <c r="E599" s="244">
        <v>5</v>
      </c>
      <c r="F599" s="245">
        <v>525699</v>
      </c>
    </row>
    <row r="600" spans="1:10" ht="15" customHeight="1" x14ac:dyDescent="0.45">
      <c r="C600" s="243" t="s">
        <v>1575</v>
      </c>
      <c r="D600" s="243" t="s">
        <v>1576</v>
      </c>
      <c r="E600" s="246">
        <v>1</v>
      </c>
      <c r="F600" s="247" t="s">
        <v>2300</v>
      </c>
    </row>
    <row r="601" spans="1:10" ht="15" customHeight="1" x14ac:dyDescent="0.45">
      <c r="C601" s="243" t="s">
        <v>1577</v>
      </c>
      <c r="D601" s="243" t="s">
        <v>1578</v>
      </c>
      <c r="E601" s="244">
        <v>11</v>
      </c>
      <c r="F601" s="245">
        <v>6734476</v>
      </c>
    </row>
    <row r="602" spans="1:10" ht="15" customHeight="1" x14ac:dyDescent="0.45">
      <c r="C602" s="243" t="s">
        <v>1579</v>
      </c>
      <c r="D602" s="243" t="s">
        <v>1580</v>
      </c>
      <c r="E602" s="246">
        <v>2</v>
      </c>
      <c r="F602" s="247" t="s">
        <v>2300</v>
      </c>
    </row>
    <row r="603" spans="1:10" ht="15" customHeight="1" x14ac:dyDescent="0.45">
      <c r="C603" s="243" t="s">
        <v>1581</v>
      </c>
      <c r="D603" s="243" t="s">
        <v>1582</v>
      </c>
      <c r="E603" s="246">
        <v>2</v>
      </c>
      <c r="F603" s="247" t="s">
        <v>2300</v>
      </c>
    </row>
    <row r="604" spans="1:10" ht="15" customHeight="1" x14ac:dyDescent="0.45">
      <c r="C604" s="243" t="s">
        <v>1583</v>
      </c>
      <c r="D604" s="243" t="s">
        <v>1584</v>
      </c>
      <c r="E604" s="244">
        <v>10</v>
      </c>
      <c r="F604" s="245">
        <v>1889976</v>
      </c>
    </row>
    <row r="605" spans="1:10" ht="15" customHeight="1" x14ac:dyDescent="0.45">
      <c r="C605" s="243" t="s">
        <v>1585</v>
      </c>
      <c r="D605" s="243" t="s">
        <v>1586</v>
      </c>
      <c r="E605" s="244">
        <v>4</v>
      </c>
      <c r="F605" s="245">
        <v>117230</v>
      </c>
    </row>
    <row r="606" spans="1:10" ht="15" customHeight="1" x14ac:dyDescent="0.45">
      <c r="C606" s="243" t="s">
        <v>1587</v>
      </c>
      <c r="D606" s="243" t="s">
        <v>1588</v>
      </c>
      <c r="E606" s="244">
        <v>4</v>
      </c>
      <c r="F606" s="245">
        <v>44527</v>
      </c>
    </row>
    <row r="607" spans="1:10" ht="15" customHeight="1" x14ac:dyDescent="0.45">
      <c r="C607" s="243" t="s">
        <v>1589</v>
      </c>
      <c r="D607" s="243" t="s">
        <v>360</v>
      </c>
      <c r="E607" s="246">
        <v>2</v>
      </c>
      <c r="F607" s="247" t="s">
        <v>2300</v>
      </c>
    </row>
    <row r="608" spans="1:10" ht="15" customHeight="1" x14ac:dyDescent="0.45">
      <c r="C608" s="243" t="s">
        <v>1590</v>
      </c>
      <c r="D608" s="243" t="s">
        <v>1591</v>
      </c>
      <c r="E608" s="246">
        <v>2</v>
      </c>
      <c r="F608" s="247" t="s">
        <v>2300</v>
      </c>
    </row>
    <row r="609" spans="1:10" ht="15" customHeight="1" x14ac:dyDescent="0.45">
      <c r="C609" s="243" t="s">
        <v>1592</v>
      </c>
      <c r="D609" s="243" t="s">
        <v>1952</v>
      </c>
      <c r="E609" s="244">
        <v>6</v>
      </c>
      <c r="F609" s="245">
        <v>18197</v>
      </c>
    </row>
    <row r="610" spans="1:10" ht="15" customHeight="1" x14ac:dyDescent="0.45">
      <c r="C610" s="243" t="s">
        <v>1593</v>
      </c>
      <c r="D610" s="243" t="s">
        <v>1594</v>
      </c>
      <c r="E610" s="244">
        <v>9</v>
      </c>
      <c r="F610" s="245">
        <v>28263</v>
      </c>
    </row>
    <row r="611" spans="1:10" ht="15" customHeight="1" x14ac:dyDescent="0.45">
      <c r="C611" s="243" t="s">
        <v>1595</v>
      </c>
      <c r="D611" s="243" t="s">
        <v>362</v>
      </c>
      <c r="E611" s="246">
        <v>2</v>
      </c>
      <c r="F611" s="247" t="s">
        <v>2300</v>
      </c>
    </row>
    <row r="612" spans="1:10" ht="15" customHeight="1" x14ac:dyDescent="0.45">
      <c r="C612" s="243" t="s">
        <v>1596</v>
      </c>
      <c r="D612" s="243" t="s">
        <v>1597</v>
      </c>
      <c r="E612" s="246">
        <v>1</v>
      </c>
      <c r="F612" s="247" t="s">
        <v>2300</v>
      </c>
    </row>
    <row r="613" spans="1:10" ht="15" customHeight="1" x14ac:dyDescent="0.45">
      <c r="C613" s="243" t="s">
        <v>1598</v>
      </c>
      <c r="D613" s="243" t="s">
        <v>1599</v>
      </c>
      <c r="E613" s="246">
        <v>1</v>
      </c>
      <c r="F613" s="247" t="s">
        <v>2300</v>
      </c>
    </row>
    <row r="614" spans="1:10" ht="15" customHeight="1" x14ac:dyDescent="0.45">
      <c r="C614" s="243" t="s">
        <v>2765</v>
      </c>
      <c r="D614" s="243" t="s">
        <v>2766</v>
      </c>
      <c r="E614" s="246">
        <v>1</v>
      </c>
      <c r="F614" s="247" t="s">
        <v>2300</v>
      </c>
    </row>
    <row r="615" spans="1:10" ht="15" customHeight="1" x14ac:dyDescent="0.45">
      <c r="C615" s="243" t="s">
        <v>2017</v>
      </c>
      <c r="D615" s="243" t="s">
        <v>1953</v>
      </c>
      <c r="E615" s="246">
        <v>1</v>
      </c>
      <c r="F615" s="247" t="s">
        <v>2300</v>
      </c>
    </row>
    <row r="616" spans="1:10" s="37" customFormat="1" ht="15" customHeight="1" x14ac:dyDescent="0.45">
      <c r="A616" s="53"/>
      <c r="B616" s="163" t="s">
        <v>2018</v>
      </c>
      <c r="C616" s="164" t="s">
        <v>1899</v>
      </c>
      <c r="D616" s="165" t="s">
        <v>1600</v>
      </c>
      <c r="E616" s="179">
        <v>113</v>
      </c>
      <c r="F616" s="178">
        <v>5704787</v>
      </c>
      <c r="G616" s="53"/>
      <c r="H616" s="53"/>
      <c r="J616" s="47"/>
    </row>
    <row r="617" spans="1:10" ht="15" customHeight="1" x14ac:dyDescent="0.45">
      <c r="C617" s="243" t="s">
        <v>1601</v>
      </c>
      <c r="D617" s="243" t="s">
        <v>1602</v>
      </c>
      <c r="E617" s="246">
        <v>2</v>
      </c>
      <c r="F617" s="247" t="s">
        <v>2300</v>
      </c>
    </row>
    <row r="618" spans="1:10" ht="15" customHeight="1" x14ac:dyDescent="0.45">
      <c r="C618" s="243" t="s">
        <v>1603</v>
      </c>
      <c r="D618" s="243" t="s">
        <v>1604</v>
      </c>
      <c r="E618" s="246">
        <v>1</v>
      </c>
      <c r="F618" s="247" t="s">
        <v>2300</v>
      </c>
    </row>
    <row r="619" spans="1:10" ht="15" customHeight="1" x14ac:dyDescent="0.45">
      <c r="C619" s="243" t="s">
        <v>1605</v>
      </c>
      <c r="D619" s="243" t="s">
        <v>1606</v>
      </c>
      <c r="E619" s="246">
        <v>1</v>
      </c>
      <c r="F619" s="247" t="s">
        <v>2300</v>
      </c>
    </row>
    <row r="620" spans="1:10" ht="15" customHeight="1" x14ac:dyDescent="0.45">
      <c r="C620" s="243" t="s">
        <v>2767</v>
      </c>
      <c r="D620" s="243" t="s">
        <v>2768</v>
      </c>
      <c r="E620" s="246">
        <v>1</v>
      </c>
      <c r="F620" s="247" t="s">
        <v>2300</v>
      </c>
    </row>
    <row r="621" spans="1:10" ht="15" customHeight="1" x14ac:dyDescent="0.45">
      <c r="C621" s="243" t="s">
        <v>1607</v>
      </c>
      <c r="D621" s="243" t="s">
        <v>1608</v>
      </c>
      <c r="E621" s="246">
        <v>1</v>
      </c>
      <c r="F621" s="247" t="s">
        <v>2300</v>
      </c>
    </row>
    <row r="622" spans="1:10" ht="15" customHeight="1" x14ac:dyDescent="0.45">
      <c r="C622" s="243" t="s">
        <v>1609</v>
      </c>
      <c r="D622" s="243" t="s">
        <v>1610</v>
      </c>
      <c r="E622" s="246">
        <v>1</v>
      </c>
      <c r="F622" s="247" t="s">
        <v>2300</v>
      </c>
    </row>
    <row r="623" spans="1:10" ht="15" customHeight="1" x14ac:dyDescent="0.45">
      <c r="C623" s="243" t="s">
        <v>1611</v>
      </c>
      <c r="D623" s="243" t="s">
        <v>1612</v>
      </c>
      <c r="E623" s="244">
        <v>5</v>
      </c>
      <c r="F623" s="245">
        <v>964355</v>
      </c>
    </row>
    <row r="624" spans="1:10" ht="15" customHeight="1" x14ac:dyDescent="0.45">
      <c r="C624" s="243" t="s">
        <v>2019</v>
      </c>
      <c r="D624" s="243" t="s">
        <v>1954</v>
      </c>
      <c r="E624" s="246">
        <v>1</v>
      </c>
      <c r="F624" s="247" t="s">
        <v>2300</v>
      </c>
    </row>
    <row r="625" spans="3:6" ht="15" customHeight="1" x14ac:dyDescent="0.45">
      <c r="C625" s="243" t="s">
        <v>2020</v>
      </c>
      <c r="D625" s="243" t="s">
        <v>1955</v>
      </c>
      <c r="E625" s="246">
        <v>1</v>
      </c>
      <c r="F625" s="247" t="s">
        <v>2300</v>
      </c>
    </row>
    <row r="626" spans="3:6" ht="15" customHeight="1" x14ac:dyDescent="0.45">
      <c r="C626" s="243" t="s">
        <v>1613</v>
      </c>
      <c r="D626" s="243" t="s">
        <v>1614</v>
      </c>
      <c r="E626" s="246">
        <v>1</v>
      </c>
      <c r="F626" s="247" t="s">
        <v>2300</v>
      </c>
    </row>
    <row r="627" spans="3:6" ht="15" customHeight="1" x14ac:dyDescent="0.45">
      <c r="C627" s="243" t="s">
        <v>1615</v>
      </c>
      <c r="D627" s="243" t="s">
        <v>1616</v>
      </c>
      <c r="E627" s="246">
        <v>1</v>
      </c>
      <c r="F627" s="247" t="s">
        <v>2300</v>
      </c>
    </row>
    <row r="628" spans="3:6" ht="15" customHeight="1" x14ac:dyDescent="0.45">
      <c r="C628" s="243" t="s">
        <v>1617</v>
      </c>
      <c r="D628" s="243" t="s">
        <v>1618</v>
      </c>
      <c r="E628" s="246">
        <v>1</v>
      </c>
      <c r="F628" s="247" t="s">
        <v>2300</v>
      </c>
    </row>
    <row r="629" spans="3:6" ht="15" customHeight="1" x14ac:dyDescent="0.45">
      <c r="C629" s="243" t="s">
        <v>1619</v>
      </c>
      <c r="D629" s="243" t="s">
        <v>1620</v>
      </c>
      <c r="E629" s="246">
        <v>2</v>
      </c>
      <c r="F629" s="247" t="s">
        <v>2300</v>
      </c>
    </row>
    <row r="630" spans="3:6" ht="15" customHeight="1" x14ac:dyDescent="0.45">
      <c r="C630" s="243" t="s">
        <v>1621</v>
      </c>
      <c r="D630" s="243" t="s">
        <v>1622</v>
      </c>
      <c r="E630" s="244">
        <v>3</v>
      </c>
      <c r="F630" s="245">
        <v>15511</v>
      </c>
    </row>
    <row r="631" spans="3:6" ht="15" customHeight="1" x14ac:dyDescent="0.45">
      <c r="C631" s="243" t="s">
        <v>2769</v>
      </c>
      <c r="D631" s="243" t="s">
        <v>2770</v>
      </c>
      <c r="E631" s="246">
        <v>1</v>
      </c>
      <c r="F631" s="247" t="s">
        <v>2300</v>
      </c>
    </row>
    <row r="632" spans="3:6" ht="15" customHeight="1" x14ac:dyDescent="0.45">
      <c r="C632" s="243" t="s">
        <v>1623</v>
      </c>
      <c r="D632" s="243" t="s">
        <v>1624</v>
      </c>
      <c r="E632" s="244">
        <v>6</v>
      </c>
      <c r="F632" s="245">
        <v>28595</v>
      </c>
    </row>
    <row r="633" spans="3:6" ht="15" customHeight="1" x14ac:dyDescent="0.45">
      <c r="C633" s="243" t="s">
        <v>1625</v>
      </c>
      <c r="D633" s="243" t="s">
        <v>1626</v>
      </c>
      <c r="E633" s="244">
        <v>5</v>
      </c>
      <c r="F633" s="245">
        <v>14225</v>
      </c>
    </row>
    <row r="634" spans="3:6" ht="15" customHeight="1" x14ac:dyDescent="0.45">
      <c r="C634" s="243" t="s">
        <v>1627</v>
      </c>
      <c r="D634" s="243" t="s">
        <v>1628</v>
      </c>
      <c r="E634" s="246">
        <v>1</v>
      </c>
      <c r="F634" s="247" t="s">
        <v>2300</v>
      </c>
    </row>
    <row r="635" spans="3:6" ht="15" customHeight="1" x14ac:dyDescent="0.45">
      <c r="C635" s="243" t="s">
        <v>1629</v>
      </c>
      <c r="D635" s="243" t="s">
        <v>1630</v>
      </c>
      <c r="E635" s="244">
        <v>8</v>
      </c>
      <c r="F635" s="245">
        <v>22225</v>
      </c>
    </row>
    <row r="636" spans="3:6" ht="15" customHeight="1" x14ac:dyDescent="0.45">
      <c r="C636" s="243" t="s">
        <v>1631</v>
      </c>
      <c r="D636" s="243" t="s">
        <v>1632</v>
      </c>
      <c r="E636" s="246">
        <v>1</v>
      </c>
      <c r="F636" s="247" t="s">
        <v>2300</v>
      </c>
    </row>
    <row r="637" spans="3:6" ht="15" customHeight="1" x14ac:dyDescent="0.45">
      <c r="C637" s="243" t="s">
        <v>2021</v>
      </c>
      <c r="D637" s="243" t="s">
        <v>1956</v>
      </c>
      <c r="E637" s="246">
        <v>1</v>
      </c>
      <c r="F637" s="247" t="s">
        <v>2300</v>
      </c>
    </row>
    <row r="638" spans="3:6" ht="15" customHeight="1" x14ac:dyDescent="0.45">
      <c r="C638" s="243" t="s">
        <v>1633</v>
      </c>
      <c r="D638" s="243" t="s">
        <v>1634</v>
      </c>
      <c r="E638" s="244">
        <v>6</v>
      </c>
      <c r="F638" s="245">
        <v>15193</v>
      </c>
    </row>
    <row r="639" spans="3:6" ht="15" customHeight="1" x14ac:dyDescent="0.45">
      <c r="C639" s="243" t="s">
        <v>2022</v>
      </c>
      <c r="D639" s="243" t="s">
        <v>1957</v>
      </c>
      <c r="E639" s="244">
        <v>3</v>
      </c>
      <c r="F639" s="245">
        <v>11223</v>
      </c>
    </row>
    <row r="640" spans="3:6" ht="15" customHeight="1" x14ac:dyDescent="0.45">
      <c r="C640" s="243" t="s">
        <v>1635</v>
      </c>
      <c r="D640" s="243" t="s">
        <v>1636</v>
      </c>
      <c r="E640" s="244">
        <v>30</v>
      </c>
      <c r="F640" s="245">
        <v>124588</v>
      </c>
    </row>
    <row r="641" spans="2:6" ht="15" customHeight="1" x14ac:dyDescent="0.45">
      <c r="C641" s="243" t="s">
        <v>1637</v>
      </c>
      <c r="D641" s="243" t="s">
        <v>1638</v>
      </c>
      <c r="E641" s="244">
        <v>10</v>
      </c>
      <c r="F641" s="245">
        <v>19500</v>
      </c>
    </row>
    <row r="642" spans="2:6" ht="15" customHeight="1" x14ac:dyDescent="0.45">
      <c r="C642" s="243" t="s">
        <v>1639</v>
      </c>
      <c r="D642" s="243" t="s">
        <v>1640</v>
      </c>
      <c r="E642" s="244">
        <v>4</v>
      </c>
      <c r="F642" s="245">
        <v>435424</v>
      </c>
    </row>
    <row r="643" spans="2:6" ht="15" customHeight="1" x14ac:dyDescent="0.45">
      <c r="C643" s="243" t="s">
        <v>1641</v>
      </c>
      <c r="D643" s="243" t="s">
        <v>1642</v>
      </c>
      <c r="E643" s="244">
        <v>4</v>
      </c>
      <c r="F643" s="245">
        <v>25115</v>
      </c>
    </row>
    <row r="644" spans="2:6" ht="15" customHeight="1" x14ac:dyDescent="0.45">
      <c r="C644" s="243" t="s">
        <v>1643</v>
      </c>
      <c r="D644" s="243" t="s">
        <v>1644</v>
      </c>
      <c r="E644" s="244">
        <v>3</v>
      </c>
      <c r="F644" s="245">
        <v>1652283</v>
      </c>
    </row>
    <row r="645" spans="2:6" ht="15" customHeight="1" thickBot="1" x14ac:dyDescent="0.5">
      <c r="B645" s="257"/>
      <c r="C645" s="258" t="s">
        <v>1645</v>
      </c>
      <c r="D645" s="258" t="s">
        <v>380</v>
      </c>
      <c r="E645" s="259">
        <v>8</v>
      </c>
      <c r="F645" s="260">
        <v>109044</v>
      </c>
    </row>
  </sheetData>
  <mergeCells count="2">
    <mergeCell ref="B4:D5"/>
    <mergeCell ref="B6:D6"/>
  </mergeCells>
  <phoneticPr fontId="2"/>
  <pageMargins left="0.78740157480314965" right="0.78740157480314965" top="0.78740157480314965" bottom="0.78740157480314965" header="0.39370078740157483" footer="0.59055118110236227"/>
  <pageSetup paperSize="9" scale="92" firstPageNumber="5" fitToHeight="0" orientation="portrait" r:id="rId1"/>
  <ignoredErrors>
    <ignoredError sqref="B7 C8:C645 B77:B61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59</vt:i4>
      </vt:variant>
      <vt:variant>
        <vt:lpstr>名前付き一覧</vt:lpstr>
      </vt:variant>
      <vt:variant>
        <vt:i4>61</vt:i4>
      </vt:variant>
    </vt:vector>
  </HeadingPairs>
  <TitlesOfParts>
    <vt:vector size="120" baseType="lpstr">
      <vt:lpstr>目次</vt:lpstr>
      <vt:lpstr>留意事項</vt:lpstr>
      <vt:lpstr>第1表-1（県計）</vt:lpstr>
      <vt:lpstr>第1表-1（県央）</vt:lpstr>
      <vt:lpstr>第1表-1（県南）</vt:lpstr>
      <vt:lpstr>第1表-1（沿岸）</vt:lpstr>
      <vt:lpstr>第1表-1（県北）</vt:lpstr>
      <vt:lpstr>第1表-2</vt:lpstr>
      <vt:lpstr>第１表-３</vt:lpstr>
      <vt:lpstr>第１表-４</vt:lpstr>
      <vt:lpstr>第2表</vt:lpstr>
      <vt:lpstr>第3表</vt:lpstr>
      <vt:lpstr>第4表</vt:lpstr>
      <vt:lpstr>第5表</vt:lpstr>
      <vt:lpstr>第6表</vt:lpstr>
      <vt:lpstr>第7表</vt:lpstr>
      <vt:lpstr>第8表</vt:lpstr>
      <vt:lpstr>第9表</vt:lpstr>
      <vt:lpstr>第10表</vt:lpstr>
      <vt:lpstr>第11表</vt:lpstr>
      <vt:lpstr>第12表（県計）</vt:lpstr>
      <vt:lpstr>第12表（県央）</vt:lpstr>
      <vt:lpstr>第12表（県南）</vt:lpstr>
      <vt:lpstr>第12表（沿岸）</vt:lpstr>
      <vt:lpstr>第12表（県北）</vt:lpstr>
      <vt:lpstr>第12表（盛岡市）</vt:lpstr>
      <vt:lpstr>第12表（宮古市）</vt:lpstr>
      <vt:lpstr>第12表（大船渡市）</vt:lpstr>
      <vt:lpstr>第12表（花巻市）</vt:lpstr>
      <vt:lpstr>第12表（北上市）</vt:lpstr>
      <vt:lpstr>第12表（久慈市）</vt:lpstr>
      <vt:lpstr>第12表（遠野市）</vt:lpstr>
      <vt:lpstr>第12表（一関市）</vt:lpstr>
      <vt:lpstr>第12表（陸前高田市）</vt:lpstr>
      <vt:lpstr>第12表（釜石市）</vt:lpstr>
      <vt:lpstr>第12表（二戸市）</vt:lpstr>
      <vt:lpstr>第12表（八幡平市）</vt:lpstr>
      <vt:lpstr>第12表（奥州市）</vt:lpstr>
      <vt:lpstr>第12表（滝沢市）</vt:lpstr>
      <vt:lpstr>第12表（雫石町）</vt:lpstr>
      <vt:lpstr>第12表（葛巻町）</vt:lpstr>
      <vt:lpstr>第12表（岩手町）</vt:lpstr>
      <vt:lpstr>第12表（紫波町）</vt:lpstr>
      <vt:lpstr>第12表（矢巾町）</vt:lpstr>
      <vt:lpstr>第12表（西和賀町）</vt:lpstr>
      <vt:lpstr>第12表（金ケ崎町）</vt:lpstr>
      <vt:lpstr>第12表（平泉町）</vt:lpstr>
      <vt:lpstr>第12表（住田町）</vt:lpstr>
      <vt:lpstr>第12表（大槌町）</vt:lpstr>
      <vt:lpstr>第12表（山田町）</vt:lpstr>
      <vt:lpstr>第12表（岩泉町）</vt:lpstr>
      <vt:lpstr>第12表（田野畑村）</vt:lpstr>
      <vt:lpstr>第12表（普代村）</vt:lpstr>
      <vt:lpstr>第12表（軽米町）</vt:lpstr>
      <vt:lpstr>第12表（野田村）</vt:lpstr>
      <vt:lpstr>第12表（九戸村）</vt:lpstr>
      <vt:lpstr>第12表（洋野町）</vt:lpstr>
      <vt:lpstr>第12表（一戸町）</vt:lpstr>
      <vt:lpstr>第13表（市町村別、敷地、水）</vt:lpstr>
      <vt:lpstr>第10表!Print_Area</vt:lpstr>
      <vt:lpstr>第11表!Print_Area</vt:lpstr>
      <vt:lpstr>'第12表（一関市）'!Print_Area</vt:lpstr>
      <vt:lpstr>'第12表（一戸町）'!Print_Area</vt:lpstr>
      <vt:lpstr>'第12表（沿岸）'!Print_Area</vt:lpstr>
      <vt:lpstr>'第12表（遠野市）'!Print_Area</vt:lpstr>
      <vt:lpstr>'第12表（奥州市）'!Print_Area</vt:lpstr>
      <vt:lpstr>'第12表（花巻市）'!Print_Area</vt:lpstr>
      <vt:lpstr>'第12表（葛巻町）'!Print_Area</vt:lpstr>
      <vt:lpstr>'第12表（釜石市）'!Print_Area</vt:lpstr>
      <vt:lpstr>'第12表（岩手町）'!Print_Area</vt:lpstr>
      <vt:lpstr>'第12表（岩泉町）'!Print_Area</vt:lpstr>
      <vt:lpstr>'第12表（久慈市）'!Print_Area</vt:lpstr>
      <vt:lpstr>'第12表（宮古市）'!Print_Area</vt:lpstr>
      <vt:lpstr>'第12表（金ケ崎町）'!Print_Area</vt:lpstr>
      <vt:lpstr>'第12表（九戸村）'!Print_Area</vt:lpstr>
      <vt:lpstr>'第12表（軽米町）'!Print_Area</vt:lpstr>
      <vt:lpstr>'第12表（県央）'!Print_Area</vt:lpstr>
      <vt:lpstr>'第12表（県計）'!Print_Area</vt:lpstr>
      <vt:lpstr>'第12表（県南）'!Print_Area</vt:lpstr>
      <vt:lpstr>'第12表（県北）'!Print_Area</vt:lpstr>
      <vt:lpstr>'第12表（山田町）'!Print_Area</vt:lpstr>
      <vt:lpstr>'第12表（紫波町）'!Print_Area</vt:lpstr>
      <vt:lpstr>'第12表（雫石町）'!Print_Area</vt:lpstr>
      <vt:lpstr>'第12表（住田町）'!Print_Area</vt:lpstr>
      <vt:lpstr>'第12表（盛岡市）'!Print_Area</vt:lpstr>
      <vt:lpstr>'第12表（西和賀町）'!Print_Area</vt:lpstr>
      <vt:lpstr>'第12表（大船渡市）'!Print_Area</vt:lpstr>
      <vt:lpstr>'第12表（大槌町）'!Print_Area</vt:lpstr>
      <vt:lpstr>'第12表（滝沢市）'!Print_Area</vt:lpstr>
      <vt:lpstr>'第12表（田野畑村）'!Print_Area</vt:lpstr>
      <vt:lpstr>'第12表（二戸市）'!Print_Area</vt:lpstr>
      <vt:lpstr>'第12表（八幡平市）'!Print_Area</vt:lpstr>
      <vt:lpstr>'第12表（普代村）'!Print_Area</vt:lpstr>
      <vt:lpstr>'第12表（平泉町）'!Print_Area</vt:lpstr>
      <vt:lpstr>'第12表（北上市）'!Print_Area</vt:lpstr>
      <vt:lpstr>'第12表（野田村）'!Print_Area</vt:lpstr>
      <vt:lpstr>'第12表（矢巾町）'!Print_Area</vt:lpstr>
      <vt:lpstr>'第12表（洋野町）'!Print_Area</vt:lpstr>
      <vt:lpstr>'第12表（陸前高田市）'!Print_Area</vt:lpstr>
      <vt:lpstr>'第13表（市町村別、敷地、水）'!Print_Area</vt:lpstr>
      <vt:lpstr>'第1表-1（沿岸）'!Print_Area</vt:lpstr>
      <vt:lpstr>'第1表-1（県央）'!Print_Area</vt:lpstr>
      <vt:lpstr>'第1表-1（県計）'!Print_Area</vt:lpstr>
      <vt:lpstr>'第1表-1（県南）'!Print_Area</vt:lpstr>
      <vt:lpstr>'第1表-1（県北）'!Print_Area</vt:lpstr>
      <vt:lpstr>'第1表-2'!Print_Area</vt:lpstr>
      <vt:lpstr>'第１表-３'!Print_Area</vt:lpstr>
      <vt:lpstr>'第１表-４'!Print_Area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目次!Print_Area</vt:lpstr>
      <vt:lpstr>留意事項!Print_Area</vt:lpstr>
      <vt:lpstr>'第1表-2'!Print_Titles</vt:lpstr>
      <vt:lpstr>第2表!Print_Titles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2025-01-14T02:04:49Z</dcterms:created>
  <dcterms:modified xsi:type="dcterms:W3CDTF">2025-01-14T02:05:57Z</dcterms:modified>
</cp:coreProperties>
</file>