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0"/>
  </bookViews>
  <sheets>
    <sheet name="太陽光発電所月別供給電力量" sheetId="1" r:id="rId1"/>
  </sheets>
  <externalReferences>
    <externalReference r:id="rId4"/>
  </externalReferences>
  <definedNames>
    <definedName name="_xlnm.Print_Area" localSheetId="0">'太陽光発電所月別供給電力量'!$A$1:$N$49</definedName>
  </definedNames>
  <calcPr fullCalcOnLoad="1"/>
</workbook>
</file>

<file path=xl/sharedStrings.xml><?xml version="1.0" encoding="utf-8"?>
<sst xmlns="http://schemas.openxmlformats.org/spreadsheetml/2006/main" count="25" uniqueCount="24">
  <si>
    <t>-</t>
  </si>
  <si>
    <t>単位 （ｋＷｈ）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</si>
  <si>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</si>
  <si>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</si>
  <si>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</si>
  <si>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</si>
  <si>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</si>
  <si>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</si>
  <si>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</si>
  <si>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</si>
  <si>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</si>
  <si>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</si>
  <si>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</si>
  <si>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</si>
  <si>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</si>
  <si>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</si>
  <si>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</si>
  <si>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実績電力量（累計）</t>
  </si>
  <si>
    <t>達成率（％）</t>
  </si>
  <si>
    <t>（参考）平均斜面日射量</t>
  </si>
  <si>
    <t>計画値（kWh/m2）</t>
  </si>
  <si>
    <t>実績値（kWh/m2）</t>
  </si>
  <si>
    <t>4月</t>
  </si>
  <si>
    <t>令和２年度　相去太陽光発電所月別供給電力量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</si>
</sst>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#,##0_ ;[Red]\-#,##0\ "/>
    <numFmt numFmtId="193" formatCode="#,##0.0_ ;[Red]\-#,##0.0\ "/>
    <numFmt numFmtId="194" formatCode="0.0_);[Red]\(0.0\)"/>
    <numFmt numFmtId="195" formatCode="#,##0.0_ "/>
    <numFmt numFmtId="196" formatCode="#,##0_ "/>
    <numFmt numFmtId="197" formatCode="#,##0.0_);\(#,##0.0\)"/>
    <numFmt numFmtId="198" formatCode="0.00_ "/>
    <numFmt numFmtId="199" formatCode="#,##0.00_ "/>
    <numFmt numFmtId="200" formatCode="#,##0.000_);[Red]\(#,##0.000\)"/>
    <numFmt numFmtId="201" formatCode="0.0000%"/>
    <numFmt numFmtId="202" formatCode="\(#,##0.0\)"/>
    <numFmt numFmtId="203" formatCode="#,##0;&quot;△ &quot;#,##0"/>
    <numFmt numFmtId="204" formatCode="\(0.0%\)"/>
    <numFmt numFmtId="205" formatCode="#,##0.0;[Red]#,##0.0"/>
    <numFmt numFmtId="206" formatCode="#,##0;[Red]#,##0"/>
    <numFmt numFmtId="207" formatCode="\(#,##0\);\(\-#,##0\)"/>
    <numFmt numFmtId="208" formatCode="\(0.0\)"/>
    <numFmt numFmtId="209" formatCode="\(#,##0\)"/>
    <numFmt numFmtId="210" formatCode="0.0%_ "/>
    <numFmt numFmtId="211" formatCode="[$-411]ggge&quot;年&quot;m&quot;月&quot;;@"/>
    <numFmt numFmtId="212" formatCode="\ #,##0.0;[Red]#,##0.0"/>
    <numFmt numFmtId="213" formatCode="#,##0.0_);\(#,##0.0\ "/>
    <numFmt numFmtId="214" formatCode="\ #,##0.00;[Red]#,##0.00"/>
    <numFmt numFmtId="215" formatCode="0_ "/>
    <numFmt numFmtId="216" formatCode="0.0"/>
    <numFmt numFmtId="217" formatCode="#,##0.000_);\(#,##0.000\)"/>
    <numFmt numFmtId="218" formatCode="#,##0.000_ ;[Red]\-#,##0.000\ "/>
    <numFmt numFmtId="219" formatCode="0.000_);[Red]\(0.000\)"/>
    <numFmt numFmtId="220" formatCode="#,##0.000_ "/>
    <numFmt numFmtId="221" formatCode="#,##0.000"/>
    <numFmt numFmtId="222" formatCode="&quot;〔&quot;#,##0&quot;〕&quot;;&quot;〔&quot;#,##0&quot;〕&quot;"/>
    <numFmt numFmtId="223" formatCode="#,##0.0000_);[Red]\(#,##0.0000\)"/>
    <numFmt numFmtId="224" formatCode="[h]:mm"/>
    <numFmt numFmtId="225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37" fontId="8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9" xfId="110" applyFont="1" applyBorder="1" applyAlignment="1">
      <alignment horizontal="center" vertical="center"/>
      <protection/>
    </xf>
    <xf numFmtId="0" fontId="3" fillId="0" borderId="19" xfId="110" applyFont="1" applyBorder="1" applyAlignment="1">
      <alignment vertical="center"/>
      <protection/>
    </xf>
    <xf numFmtId="0" fontId="3" fillId="0" borderId="19" xfId="110" applyFont="1" applyFill="1" applyBorder="1" applyAlignment="1">
      <alignment vertical="center"/>
      <protection/>
    </xf>
    <xf numFmtId="0" fontId="3" fillId="0" borderId="0" xfId="110" applyFont="1" applyFill="1" applyBorder="1" applyAlignment="1">
      <alignment vertical="center"/>
      <protection/>
    </xf>
    <xf numFmtId="38" fontId="3" fillId="0" borderId="0" xfId="83" applyFont="1" applyBorder="1" applyAlignment="1">
      <alignment vertical="center"/>
    </xf>
    <xf numFmtId="38" fontId="3" fillId="0" borderId="0" xfId="110" applyNumberFormat="1" applyFont="1" applyBorder="1" applyAlignment="1">
      <alignment vertical="center"/>
      <protection/>
    </xf>
    <xf numFmtId="38" fontId="3" fillId="0" borderId="0" xfId="83" applyFont="1" applyAlignment="1">
      <alignment vertical="center"/>
    </xf>
    <xf numFmtId="38" fontId="3" fillId="0" borderId="0" xfId="110" applyNumberFormat="1" applyFont="1" applyAlignment="1">
      <alignment vertical="center"/>
      <protection/>
    </xf>
    <xf numFmtId="0" fontId="7" fillId="0" borderId="0" xfId="110" applyAlignment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center" vertical="center"/>
    </xf>
    <xf numFmtId="40" fontId="3" fillId="0" borderId="19" xfId="83" applyNumberFormat="1" applyFont="1" applyBorder="1" applyAlignment="1">
      <alignment vertical="center"/>
    </xf>
    <xf numFmtId="40" fontId="3" fillId="0" borderId="19" xfId="83" applyNumberFormat="1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179" fontId="3" fillId="0" borderId="19" xfId="83" applyNumberFormat="1" applyFont="1" applyBorder="1" applyAlignment="1">
      <alignment vertical="center"/>
    </xf>
    <xf numFmtId="0" fontId="3" fillId="0" borderId="20" xfId="110" applyFont="1" applyBorder="1" applyAlignment="1">
      <alignment horizontal="right" vertical="center"/>
      <protection/>
    </xf>
    <xf numFmtId="0" fontId="2" fillId="0" borderId="0" xfId="110" applyFont="1" applyAlignment="1">
      <alignment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令和２年度　相去太陽光発電所供給電力量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005"/>
          <c:w val="0.921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'太陽光発電所月別供給電力量'!$B$6:$M$6</c:f>
              <c:numCache/>
            </c:numRef>
          </c:val>
        </c:ser>
        <c:axId val="2909173"/>
        <c:axId val="26182558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'太陽光発電所月別供給電力量'!$B$7:$M$7</c:f>
              <c:numCache/>
            </c:numRef>
          </c:val>
          <c:smooth val="0"/>
        </c:ser>
        <c:axId val="34316431"/>
        <c:axId val="40412424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909173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34316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4316431"/>
        <c:crosses val="max"/>
        <c:crossBetween val="between"/>
        <c:dispUnits>
          <c:builtInUnit val="thousands"/>
        </c:dispUnits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.95"/>
          <c:w val="0.36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0.06375</cdr:y>
    </cdr:from>
    <cdr:to>
      <cdr:x>0.90075</cdr:x>
      <cdr:y>0.0935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77925" y="38100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0.105</cdr:x>
      <cdr:y>0.06325</cdr:y>
    </cdr:from>
    <cdr:to>
      <cdr:x>0.13075</cdr:x>
      <cdr:y>0.09275</cdr:y>
    </cdr:to>
    <cdr:sp>
      <cdr:nvSpPr>
        <cdr:cNvPr id="2" name="Text Box 1"/>
        <cdr:cNvSpPr txBox="1">
          <a:spLocks noChangeArrowheads="1"/>
        </cdr:cNvSpPr>
      </cdr:nvSpPr>
      <cdr:spPr>
        <a:xfrm>
          <a:off x="1657350" y="37147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14</xdr:col>
      <xdr:colOff>0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0" y="2914650"/>
        <a:ext cx="158496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913001\&#26989;&#21209;&#35506;&#12469;&#12540;&#12496;\03%20&#38651;&#27671;&#12464;&#12523;&#12540;&#12503;\16%20&#20196;&#21644;02&#24180;&#24230;\218%20&#35506;&#38263;&#20250;&#35696;&#36039;&#26009;\09_&#21508;&#31278;&#36039;&#26009;\&#9675;R2ver&#21508;&#31278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(水)"/>
      <sheetName val="DB(風)"/>
      <sheetName val="DB(太)"/>
      <sheetName val="課会（水）"/>
      <sheetName val="課会（風）"/>
      <sheetName val="課会(高森) (６月議会用)"/>
      <sheetName val="課会(高森)"/>
      <sheetName val="課会(太)"/>
      <sheetName val="入力"/>
      <sheetName val="発受月報"/>
      <sheetName val="累年降水量"/>
      <sheetName val="出水率"/>
      <sheetName val="降水量"/>
      <sheetName val="給電運用会議"/>
      <sheetName val="決算資料"/>
      <sheetName val="県勢便覧"/>
      <sheetName val="発電電力量一覧"/>
      <sheetName val="エネルギー使用量・温室効果ガス調査"/>
      <sheetName val="2月議会資料(バックデータ)"/>
      <sheetName val="決算状況"/>
    </sheetNames>
    <sheetDataSet>
      <sheetData sheetId="8">
        <row r="358">
          <cell r="F358">
            <v>2.64</v>
          </cell>
          <cell r="G358">
            <v>4.49</v>
          </cell>
        </row>
        <row r="360">
          <cell r="F360">
            <v>124109</v>
          </cell>
          <cell r="G360">
            <v>177191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Normal="75" zoomScaleSheetLayoutView="100" zoomScalePageLayoutView="0" workbookViewId="0" topLeftCell="A1">
      <selection activeCell="P19" sqref="P19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22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" customHeight="1">
      <c r="A4" s="2" t="s">
        <v>14</v>
      </c>
      <c r="B4" s="11">
        <v>156000</v>
      </c>
      <c r="C4" s="11">
        <v>168000</v>
      </c>
      <c r="D4" s="11">
        <v>151000</v>
      </c>
      <c r="E4" s="11">
        <v>148000</v>
      </c>
      <c r="F4" s="11">
        <v>137000</v>
      </c>
      <c r="G4" s="11">
        <v>120000</v>
      </c>
      <c r="H4" s="11">
        <v>125000</v>
      </c>
      <c r="I4" s="11">
        <v>94000</v>
      </c>
      <c r="J4" s="11">
        <v>66000</v>
      </c>
      <c r="K4" s="15">
        <v>59000</v>
      </c>
      <c r="L4" s="11">
        <v>75000</v>
      </c>
      <c r="M4" s="11">
        <v>154000</v>
      </c>
      <c r="N4" s="11">
        <f>SUM(B4:M4)</f>
        <v>1453000</v>
      </c>
    </row>
    <row r="5" spans="1:14" ht="18" customHeight="1">
      <c r="A5" s="2" t="s">
        <v>15</v>
      </c>
      <c r="B5" s="11">
        <f>B4</f>
        <v>156000</v>
      </c>
      <c r="C5" s="11">
        <f>B5+C4</f>
        <v>324000</v>
      </c>
      <c r="D5" s="11">
        <f aca="true" t="shared" si="0" ref="D5:M5">C5+D4</f>
        <v>475000</v>
      </c>
      <c r="E5" s="11">
        <f t="shared" si="0"/>
        <v>623000</v>
      </c>
      <c r="F5" s="11">
        <f t="shared" si="0"/>
        <v>760000</v>
      </c>
      <c r="G5" s="11">
        <f t="shared" si="0"/>
        <v>880000</v>
      </c>
      <c r="H5" s="11">
        <f t="shared" si="0"/>
        <v>1005000</v>
      </c>
      <c r="I5" s="11">
        <f t="shared" si="0"/>
        <v>1099000</v>
      </c>
      <c r="J5" s="11">
        <f t="shared" si="0"/>
        <v>1165000</v>
      </c>
      <c r="K5" s="11">
        <f t="shared" si="0"/>
        <v>1224000</v>
      </c>
      <c r="L5" s="11">
        <f t="shared" si="0"/>
        <v>1299000</v>
      </c>
      <c r="M5" s="11">
        <f t="shared" si="0"/>
        <v>1453000</v>
      </c>
      <c r="N5" s="12" t="s">
        <v>0</v>
      </c>
    </row>
    <row r="6" spans="1:14" ht="18" customHeight="1">
      <c r="A6" s="2" t="s">
        <v>16</v>
      </c>
      <c r="B6" s="10">
        <v>161083</v>
      </c>
      <c r="C6" s="10">
        <v>167917</v>
      </c>
      <c r="D6" s="10">
        <v>188654</v>
      </c>
      <c r="E6" s="10">
        <f>IF('[1]入力'!F360=0,"",'[1]入力'!F360)</f>
        <v>124109</v>
      </c>
      <c r="F6" s="10">
        <f>IF('[1]入力'!G360=0,"",'[1]入力'!G360)</f>
        <v>177191</v>
      </c>
      <c r="G6" s="10">
        <v>142857</v>
      </c>
      <c r="H6" s="10">
        <v>123377</v>
      </c>
      <c r="I6" s="10">
        <v>109511</v>
      </c>
      <c r="J6" s="10">
        <v>37630</v>
      </c>
      <c r="K6" s="15">
        <v>2640</v>
      </c>
      <c r="L6" s="10">
        <v>33382</v>
      </c>
      <c r="M6" s="10">
        <v>157948</v>
      </c>
      <c r="N6" s="11">
        <f>SUM(B6:M6)</f>
        <v>1426299</v>
      </c>
    </row>
    <row r="7" spans="1:14" ht="18" customHeight="1">
      <c r="A7" s="3" t="s">
        <v>17</v>
      </c>
      <c r="B7" s="11">
        <f>B6</f>
        <v>161083</v>
      </c>
      <c r="C7" s="11">
        <f aca="true" t="shared" si="1" ref="C7:M7">B7+C6</f>
        <v>329000</v>
      </c>
      <c r="D7" s="11">
        <f t="shared" si="1"/>
        <v>517654</v>
      </c>
      <c r="E7" s="11">
        <f t="shared" si="1"/>
        <v>641763</v>
      </c>
      <c r="F7" s="11">
        <f t="shared" si="1"/>
        <v>818954</v>
      </c>
      <c r="G7" s="11">
        <f t="shared" si="1"/>
        <v>961811</v>
      </c>
      <c r="H7" s="11">
        <f t="shared" si="1"/>
        <v>1085188</v>
      </c>
      <c r="I7" s="11">
        <f t="shared" si="1"/>
        <v>1194699</v>
      </c>
      <c r="J7" s="11">
        <f t="shared" si="1"/>
        <v>1232329</v>
      </c>
      <c r="K7" s="11">
        <f t="shared" si="1"/>
        <v>1234969</v>
      </c>
      <c r="L7" s="11">
        <f t="shared" si="1"/>
        <v>1268351</v>
      </c>
      <c r="M7" s="11">
        <f t="shared" si="1"/>
        <v>1426299</v>
      </c>
      <c r="N7" s="12" t="s">
        <v>0</v>
      </c>
    </row>
    <row r="8" spans="1:14" ht="18" customHeight="1">
      <c r="A8" s="3" t="s">
        <v>18</v>
      </c>
      <c r="B8" s="16">
        <f aca="true" t="shared" si="2" ref="B8:L8">B6/B4</f>
        <v>1.0325833333333334</v>
      </c>
      <c r="C8" s="16">
        <f t="shared" si="2"/>
        <v>0.9995059523809524</v>
      </c>
      <c r="D8" s="16">
        <f t="shared" si="2"/>
        <v>1.249364238410596</v>
      </c>
      <c r="E8" s="16">
        <f t="shared" si="2"/>
        <v>0.8385743243243243</v>
      </c>
      <c r="F8" s="16">
        <f t="shared" si="2"/>
        <v>1.2933649635036497</v>
      </c>
      <c r="G8" s="16">
        <f t="shared" si="2"/>
        <v>1.190475</v>
      </c>
      <c r="H8" s="16">
        <f t="shared" si="2"/>
        <v>0.987016</v>
      </c>
      <c r="I8" s="16">
        <f t="shared" si="2"/>
        <v>1.1650106382978724</v>
      </c>
      <c r="J8" s="16">
        <f t="shared" si="2"/>
        <v>0.5701515151515152</v>
      </c>
      <c r="K8" s="16">
        <f t="shared" si="2"/>
        <v>0.04474576271186441</v>
      </c>
      <c r="L8" s="16">
        <f t="shared" si="2"/>
        <v>0.44509333333333334</v>
      </c>
      <c r="M8" s="16">
        <f>M6/M4</f>
        <v>1.0256363636363637</v>
      </c>
      <c r="N8" s="16">
        <f>M7/M5</f>
        <v>0.9816235375086029</v>
      </c>
    </row>
    <row r="9" spans="1:14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" customHeight="1">
      <c r="A10" s="4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8" customHeight="1">
      <c r="A11" s="2" t="s">
        <v>20</v>
      </c>
      <c r="B11" s="13">
        <v>4.47</v>
      </c>
      <c r="C11" s="13">
        <v>4.79</v>
      </c>
      <c r="D11" s="13">
        <v>4.51</v>
      </c>
      <c r="E11" s="13">
        <v>4.27</v>
      </c>
      <c r="F11" s="13">
        <v>3.96</v>
      </c>
      <c r="G11" s="13">
        <v>3.75</v>
      </c>
      <c r="H11" s="13">
        <v>3.51</v>
      </c>
      <c r="I11" s="13">
        <v>2.61</v>
      </c>
      <c r="J11" s="13">
        <v>2.12</v>
      </c>
      <c r="K11" s="13">
        <v>2.48</v>
      </c>
      <c r="L11" s="13">
        <v>3.46</v>
      </c>
      <c r="M11" s="13">
        <v>4.25</v>
      </c>
      <c r="N11" s="14">
        <f>AVERAGE(B11:M11)</f>
        <v>3.681666666666666</v>
      </c>
    </row>
    <row r="12" spans="1:14" ht="18" customHeight="1">
      <c r="A12" s="2" t="s">
        <v>21</v>
      </c>
      <c r="B12" s="13">
        <v>4.23</v>
      </c>
      <c r="C12" s="13">
        <v>4.342930107526882</v>
      </c>
      <c r="D12" s="13">
        <v>5.05</v>
      </c>
      <c r="E12" s="13">
        <f>IF('[1]入力'!F358="","",'[1]入力'!F358)</f>
        <v>2.64</v>
      </c>
      <c r="F12" s="13">
        <f>IF('[1]入力'!G358="","",'[1]入力'!G358)</f>
        <v>4.49</v>
      </c>
      <c r="G12" s="13">
        <v>3.56</v>
      </c>
      <c r="H12" s="13">
        <v>3.01</v>
      </c>
      <c r="I12" s="13">
        <v>2.8</v>
      </c>
      <c r="J12" s="13">
        <v>1.79</v>
      </c>
      <c r="K12" s="13">
        <v>2.38</v>
      </c>
      <c r="L12" s="13">
        <v>3.27</v>
      </c>
      <c r="M12" s="13">
        <v>4.23</v>
      </c>
      <c r="N12" s="14">
        <f>AVERAGE(B12:M12)</f>
        <v>3.4827441756272406</v>
      </c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業務課　高橋2</cp:lastModifiedBy>
  <cp:lastPrinted>2020-11-11T02:00:45Z</cp:lastPrinted>
  <dcterms:created xsi:type="dcterms:W3CDTF">2006-04-18T06:54:49Z</dcterms:created>
  <dcterms:modified xsi:type="dcterms:W3CDTF">2021-04-16T02:53:06Z</dcterms:modified>
  <cp:category/>
  <cp:version/>
  <cp:contentType/>
  <cp:contentStatus/>
</cp:coreProperties>
</file>