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10530" activeTab="0"/>
  </bookViews>
  <sheets>
    <sheet name="17" sheetId="1" r:id="rId1"/>
  </sheets>
  <externalReferences>
    <externalReference r:id="rId4"/>
  </externalReferences>
  <definedNames>
    <definedName name="_xlfn.IFERROR" hidden="1">#NAME?</definedName>
    <definedName name="_xlnm.Print_Area" localSheetId="0">'17'!$A$1:$AC$61</definedName>
    <definedName name="_xlnm.Print_Titles" localSheetId="0">'17'!$A:$B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<sst xmlns="http://schemas.openxmlformats.org/spreadsheetml/2006/main" count="299" uniqueCount="208">
  <si>
    <t>17　上水道の施設現況</t>
  </si>
  <si>
    <t>事業主体名・番号</t>
  </si>
  <si>
    <t>盛岡市</t>
  </si>
  <si>
    <t>一関市</t>
  </si>
  <si>
    <t>山田町</t>
  </si>
  <si>
    <t>宮古市</t>
  </si>
  <si>
    <t>大船渡市</t>
  </si>
  <si>
    <t>釜石市</t>
  </si>
  <si>
    <t>奥州市</t>
  </si>
  <si>
    <t>久慈市</t>
  </si>
  <si>
    <t>陸前高田市</t>
  </si>
  <si>
    <t>大槌町</t>
  </si>
  <si>
    <t>雫石町</t>
  </si>
  <si>
    <r>
      <t xml:space="preserve">一戸町
</t>
    </r>
    <r>
      <rPr>
        <sz val="11"/>
        <rFont val="ＭＳ 明朝"/>
        <family val="1"/>
      </rPr>
      <t>（一戸）</t>
    </r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</si>
  <si>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</si>
  <si>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</si>
  <si>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</si>
  <si>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</si>
  <si>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</si>
  <si>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</si>
  <si>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</si>
  <si>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</si>
  <si>
    <t>八幡平市</t>
  </si>
  <si>
    <t>洋野町</t>
  </si>
  <si>
    <t>一関市　　(藤沢)</t>
  </si>
  <si>
    <t>軽米町</t>
  </si>
  <si>
    <r>
      <t xml:space="preserve">一戸町
</t>
    </r>
    <r>
      <rPr>
        <sz val="11"/>
        <rFont val="ＭＳ 明朝"/>
        <family val="1"/>
      </rPr>
      <t>（奥中山）</t>
    </r>
  </si>
  <si>
    <t>岩手中部
水道企業団</t>
  </si>
  <si>
    <t>合計</t>
  </si>
  <si>
    <t>　項　目</t>
  </si>
  <si>
    <t>上水道事業の状況</t>
  </si>
  <si>
    <t>　創設・竣工年月</t>
  </si>
  <si>
    <t>　計画目標年次</t>
  </si>
  <si>
    <t>　最終認可年月日</t>
  </si>
  <si>
    <t>　給水区域内現在人口</t>
  </si>
  <si>
    <t>（人）</t>
  </si>
  <si>
    <t>　給水区域内世帯数</t>
  </si>
  <si>
    <t>（戸）</t>
  </si>
  <si>
    <t>　計画給水人口　</t>
  </si>
  <si>
    <t>　現在給水人口</t>
  </si>
  <si>
    <t>　現在給水世帯数</t>
  </si>
  <si>
    <t>　給水普及率</t>
  </si>
  <si>
    <t>（％）</t>
  </si>
  <si>
    <t>　計画給水区域面積</t>
  </si>
  <si>
    <t>　現在給水面積</t>
  </si>
  <si>
    <t>　計画給水量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</si>
  <si>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/日）</t>
    </r>
  </si>
  <si>
    <t>　現在施設能力</t>
  </si>
  <si>
    <t>　原水の種別</t>
  </si>
  <si>
    <t>ダム・表
浅・深・湧</t>
  </si>
  <si>
    <t>表・浅
深・湧</t>
  </si>
  <si>
    <t>表・浅・深</t>
  </si>
  <si>
    <t>浅井戸
深井戸</t>
  </si>
  <si>
    <t>表流水
浅井戸</t>
  </si>
  <si>
    <t>表・伏・浅
湧・受</t>
  </si>
  <si>
    <t>浅井戸
湧水</t>
  </si>
  <si>
    <t>浅井戸</t>
  </si>
  <si>
    <t>伏・浅
深・湧</t>
  </si>
  <si>
    <t>表流水</t>
  </si>
  <si>
    <t>表流水
湧水</t>
  </si>
  <si>
    <t>表流水
深井戸</t>
  </si>
  <si>
    <t>伏流水
浅井戸</t>
  </si>
  <si>
    <t>表・浅・湧</t>
  </si>
  <si>
    <t>表・深・湧</t>
  </si>
  <si>
    <t>深井戸
湧水</t>
  </si>
  <si>
    <t>表流水
受水</t>
  </si>
  <si>
    <t>湧水</t>
  </si>
  <si>
    <t>ダム・表・伏
浅・深・湧</t>
  </si>
  <si>
    <t>　浄水方法の種別</t>
  </si>
  <si>
    <t>消毒・緩速
急速</t>
  </si>
  <si>
    <t>消毒
急速ろ過</t>
  </si>
  <si>
    <t>消毒
緩速ろ過</t>
  </si>
  <si>
    <t>消毒のみ</t>
  </si>
  <si>
    <t>消毒・急速
膜</t>
  </si>
  <si>
    <t>緩速ろ過</t>
  </si>
  <si>
    <t>消毒
膜ろ過</t>
  </si>
  <si>
    <t>急速ろ過</t>
  </si>
  <si>
    <t>消毒・緩速
急速</t>
  </si>
  <si>
    <t>緩速ろ過</t>
  </si>
  <si>
    <t>急速ろ過
膜ろ過</t>
  </si>
  <si>
    <t>消毒・緩速
急速・膜</t>
  </si>
  <si>
    <t>家庭用料金</t>
  </si>
  <si>
    <t>　基本水量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</si>
  <si>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</si>
  <si>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基本料金</t>
  </si>
  <si>
    <t>（円）</t>
  </si>
  <si>
    <t>　超過料金</t>
  </si>
  <si>
    <r>
      <t>（円/m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</si>
  <si>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メータ使用料　</t>
  </si>
  <si>
    <r>
      <t>　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当たり料金</t>
    </r>
  </si>
  <si>
    <t>　料金体系</t>
  </si>
  <si>
    <t>口径別</t>
  </si>
  <si>
    <t>用途別
口径別</t>
  </si>
  <si>
    <t>用途別</t>
  </si>
  <si>
    <t>口径別</t>
  </si>
  <si>
    <t>口径別</t>
  </si>
  <si>
    <t>専従職員数</t>
  </si>
  <si>
    <t>管路総延長</t>
  </si>
  <si>
    <t>（m）</t>
  </si>
  <si>
    <t>経営分析</t>
  </si>
  <si>
    <t>　供給収益　</t>
  </si>
  <si>
    <t>　給水原価</t>
  </si>
  <si>
    <t>　負荷率</t>
  </si>
  <si>
    <t>（％）</t>
  </si>
  <si>
    <t>　施設利用率</t>
  </si>
  <si>
    <t>　稼働率</t>
  </si>
  <si>
    <t>　職員一人当たり給水人口</t>
  </si>
  <si>
    <t>　職員一人当たり有収水量</t>
  </si>
  <si>
    <r>
      <t>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/人）</t>
    </r>
  </si>
  <si>
    <t>　職員一人当たり営業収益</t>
  </si>
  <si>
    <t>（千円/人）</t>
  </si>
  <si>
    <t>　年間有収水量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</si>
  <si>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</si>
  <si>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有収率</t>
  </si>
  <si>
    <t>　　生活用水量</t>
  </si>
  <si>
    <t>　　生活用水量の率</t>
  </si>
  <si>
    <t>　　業務・営業用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</si>
  <si>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</si>
  <si>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業務・営業用の率</t>
  </si>
  <si>
    <t>（％）</t>
  </si>
  <si>
    <t>　　工場用</t>
  </si>
  <si>
    <t>　　工場用の率</t>
  </si>
  <si>
    <t>　　その他</t>
  </si>
  <si>
    <t>　　その他の率</t>
  </si>
  <si>
    <t>　無収水量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</si>
  <si>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</si>
  <si>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無収率</t>
  </si>
  <si>
    <t>　有効水量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</si>
  <si>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</si>
  <si>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有効率</t>
  </si>
  <si>
    <t>　無効水量</t>
  </si>
  <si>
    <t>　無効率</t>
  </si>
  <si>
    <t>　年間給水量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</si>
  <si>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</si>
  <si>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一日最大給水量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</si>
  <si>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</si>
  <si>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一日平均給水量</t>
  </si>
  <si>
    <t>　一人一日最大給水量</t>
  </si>
  <si>
    <t>（ﾘｯﾄﾙ）</t>
  </si>
  <si>
    <t>　一人一日平均給水量</t>
  </si>
  <si>
    <r>
      <t>（Km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）</t>
    </r>
  </si>
  <si>
    <t>S09.12</t>
  </si>
  <si>
    <t>H17.09</t>
  </si>
  <si>
    <t>S25.11</t>
  </si>
  <si>
    <t>S27.06</t>
  </si>
  <si>
    <t>S29.04</t>
  </si>
  <si>
    <t>S32.05</t>
  </si>
  <si>
    <t>H20.04</t>
  </si>
  <si>
    <t>S30.12</t>
  </si>
  <si>
    <t>S41.04</t>
  </si>
  <si>
    <t>S36.04</t>
  </si>
  <si>
    <t>S39.04</t>
  </si>
  <si>
    <t>S38.12</t>
  </si>
  <si>
    <t>S41.03</t>
  </si>
  <si>
    <t>H20.07</t>
  </si>
  <si>
    <t>S33.11</t>
  </si>
  <si>
    <t>S43.07</t>
  </si>
  <si>
    <t>S41.01</t>
  </si>
  <si>
    <t>S49.04</t>
  </si>
  <si>
    <t>S50.04</t>
  </si>
  <si>
    <t>S36.07</t>
  </si>
  <si>
    <t>H01.04</t>
  </si>
  <si>
    <t>S31.04</t>
  </si>
  <si>
    <t>H07.04</t>
  </si>
  <si>
    <t>S47.10</t>
  </si>
  <si>
    <t>H26.04</t>
  </si>
  <si>
    <t>H32</t>
  </si>
  <si>
    <t>H33</t>
  </si>
  <si>
    <t>H36</t>
  </si>
  <si>
    <t>H28</t>
  </si>
  <si>
    <t>H27</t>
  </si>
  <si>
    <t>H31</t>
  </si>
  <si>
    <t>H35</t>
  </si>
  <si>
    <t>H30</t>
  </si>
  <si>
    <t>H12</t>
  </si>
  <si>
    <t>H24</t>
  </si>
  <si>
    <t>H17</t>
  </si>
  <si>
    <t>H29</t>
  </si>
  <si>
    <t>H34</t>
  </si>
  <si>
    <t>H10</t>
  </si>
  <si>
    <t>H21</t>
  </si>
  <si>
    <t>H25</t>
  </si>
  <si>
    <t>H26.03.19</t>
  </si>
  <si>
    <t>H23.03.22</t>
  </si>
  <si>
    <t>H27.04.01</t>
  </si>
  <si>
    <t>H19.03.19</t>
  </si>
  <si>
    <t>H26.03.24</t>
  </si>
  <si>
    <t>H22.03.31</t>
  </si>
  <si>
    <t>H20.03.11</t>
  </si>
  <si>
    <t>H14.03.26</t>
  </si>
  <si>
    <t>H19.04.19</t>
  </si>
  <si>
    <t>H27.03.27</t>
  </si>
  <si>
    <t>H02.08.21</t>
  </si>
  <si>
    <t>H15.03.25</t>
  </si>
  <si>
    <t>H08.03.25</t>
  </si>
  <si>
    <t>H20.07.15</t>
  </si>
  <si>
    <t>H13.10.29</t>
  </si>
  <si>
    <t>H21.03.19</t>
  </si>
  <si>
    <t>H01.10.11</t>
  </si>
  <si>
    <t>H13.03.27</t>
  </si>
  <si>
    <t>H18.10.13</t>
  </si>
  <si>
    <t>H21.03.31</t>
  </si>
  <si>
    <t>H01.03.31</t>
  </si>
  <si>
    <t>H16.03.25</t>
  </si>
  <si>
    <t>H23.08.04</t>
  </si>
  <si>
    <t>H26.03.28</t>
  </si>
  <si>
    <t>-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</si>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</sst>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.0"/>
    <numFmt numFmtId="179" formatCode="0_ "/>
    <numFmt numFmtId="180" formatCode="0.0;[Red]0.0"/>
    <numFmt numFmtId="181" formatCode="_-* #,##0_-;\-* #,##0_-;_-* &quot;-&quot;_-;_-@_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vertAlign val="superscript"/>
      <sz val="12"/>
      <name val="ＭＳ 明朝"/>
      <family val="1"/>
    </font>
    <font>
      <sz val="9.5"/>
      <name val="ＭＳ 明朝"/>
      <family val="1"/>
    </font>
    <font>
      <vertAlign val="superscript"/>
      <sz val="11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6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49" fontId="3" fillId="0" borderId="17" xfId="0" applyNumberFormat="1" applyFont="1" applyBorder="1" applyAlignment="1">
      <alignment vertical="center"/>
    </xf>
    <xf numFmtId="177" fontId="3" fillId="0" borderId="16" xfId="48" applyNumberFormat="1" applyFont="1" applyBorder="1" applyAlignment="1">
      <alignment horizontal="right" vertical="center"/>
    </xf>
    <xf numFmtId="177" fontId="3" fillId="0" borderId="16" xfId="48" applyNumberFormat="1" applyFont="1" applyBorder="1" applyAlignment="1">
      <alignment vertical="center"/>
    </xf>
    <xf numFmtId="40" fontId="3" fillId="0" borderId="16" xfId="48" applyNumberFormat="1" applyFont="1" applyBorder="1" applyAlignment="1">
      <alignment horizontal="right" vertical="center"/>
    </xf>
    <xf numFmtId="40" fontId="3" fillId="0" borderId="16" xfId="48" applyNumberFormat="1" applyFont="1" applyBorder="1" applyAlignment="1">
      <alignment vertical="center"/>
    </xf>
    <xf numFmtId="49" fontId="3" fillId="33" borderId="17" xfId="0" applyNumberFormat="1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3" fillId="0" borderId="16" xfId="0" applyNumberFormat="1" applyFont="1" applyBorder="1" applyAlignment="1">
      <alignment horizontal="right" vertical="center"/>
    </xf>
    <xf numFmtId="38" fontId="5" fillId="0" borderId="16" xfId="48" applyFont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6" xfId="48" applyFont="1" applyFill="1" applyBorder="1" applyAlignment="1">
      <alignment horizontal="center" vertical="center" wrapText="1"/>
    </xf>
    <xf numFmtId="38" fontId="5" fillId="33" borderId="16" xfId="48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38" fontId="3" fillId="0" borderId="16" xfId="48" applyFont="1" applyBorder="1" applyAlignment="1">
      <alignment horizontal="center" vertical="center" wrapText="1"/>
    </xf>
    <xf numFmtId="38" fontId="3" fillId="0" borderId="16" xfId="48" applyFont="1" applyBorder="1" applyAlignment="1">
      <alignment vertical="center" shrinkToFit="1"/>
    </xf>
    <xf numFmtId="49" fontId="3" fillId="34" borderId="17" xfId="0" applyNumberFormat="1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center" vertical="center"/>
    </xf>
    <xf numFmtId="178" fontId="3" fillId="34" borderId="16" xfId="0" applyNumberFormat="1" applyFont="1" applyFill="1" applyBorder="1" applyAlignment="1">
      <alignment horizontal="right" vertical="center"/>
    </xf>
    <xf numFmtId="177" fontId="3" fillId="34" borderId="16" xfId="48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38" fontId="4" fillId="34" borderId="17" xfId="48" applyFont="1" applyFill="1" applyBorder="1" applyAlignment="1">
      <alignment vertical="center"/>
    </xf>
    <xf numFmtId="38" fontId="4" fillId="34" borderId="18" xfId="48" applyFont="1" applyFill="1" applyBorder="1" applyAlignment="1">
      <alignment horizontal="center" vertical="center"/>
    </xf>
    <xf numFmtId="38" fontId="3" fillId="34" borderId="16" xfId="48" applyFont="1" applyFill="1" applyBorder="1" applyAlignment="1">
      <alignment horizontal="right" vertical="center"/>
    </xf>
    <xf numFmtId="38" fontId="3" fillId="34" borderId="16" xfId="48" applyFont="1" applyFill="1" applyBorder="1" applyAlignment="1">
      <alignment vertical="center"/>
    </xf>
    <xf numFmtId="38" fontId="3" fillId="34" borderId="0" xfId="48" applyFont="1" applyFill="1" applyAlignment="1">
      <alignment vertical="center"/>
    </xf>
    <xf numFmtId="38" fontId="3" fillId="35" borderId="17" xfId="48" applyFont="1" applyFill="1" applyBorder="1" applyAlignment="1">
      <alignment vertical="center"/>
    </xf>
    <xf numFmtId="38" fontId="3" fillId="35" borderId="18" xfId="48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49" fontId="9" fillId="0" borderId="0" xfId="0" applyNumberFormat="1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2705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7"/>
      <sheetName val="18"/>
      <sheetName val="注意②"/>
      <sheetName val="DS6"/>
      <sheetName val="DS7"/>
      <sheetName val="DS8"/>
      <sheetName val="8（上水のみ）"/>
      <sheetName val="注意③"/>
      <sheetName val="DS9"/>
      <sheetName val="16"/>
      <sheetName val="注意④"/>
      <sheetName val="DS10"/>
      <sheetName val="データ抽出シート1"/>
      <sheetName val="9"/>
      <sheetName val="11"/>
      <sheetName val="13"/>
      <sheetName val="15"/>
      <sheetName val="注意⑤"/>
      <sheetName val="DS11"/>
      <sheetName val="23（上水のみ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tabSelected="1" zoomScalePageLayoutView="0" workbookViewId="0" topLeftCell="A1">
      <selection activeCell="P72" sqref="P72"/>
    </sheetView>
  </sheetViews>
  <sheetFormatPr defaultColWidth="9.00390625" defaultRowHeight="13.5"/>
  <cols>
    <col min="1" max="1" width="24.875" style="2" customWidth="1"/>
    <col min="2" max="2" width="10.75390625" style="9" customWidth="1"/>
    <col min="3" max="29" width="11.125" style="2" customWidth="1"/>
    <col min="33" max="16384" width="9.00390625" style="2" customWidth="1"/>
  </cols>
  <sheetData>
    <row r="1" spans="1:2" ht="30" customHeight="1">
      <c r="A1" s="82" t="s">
        <v>0</v>
      </c>
      <c r="B1" s="1"/>
    </row>
    <row r="2" spans="1:29" s="9" customFormat="1" ht="28.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5" t="s">
        <v>9</v>
      </c>
      <c r="K2" s="7" t="s">
        <v>10</v>
      </c>
      <c r="L2" s="5" t="s">
        <v>11</v>
      </c>
      <c r="M2" s="5" t="s">
        <v>12</v>
      </c>
      <c r="N2" s="6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6" t="s">
        <v>26</v>
      </c>
      <c r="AB2" s="8" t="s">
        <v>27</v>
      </c>
      <c r="AC2" s="5" t="s">
        <v>28</v>
      </c>
    </row>
    <row r="3" spans="1:29" s="9" customFormat="1" ht="14.25">
      <c r="A3" s="10" t="s">
        <v>29</v>
      </c>
      <c r="B3" s="11"/>
      <c r="C3" s="12">
        <v>1</v>
      </c>
      <c r="D3" s="12">
        <v>2</v>
      </c>
      <c r="E3" s="12">
        <v>4</v>
      </c>
      <c r="F3" s="12">
        <v>5</v>
      </c>
      <c r="G3" s="12">
        <v>6</v>
      </c>
      <c r="H3" s="12">
        <v>7</v>
      </c>
      <c r="I3" s="12">
        <v>9</v>
      </c>
      <c r="J3" s="12">
        <v>10</v>
      </c>
      <c r="K3" s="12">
        <v>12</v>
      </c>
      <c r="L3" s="12">
        <v>13</v>
      </c>
      <c r="M3" s="12">
        <v>15</v>
      </c>
      <c r="N3" s="12">
        <v>16</v>
      </c>
      <c r="O3" s="12">
        <v>18</v>
      </c>
      <c r="P3" s="12">
        <v>19</v>
      </c>
      <c r="Q3" s="12">
        <v>21</v>
      </c>
      <c r="R3" s="12">
        <v>22</v>
      </c>
      <c r="S3" s="12">
        <v>23</v>
      </c>
      <c r="T3" s="12">
        <v>27</v>
      </c>
      <c r="U3" s="12">
        <v>28</v>
      </c>
      <c r="V3" s="12">
        <v>30</v>
      </c>
      <c r="W3" s="12">
        <v>35</v>
      </c>
      <c r="X3" s="12">
        <v>39</v>
      </c>
      <c r="Y3" s="12">
        <v>41</v>
      </c>
      <c r="Z3" s="12">
        <v>42</v>
      </c>
      <c r="AA3" s="12">
        <v>43</v>
      </c>
      <c r="AB3" s="12">
        <v>45</v>
      </c>
      <c r="AC3" s="12" t="str">
        <f>COUNT(C3:AB3)&amp;"事業"</f>
        <v>26事業</v>
      </c>
    </row>
    <row r="4" spans="1:29" s="9" customFormat="1" ht="14.25">
      <c r="A4" s="13" t="s">
        <v>30</v>
      </c>
      <c r="B4" s="14"/>
      <c r="C4" s="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s="9" customFormat="1" ht="15.75" customHeight="1">
      <c r="A5" s="17" t="s">
        <v>31</v>
      </c>
      <c r="B5" s="18"/>
      <c r="C5" s="19" t="s">
        <v>141</v>
      </c>
      <c r="D5" s="19" t="s">
        <v>142</v>
      </c>
      <c r="E5" s="19" t="s">
        <v>143</v>
      </c>
      <c r="F5" s="19" t="s">
        <v>144</v>
      </c>
      <c r="G5" s="19" t="s">
        <v>145</v>
      </c>
      <c r="H5" s="19" t="s">
        <v>146</v>
      </c>
      <c r="I5" s="19" t="s">
        <v>147</v>
      </c>
      <c r="J5" s="19" t="s">
        <v>148</v>
      </c>
      <c r="K5" s="19" t="s">
        <v>149</v>
      </c>
      <c r="L5" s="19" t="s">
        <v>150</v>
      </c>
      <c r="M5" s="19" t="s">
        <v>151</v>
      </c>
      <c r="N5" s="19" t="s">
        <v>152</v>
      </c>
      <c r="O5" s="19" t="s">
        <v>153</v>
      </c>
      <c r="P5" s="19" t="s">
        <v>154</v>
      </c>
      <c r="Q5" s="19" t="s">
        <v>149</v>
      </c>
      <c r="R5" s="19" t="s">
        <v>155</v>
      </c>
      <c r="S5" s="19" t="s">
        <v>156</v>
      </c>
      <c r="T5" s="19" t="s">
        <v>157</v>
      </c>
      <c r="U5" s="19" t="s">
        <v>158</v>
      </c>
      <c r="V5" s="19" t="s">
        <v>159</v>
      </c>
      <c r="W5" s="19" t="s">
        <v>160</v>
      </c>
      <c r="X5" s="19" t="s">
        <v>161</v>
      </c>
      <c r="Y5" s="19" t="s">
        <v>162</v>
      </c>
      <c r="Z5" s="19" t="s">
        <v>163</v>
      </c>
      <c r="AA5" s="19" t="s">
        <v>164</v>
      </c>
      <c r="AB5" s="19" t="s">
        <v>165</v>
      </c>
      <c r="AC5" s="16"/>
    </row>
    <row r="6" spans="1:29" s="9" customFormat="1" ht="15.75" customHeight="1">
      <c r="A6" s="17" t="s">
        <v>32</v>
      </c>
      <c r="B6" s="18"/>
      <c r="C6" s="19" t="s">
        <v>166</v>
      </c>
      <c r="D6" s="19" t="s">
        <v>167</v>
      </c>
      <c r="E6" s="19" t="s">
        <v>168</v>
      </c>
      <c r="F6" s="19" t="s">
        <v>169</v>
      </c>
      <c r="G6" s="19" t="s">
        <v>170</v>
      </c>
      <c r="H6" s="19" t="s">
        <v>171</v>
      </c>
      <c r="I6" s="19" t="s">
        <v>172</v>
      </c>
      <c r="J6" s="19" t="s">
        <v>169</v>
      </c>
      <c r="K6" s="19" t="s">
        <v>169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177</v>
      </c>
      <c r="Q6" s="19" t="s">
        <v>178</v>
      </c>
      <c r="R6" s="19" t="s">
        <v>172</v>
      </c>
      <c r="S6" s="19" t="s">
        <v>179</v>
      </c>
      <c r="T6" s="19" t="s">
        <v>180</v>
      </c>
      <c r="U6" s="19" t="s">
        <v>169</v>
      </c>
      <c r="V6" s="19" t="s">
        <v>171</v>
      </c>
      <c r="W6" s="19" t="s">
        <v>173</v>
      </c>
      <c r="X6" s="19" t="s">
        <v>176</v>
      </c>
      <c r="Y6" s="19" t="s">
        <v>181</v>
      </c>
      <c r="Z6" s="19" t="s">
        <v>173</v>
      </c>
      <c r="AA6" s="19" t="s">
        <v>166</v>
      </c>
      <c r="AB6" s="19" t="s">
        <v>168</v>
      </c>
      <c r="AC6" s="16"/>
    </row>
    <row r="7" spans="1:29" s="9" customFormat="1" ht="15.75" customHeight="1">
      <c r="A7" s="17" t="s">
        <v>33</v>
      </c>
      <c r="B7" s="18"/>
      <c r="C7" s="19" t="s">
        <v>182</v>
      </c>
      <c r="D7" s="19" t="s">
        <v>183</v>
      </c>
      <c r="E7" s="19" t="s">
        <v>184</v>
      </c>
      <c r="F7" s="19" t="s">
        <v>185</v>
      </c>
      <c r="G7" s="19" t="s">
        <v>186</v>
      </c>
      <c r="H7" s="19" t="s">
        <v>187</v>
      </c>
      <c r="I7" s="19" t="s">
        <v>188</v>
      </c>
      <c r="J7" s="19" t="s">
        <v>189</v>
      </c>
      <c r="K7" s="19" t="s">
        <v>190</v>
      </c>
      <c r="L7" s="19" t="s">
        <v>191</v>
      </c>
      <c r="M7" s="19" t="s">
        <v>192</v>
      </c>
      <c r="N7" s="19" t="s">
        <v>193</v>
      </c>
      <c r="O7" s="19" t="s">
        <v>194</v>
      </c>
      <c r="P7" s="19" t="s">
        <v>195</v>
      </c>
      <c r="Q7" s="19" t="s">
        <v>196</v>
      </c>
      <c r="R7" s="19" t="s">
        <v>197</v>
      </c>
      <c r="S7" s="19" t="s">
        <v>198</v>
      </c>
      <c r="T7" s="19" t="s">
        <v>199</v>
      </c>
      <c r="U7" s="19" t="s">
        <v>200</v>
      </c>
      <c r="V7" s="19" t="s">
        <v>187</v>
      </c>
      <c r="W7" s="19" t="s">
        <v>201</v>
      </c>
      <c r="X7" s="19" t="s">
        <v>202</v>
      </c>
      <c r="Y7" s="19" t="s">
        <v>203</v>
      </c>
      <c r="Z7" s="19" t="s">
        <v>187</v>
      </c>
      <c r="AA7" s="19" t="s">
        <v>204</v>
      </c>
      <c r="AB7" s="19" t="s">
        <v>205</v>
      </c>
      <c r="AC7" s="16"/>
    </row>
    <row r="8" spans="1:29" s="24" customFormat="1" ht="15.75" customHeight="1">
      <c r="A8" s="20" t="s">
        <v>34</v>
      </c>
      <c r="B8" s="21" t="s">
        <v>35</v>
      </c>
      <c r="C8" s="22">
        <v>289459</v>
      </c>
      <c r="D8" s="22">
        <v>80780</v>
      </c>
      <c r="E8" s="22">
        <v>16156</v>
      </c>
      <c r="F8" s="22">
        <v>45946</v>
      </c>
      <c r="G8" s="22">
        <v>31560</v>
      </c>
      <c r="H8" s="22">
        <v>36020</v>
      </c>
      <c r="I8" s="22">
        <v>120561</v>
      </c>
      <c r="J8" s="22">
        <v>33046</v>
      </c>
      <c r="K8" s="22">
        <v>15498</v>
      </c>
      <c r="L8" s="22">
        <v>11357</v>
      </c>
      <c r="M8" s="22">
        <v>12415</v>
      </c>
      <c r="N8" s="22">
        <v>7773</v>
      </c>
      <c r="O8" s="22">
        <v>20451</v>
      </c>
      <c r="P8" s="22">
        <v>23552</v>
      </c>
      <c r="Q8" s="22">
        <v>26773</v>
      </c>
      <c r="R8" s="22">
        <v>15632</v>
      </c>
      <c r="S8" s="22">
        <v>10284</v>
      </c>
      <c r="T8" s="22">
        <v>5413</v>
      </c>
      <c r="U8" s="22">
        <v>5802</v>
      </c>
      <c r="V8" s="22">
        <v>51313</v>
      </c>
      <c r="W8" s="22">
        <v>22018</v>
      </c>
      <c r="X8" s="22">
        <v>11017</v>
      </c>
      <c r="Y8" s="22">
        <v>6960</v>
      </c>
      <c r="Z8" s="22">
        <v>7849</v>
      </c>
      <c r="AA8" s="22">
        <v>5272</v>
      </c>
      <c r="AB8" s="22">
        <v>223863</v>
      </c>
      <c r="AC8" s="23">
        <f>SUM(C8:AB8)</f>
        <v>1136770</v>
      </c>
    </row>
    <row r="9" spans="1:29" s="24" customFormat="1" ht="15.75" customHeight="1">
      <c r="A9" s="20" t="s">
        <v>36</v>
      </c>
      <c r="B9" s="21" t="s">
        <v>37</v>
      </c>
      <c r="C9" s="22">
        <v>131849</v>
      </c>
      <c r="D9" s="22">
        <v>30608</v>
      </c>
      <c r="E9" s="22">
        <v>5517</v>
      </c>
      <c r="F9" s="22">
        <v>20198</v>
      </c>
      <c r="G9" s="22">
        <v>12604</v>
      </c>
      <c r="H9" s="22">
        <v>16992</v>
      </c>
      <c r="I9" s="22">
        <v>44604</v>
      </c>
      <c r="J9" s="22">
        <v>14144</v>
      </c>
      <c r="K9" s="22">
        <v>5867</v>
      </c>
      <c r="L9" s="22">
        <v>5005</v>
      </c>
      <c r="M9" s="22">
        <v>4467</v>
      </c>
      <c r="N9" s="22">
        <v>3350</v>
      </c>
      <c r="O9" s="22">
        <v>7417</v>
      </c>
      <c r="P9" s="22">
        <v>9949</v>
      </c>
      <c r="Q9" s="22">
        <v>9787</v>
      </c>
      <c r="R9" s="22">
        <v>5772</v>
      </c>
      <c r="S9" s="22">
        <v>4146</v>
      </c>
      <c r="T9" s="22">
        <v>1877</v>
      </c>
      <c r="U9" s="22">
        <v>2047</v>
      </c>
      <c r="V9" s="22">
        <v>20159</v>
      </c>
      <c r="W9" s="22">
        <v>8479</v>
      </c>
      <c r="X9" s="22">
        <v>4271</v>
      </c>
      <c r="Y9" s="22">
        <v>2235</v>
      </c>
      <c r="Z9" s="22">
        <v>3072</v>
      </c>
      <c r="AA9" s="22">
        <v>2147</v>
      </c>
      <c r="AB9" s="22">
        <v>84550</v>
      </c>
      <c r="AC9" s="23">
        <f>SUM(C9:AB9)</f>
        <v>461113</v>
      </c>
    </row>
    <row r="10" spans="1:29" s="24" customFormat="1" ht="15.75" customHeight="1">
      <c r="A10" s="25" t="s">
        <v>38</v>
      </c>
      <c r="B10" s="9" t="s">
        <v>35</v>
      </c>
      <c r="C10" s="22">
        <v>303499</v>
      </c>
      <c r="D10" s="22">
        <v>80780</v>
      </c>
      <c r="E10" s="22">
        <v>16040</v>
      </c>
      <c r="F10" s="22">
        <v>50500</v>
      </c>
      <c r="G10" s="22">
        <v>36000</v>
      </c>
      <c r="H10" s="22">
        <v>36520</v>
      </c>
      <c r="I10" s="22">
        <v>123681</v>
      </c>
      <c r="J10" s="22">
        <v>36520</v>
      </c>
      <c r="K10" s="22">
        <v>22020</v>
      </c>
      <c r="L10" s="22">
        <v>13090</v>
      </c>
      <c r="M10" s="22">
        <v>13580</v>
      </c>
      <c r="N10" s="22">
        <v>10000</v>
      </c>
      <c r="O10" s="22">
        <v>22100</v>
      </c>
      <c r="P10" s="22">
        <v>24790</v>
      </c>
      <c r="Q10" s="22">
        <v>32560</v>
      </c>
      <c r="R10" s="22">
        <v>16450</v>
      </c>
      <c r="S10" s="22">
        <v>14000</v>
      </c>
      <c r="T10" s="22">
        <v>6200</v>
      </c>
      <c r="U10" s="22">
        <v>6370</v>
      </c>
      <c r="V10" s="22">
        <v>49321</v>
      </c>
      <c r="W10" s="22">
        <v>23360</v>
      </c>
      <c r="X10" s="22">
        <v>14230</v>
      </c>
      <c r="Y10" s="22">
        <v>6960</v>
      </c>
      <c r="Z10" s="22">
        <v>6942</v>
      </c>
      <c r="AA10" s="22">
        <v>5380</v>
      </c>
      <c r="AB10" s="22">
        <v>217400</v>
      </c>
      <c r="AC10" s="23">
        <f>SUM(C10:AB10)</f>
        <v>1188293</v>
      </c>
    </row>
    <row r="11" spans="1:33" s="24" customFormat="1" ht="15.75" customHeight="1">
      <c r="A11" s="20" t="s">
        <v>39</v>
      </c>
      <c r="B11" s="21" t="s">
        <v>35</v>
      </c>
      <c r="C11" s="22">
        <v>287032</v>
      </c>
      <c r="D11" s="22">
        <v>75432</v>
      </c>
      <c r="E11" s="22">
        <v>15291</v>
      </c>
      <c r="F11" s="22">
        <v>45808</v>
      </c>
      <c r="G11" s="22">
        <v>29519</v>
      </c>
      <c r="H11" s="22">
        <v>35314</v>
      </c>
      <c r="I11" s="22">
        <v>108672</v>
      </c>
      <c r="J11" s="22">
        <v>32487</v>
      </c>
      <c r="K11" s="22">
        <v>13588</v>
      </c>
      <c r="L11" s="22">
        <v>10911</v>
      </c>
      <c r="M11" s="22">
        <v>11116</v>
      </c>
      <c r="N11" s="22">
        <v>6835</v>
      </c>
      <c r="O11" s="22">
        <v>19221</v>
      </c>
      <c r="P11" s="22">
        <v>23131</v>
      </c>
      <c r="Q11" s="22">
        <v>25809</v>
      </c>
      <c r="R11" s="22">
        <v>15448</v>
      </c>
      <c r="S11" s="22">
        <v>9466</v>
      </c>
      <c r="T11" s="22">
        <v>5347</v>
      </c>
      <c r="U11" s="22">
        <v>5595</v>
      </c>
      <c r="V11" s="22">
        <v>50035</v>
      </c>
      <c r="W11" s="22">
        <v>18738</v>
      </c>
      <c r="X11" s="22">
        <v>8891</v>
      </c>
      <c r="Y11" s="22">
        <v>6004</v>
      </c>
      <c r="Z11" s="22">
        <v>5584</v>
      </c>
      <c r="AA11" s="22">
        <v>3900</v>
      </c>
      <c r="AB11" s="22">
        <v>216707</v>
      </c>
      <c r="AC11" s="23">
        <f>SUM(C11:AB11)</f>
        <v>1085881</v>
      </c>
      <c r="AG11" s="26"/>
    </row>
    <row r="12" spans="1:29" s="24" customFormat="1" ht="15.75" customHeight="1">
      <c r="A12" s="20" t="s">
        <v>40</v>
      </c>
      <c r="B12" s="21" t="s">
        <v>37</v>
      </c>
      <c r="C12" s="22">
        <v>130887</v>
      </c>
      <c r="D12" s="22">
        <v>30608</v>
      </c>
      <c r="E12" s="22">
        <v>5517</v>
      </c>
      <c r="F12" s="22">
        <v>20146</v>
      </c>
      <c r="G12" s="22">
        <v>11891</v>
      </c>
      <c r="H12" s="22">
        <v>16660</v>
      </c>
      <c r="I12" s="22">
        <v>39595</v>
      </c>
      <c r="J12" s="22">
        <v>13883</v>
      </c>
      <c r="K12" s="22">
        <v>5259</v>
      </c>
      <c r="L12" s="22">
        <v>4798</v>
      </c>
      <c r="M12" s="22">
        <v>4077</v>
      </c>
      <c r="N12" s="22">
        <v>2957</v>
      </c>
      <c r="O12" s="22">
        <v>7417</v>
      </c>
      <c r="P12" s="22">
        <v>9190</v>
      </c>
      <c r="Q12" s="22">
        <v>9433</v>
      </c>
      <c r="R12" s="22">
        <v>5312</v>
      </c>
      <c r="S12" s="22">
        <v>3769</v>
      </c>
      <c r="T12" s="22">
        <v>1854</v>
      </c>
      <c r="U12" s="22">
        <v>1973</v>
      </c>
      <c r="V12" s="22">
        <v>20159</v>
      </c>
      <c r="W12" s="22">
        <v>7113</v>
      </c>
      <c r="X12" s="22">
        <v>3529</v>
      </c>
      <c r="Y12" s="22">
        <v>2084</v>
      </c>
      <c r="Z12" s="22">
        <v>2023</v>
      </c>
      <c r="AA12" s="22">
        <v>1591</v>
      </c>
      <c r="AB12" s="22">
        <v>82090</v>
      </c>
      <c r="AC12" s="23">
        <f>SUM(C12:AB12)</f>
        <v>443815</v>
      </c>
    </row>
    <row r="13" spans="1:29" ht="15.75" customHeight="1">
      <c r="A13" s="27" t="s">
        <v>41</v>
      </c>
      <c r="B13" s="18" t="s">
        <v>42</v>
      </c>
      <c r="C13" s="28">
        <v>99.2</v>
      </c>
      <c r="D13" s="28">
        <v>93.4</v>
      </c>
      <c r="E13" s="28">
        <v>94.6</v>
      </c>
      <c r="F13" s="28">
        <v>99.7</v>
      </c>
      <c r="G13" s="28">
        <v>93.5</v>
      </c>
      <c r="H13" s="28">
        <v>98</v>
      </c>
      <c r="I13" s="28">
        <v>90.1</v>
      </c>
      <c r="J13" s="28">
        <v>98.3</v>
      </c>
      <c r="K13" s="28">
        <v>87.7</v>
      </c>
      <c r="L13" s="28">
        <v>96.1</v>
      </c>
      <c r="M13" s="28">
        <v>89.5</v>
      </c>
      <c r="N13" s="28">
        <v>87.9</v>
      </c>
      <c r="O13" s="28">
        <v>94</v>
      </c>
      <c r="P13" s="28">
        <v>98.2</v>
      </c>
      <c r="Q13" s="28">
        <v>96.4</v>
      </c>
      <c r="R13" s="28">
        <v>98.8</v>
      </c>
      <c r="S13" s="28">
        <v>92</v>
      </c>
      <c r="T13" s="28">
        <v>98.8</v>
      </c>
      <c r="U13" s="28">
        <v>96.4</v>
      </c>
      <c r="V13" s="28">
        <v>97.5</v>
      </c>
      <c r="W13" s="28">
        <v>85.1</v>
      </c>
      <c r="X13" s="28">
        <v>80.7</v>
      </c>
      <c r="Y13" s="28">
        <v>86.3</v>
      </c>
      <c r="Z13" s="28">
        <v>71.1</v>
      </c>
      <c r="AA13" s="28">
        <v>74</v>
      </c>
      <c r="AB13" s="28">
        <v>96.8</v>
      </c>
      <c r="AC13" s="29">
        <f>AC11/AC8*100</f>
        <v>95.52336884330164</v>
      </c>
    </row>
    <row r="14" spans="1:29" ht="15.75" customHeight="1">
      <c r="A14" s="27" t="s">
        <v>43</v>
      </c>
      <c r="B14" s="18" t="s">
        <v>140</v>
      </c>
      <c r="C14" s="30">
        <v>143.4</v>
      </c>
      <c r="D14" s="30">
        <v>228.85</v>
      </c>
      <c r="E14" s="30">
        <v>28.67</v>
      </c>
      <c r="F14" s="30">
        <v>39.11</v>
      </c>
      <c r="G14" s="30">
        <v>120.9</v>
      </c>
      <c r="H14" s="30">
        <v>20.39</v>
      </c>
      <c r="I14" s="30">
        <v>618.11</v>
      </c>
      <c r="J14" s="30">
        <v>86.74</v>
      </c>
      <c r="K14" s="30">
        <v>40.5</v>
      </c>
      <c r="L14" s="30">
        <v>37.35</v>
      </c>
      <c r="M14" s="30">
        <v>45.15</v>
      </c>
      <c r="N14" s="30">
        <v>18.9</v>
      </c>
      <c r="O14" s="30">
        <v>61.78</v>
      </c>
      <c r="P14" s="30">
        <v>87.21</v>
      </c>
      <c r="Q14" s="30">
        <v>64.23</v>
      </c>
      <c r="R14" s="30">
        <v>70.44</v>
      </c>
      <c r="S14" s="30">
        <v>38.84</v>
      </c>
      <c r="T14" s="30">
        <v>11.21</v>
      </c>
      <c r="U14" s="30">
        <v>25.87</v>
      </c>
      <c r="V14" s="30">
        <v>56.04</v>
      </c>
      <c r="W14" s="30">
        <v>149.02</v>
      </c>
      <c r="X14" s="30">
        <v>36.55</v>
      </c>
      <c r="Y14" s="30">
        <v>53.03</v>
      </c>
      <c r="Z14" s="30">
        <v>30.44</v>
      </c>
      <c r="AA14" s="30">
        <v>60.5</v>
      </c>
      <c r="AB14" s="30">
        <v>657.9</v>
      </c>
      <c r="AC14" s="31">
        <f>SUM(C14:AB14)</f>
        <v>2831.13</v>
      </c>
    </row>
    <row r="15" spans="1:29" ht="15.75" customHeight="1">
      <c r="A15" s="27" t="s">
        <v>44</v>
      </c>
      <c r="B15" s="18" t="s">
        <v>140</v>
      </c>
      <c r="C15" s="30">
        <v>138.79</v>
      </c>
      <c r="D15" s="30">
        <v>228.85</v>
      </c>
      <c r="E15" s="30">
        <v>27.41</v>
      </c>
      <c r="F15" s="30">
        <v>38.33</v>
      </c>
      <c r="G15" s="30">
        <v>22.23</v>
      </c>
      <c r="H15" s="30">
        <v>20.39</v>
      </c>
      <c r="I15" s="30">
        <v>618.11</v>
      </c>
      <c r="J15" s="30">
        <v>86.74</v>
      </c>
      <c r="K15" s="30">
        <v>40.2</v>
      </c>
      <c r="L15" s="30">
        <v>12.75</v>
      </c>
      <c r="M15" s="30">
        <v>39</v>
      </c>
      <c r="N15" s="30">
        <v>18.5</v>
      </c>
      <c r="O15" s="30">
        <v>61.78</v>
      </c>
      <c r="P15" s="30">
        <v>87.21</v>
      </c>
      <c r="Q15" s="30">
        <v>53.81</v>
      </c>
      <c r="R15" s="30">
        <v>56.7</v>
      </c>
      <c r="S15" s="30">
        <v>38.84</v>
      </c>
      <c r="T15" s="30">
        <v>10.25</v>
      </c>
      <c r="U15" s="30">
        <v>21.05</v>
      </c>
      <c r="V15" s="30">
        <v>56.04</v>
      </c>
      <c r="W15" s="30">
        <v>94.81</v>
      </c>
      <c r="X15" s="30">
        <v>26.69</v>
      </c>
      <c r="Y15" s="30">
        <v>53.3</v>
      </c>
      <c r="Z15" s="30">
        <v>28.72</v>
      </c>
      <c r="AA15" s="30">
        <v>58.5</v>
      </c>
      <c r="AB15" s="30">
        <v>657.9</v>
      </c>
      <c r="AC15" s="31">
        <f>SUM(C15:AB15)</f>
        <v>2596.9</v>
      </c>
    </row>
    <row r="16" spans="1:29" s="24" customFormat="1" ht="15.75" customHeight="1">
      <c r="A16" s="20" t="s">
        <v>45</v>
      </c>
      <c r="B16" s="21" t="s">
        <v>46</v>
      </c>
      <c r="C16" s="22">
        <v>109533</v>
      </c>
      <c r="D16" s="22">
        <v>40619</v>
      </c>
      <c r="E16" s="22">
        <v>7390</v>
      </c>
      <c r="F16" s="22">
        <v>26000</v>
      </c>
      <c r="G16" s="22">
        <v>19350</v>
      </c>
      <c r="H16" s="22">
        <v>16370</v>
      </c>
      <c r="I16" s="22">
        <v>56564</v>
      </c>
      <c r="J16" s="22">
        <v>19100</v>
      </c>
      <c r="K16" s="22">
        <v>8280</v>
      </c>
      <c r="L16" s="22">
        <v>6086</v>
      </c>
      <c r="M16" s="22">
        <v>9210</v>
      </c>
      <c r="N16" s="22">
        <v>4679</v>
      </c>
      <c r="O16" s="22">
        <v>15100</v>
      </c>
      <c r="P16" s="22">
        <v>10440</v>
      </c>
      <c r="Q16" s="22">
        <v>19230</v>
      </c>
      <c r="R16" s="22">
        <v>14840</v>
      </c>
      <c r="S16" s="22">
        <v>5110</v>
      </c>
      <c r="T16" s="22">
        <v>3800</v>
      </c>
      <c r="U16" s="22">
        <v>2660</v>
      </c>
      <c r="V16" s="22">
        <v>16430</v>
      </c>
      <c r="W16" s="22">
        <v>8690</v>
      </c>
      <c r="X16" s="22">
        <v>5800</v>
      </c>
      <c r="Y16" s="22">
        <v>2750</v>
      </c>
      <c r="Z16" s="22">
        <v>2998</v>
      </c>
      <c r="AA16" s="22">
        <v>2790</v>
      </c>
      <c r="AB16" s="22">
        <v>83500</v>
      </c>
      <c r="AC16" s="23">
        <f>SUM(C16:AB16)</f>
        <v>517319</v>
      </c>
    </row>
    <row r="17" spans="1:29" s="24" customFormat="1" ht="15.75" customHeight="1">
      <c r="A17" s="20" t="s">
        <v>47</v>
      </c>
      <c r="B17" s="21" t="s">
        <v>46</v>
      </c>
      <c r="C17" s="22">
        <v>131817</v>
      </c>
      <c r="D17" s="22">
        <v>50528</v>
      </c>
      <c r="E17" s="22">
        <v>6380</v>
      </c>
      <c r="F17" s="22">
        <v>31190</v>
      </c>
      <c r="G17" s="22">
        <v>15203</v>
      </c>
      <c r="H17" s="22">
        <v>16462</v>
      </c>
      <c r="I17" s="22">
        <v>68652</v>
      </c>
      <c r="J17" s="22">
        <v>19100</v>
      </c>
      <c r="K17" s="22">
        <v>9670</v>
      </c>
      <c r="L17" s="22">
        <v>6086</v>
      </c>
      <c r="M17" s="22">
        <v>9210</v>
      </c>
      <c r="N17" s="22">
        <v>4679</v>
      </c>
      <c r="O17" s="22">
        <v>15100</v>
      </c>
      <c r="P17" s="22">
        <v>11350</v>
      </c>
      <c r="Q17" s="22">
        <v>14510</v>
      </c>
      <c r="R17" s="22">
        <v>15496</v>
      </c>
      <c r="S17" s="22">
        <v>5500</v>
      </c>
      <c r="T17" s="22">
        <v>3800</v>
      </c>
      <c r="U17" s="22">
        <v>4376</v>
      </c>
      <c r="V17" s="22">
        <v>16430</v>
      </c>
      <c r="W17" s="22">
        <v>8690</v>
      </c>
      <c r="X17" s="22">
        <v>5800</v>
      </c>
      <c r="Y17" s="22">
        <v>2750</v>
      </c>
      <c r="Z17" s="22">
        <v>3736</v>
      </c>
      <c r="AA17" s="22">
        <v>2790</v>
      </c>
      <c r="AB17" s="22">
        <v>99370</v>
      </c>
      <c r="AC17" s="23">
        <f>SUM(C17:AB17)</f>
        <v>578675</v>
      </c>
    </row>
    <row r="18" spans="1:32" s="41" customFormat="1" ht="31.5" customHeight="1">
      <c r="A18" s="32" t="s">
        <v>48</v>
      </c>
      <c r="B18" s="33"/>
      <c r="C18" s="34" t="s">
        <v>49</v>
      </c>
      <c r="D18" s="34" t="s">
        <v>50</v>
      </c>
      <c r="E18" s="34" t="s">
        <v>51</v>
      </c>
      <c r="F18" s="35" t="s">
        <v>52</v>
      </c>
      <c r="G18" s="35" t="s">
        <v>53</v>
      </c>
      <c r="H18" s="35" t="s">
        <v>53</v>
      </c>
      <c r="I18" s="34" t="s">
        <v>54</v>
      </c>
      <c r="J18" s="35" t="s">
        <v>55</v>
      </c>
      <c r="K18" s="36" t="s">
        <v>56</v>
      </c>
      <c r="L18" s="36" t="s">
        <v>56</v>
      </c>
      <c r="M18" s="35" t="s">
        <v>57</v>
      </c>
      <c r="N18" s="36" t="s">
        <v>58</v>
      </c>
      <c r="O18" s="36" t="s">
        <v>58</v>
      </c>
      <c r="P18" s="35" t="s">
        <v>59</v>
      </c>
      <c r="Q18" s="35" t="s">
        <v>52</v>
      </c>
      <c r="R18" s="34" t="s">
        <v>51</v>
      </c>
      <c r="S18" s="35" t="s">
        <v>60</v>
      </c>
      <c r="T18" s="35" t="s">
        <v>61</v>
      </c>
      <c r="U18" s="34" t="s">
        <v>62</v>
      </c>
      <c r="V18" s="37" t="s">
        <v>63</v>
      </c>
      <c r="W18" s="35" t="s">
        <v>64</v>
      </c>
      <c r="X18" s="35" t="s">
        <v>65</v>
      </c>
      <c r="Y18" s="36" t="s">
        <v>56</v>
      </c>
      <c r="Z18" s="34" t="s">
        <v>51</v>
      </c>
      <c r="AA18" s="36" t="s">
        <v>66</v>
      </c>
      <c r="AB18" s="38" t="s">
        <v>67</v>
      </c>
      <c r="AC18" s="39"/>
      <c r="AD18" s="40"/>
      <c r="AE18" s="40"/>
      <c r="AF18" s="40"/>
    </row>
    <row r="19" spans="1:32" s="41" customFormat="1" ht="32.25" customHeight="1">
      <c r="A19" s="32" t="s">
        <v>68</v>
      </c>
      <c r="B19" s="33"/>
      <c r="C19" s="34" t="s">
        <v>69</v>
      </c>
      <c r="D19" s="35" t="s">
        <v>70</v>
      </c>
      <c r="E19" s="35" t="s">
        <v>71</v>
      </c>
      <c r="F19" s="36" t="s">
        <v>72</v>
      </c>
      <c r="G19" s="35" t="s">
        <v>71</v>
      </c>
      <c r="H19" s="35" t="s">
        <v>71</v>
      </c>
      <c r="I19" s="34" t="s">
        <v>73</v>
      </c>
      <c r="J19" s="36" t="s">
        <v>74</v>
      </c>
      <c r="K19" s="36" t="s">
        <v>72</v>
      </c>
      <c r="L19" s="35" t="s">
        <v>75</v>
      </c>
      <c r="M19" s="36" t="s">
        <v>72</v>
      </c>
      <c r="N19" s="36" t="s">
        <v>76</v>
      </c>
      <c r="O19" s="36" t="s">
        <v>74</v>
      </c>
      <c r="P19" s="36" t="s">
        <v>76</v>
      </c>
      <c r="Q19" s="36" t="s">
        <v>76</v>
      </c>
      <c r="R19" s="35" t="s">
        <v>70</v>
      </c>
      <c r="S19" s="36" t="s">
        <v>76</v>
      </c>
      <c r="T19" s="36" t="s">
        <v>76</v>
      </c>
      <c r="U19" s="35" t="s">
        <v>71</v>
      </c>
      <c r="V19" s="35" t="s">
        <v>70</v>
      </c>
      <c r="W19" s="36" t="s">
        <v>72</v>
      </c>
      <c r="X19" s="34" t="s">
        <v>77</v>
      </c>
      <c r="Y19" s="35" t="s">
        <v>78</v>
      </c>
      <c r="Z19" s="35" t="s">
        <v>79</v>
      </c>
      <c r="AA19" s="36" t="s">
        <v>72</v>
      </c>
      <c r="AB19" s="34" t="s">
        <v>80</v>
      </c>
      <c r="AC19" s="39"/>
      <c r="AD19" s="40"/>
      <c r="AE19" s="40"/>
      <c r="AF19" s="40"/>
    </row>
    <row r="20" spans="1:29" ht="3" customHeight="1">
      <c r="A20" s="27"/>
      <c r="B20" s="18"/>
      <c r="C20" s="42"/>
      <c r="D20" s="43"/>
      <c r="E20" s="42"/>
      <c r="F20" s="43"/>
      <c r="G20" s="43"/>
      <c r="H20" s="42"/>
      <c r="I20" s="42"/>
      <c r="J20" s="43"/>
      <c r="K20" s="42"/>
      <c r="L20" s="43"/>
      <c r="M20" s="42"/>
      <c r="N20" s="42"/>
      <c r="O20" s="42"/>
      <c r="P20" s="42"/>
      <c r="Q20" s="42"/>
      <c r="R20" s="42"/>
      <c r="S20" s="42"/>
      <c r="T20" s="43"/>
      <c r="U20" s="43"/>
      <c r="V20" s="42"/>
      <c r="W20" s="42"/>
      <c r="X20" s="43"/>
      <c r="Y20" s="43"/>
      <c r="Z20" s="42"/>
      <c r="AA20" s="43"/>
      <c r="AB20" s="43"/>
      <c r="AC20" s="44"/>
    </row>
    <row r="21" spans="1:29" ht="16.5" customHeight="1">
      <c r="A21" s="27" t="s">
        <v>81</v>
      </c>
      <c r="B21" s="18"/>
      <c r="C21" s="42"/>
      <c r="D21" s="43"/>
      <c r="E21" s="42"/>
      <c r="F21" s="43"/>
      <c r="G21" s="43"/>
      <c r="H21" s="42"/>
      <c r="I21" s="42"/>
      <c r="J21" s="43"/>
      <c r="K21" s="42"/>
      <c r="L21" s="43"/>
      <c r="M21" s="42"/>
      <c r="N21" s="42"/>
      <c r="O21" s="42"/>
      <c r="P21" s="42"/>
      <c r="Q21" s="42"/>
      <c r="R21" s="42"/>
      <c r="S21" s="42"/>
      <c r="T21" s="43"/>
      <c r="U21" s="43"/>
      <c r="V21" s="42"/>
      <c r="W21" s="42"/>
      <c r="X21" s="43"/>
      <c r="Y21" s="43"/>
      <c r="Z21" s="42"/>
      <c r="AA21" s="43"/>
      <c r="AB21" s="43"/>
      <c r="AC21" s="44"/>
    </row>
    <row r="22" spans="1:29" ht="16.5" customHeight="1">
      <c r="A22" s="27" t="s">
        <v>82</v>
      </c>
      <c r="B22" s="18" t="s">
        <v>83</v>
      </c>
      <c r="C22" s="45">
        <v>0</v>
      </c>
      <c r="D22" s="45">
        <v>10</v>
      </c>
      <c r="E22" s="45">
        <v>10</v>
      </c>
      <c r="F22" s="45">
        <v>10</v>
      </c>
      <c r="G22" s="45">
        <v>10</v>
      </c>
      <c r="H22" s="45">
        <v>10</v>
      </c>
      <c r="I22" s="45">
        <v>0</v>
      </c>
      <c r="J22" s="45">
        <v>10</v>
      </c>
      <c r="K22" s="45">
        <v>5</v>
      </c>
      <c r="L22" s="45">
        <v>10</v>
      </c>
      <c r="M22" s="45">
        <v>10</v>
      </c>
      <c r="N22" s="45">
        <v>10</v>
      </c>
      <c r="O22" s="45">
        <v>10</v>
      </c>
      <c r="P22" s="45">
        <v>5</v>
      </c>
      <c r="Q22" s="45">
        <v>0</v>
      </c>
      <c r="R22" s="45">
        <v>10</v>
      </c>
      <c r="S22" s="45">
        <v>10</v>
      </c>
      <c r="T22" s="45">
        <v>10</v>
      </c>
      <c r="U22" s="45">
        <v>10</v>
      </c>
      <c r="V22" s="45">
        <v>5</v>
      </c>
      <c r="W22" s="45">
        <v>10</v>
      </c>
      <c r="X22" s="45">
        <v>10</v>
      </c>
      <c r="Y22" s="45">
        <v>10</v>
      </c>
      <c r="Z22" s="45">
        <v>10</v>
      </c>
      <c r="AA22" s="45">
        <v>10</v>
      </c>
      <c r="AB22" s="45">
        <v>0</v>
      </c>
      <c r="AC22" s="44"/>
    </row>
    <row r="23" spans="1:29" s="24" customFormat="1" ht="16.5" customHeight="1">
      <c r="A23" s="20" t="s">
        <v>84</v>
      </c>
      <c r="B23" s="21" t="s">
        <v>85</v>
      </c>
      <c r="C23" s="22">
        <v>864</v>
      </c>
      <c r="D23" s="22">
        <v>1566</v>
      </c>
      <c r="E23" s="22">
        <v>1544</v>
      </c>
      <c r="F23" s="22">
        <v>918</v>
      </c>
      <c r="G23" s="22">
        <v>1481</v>
      </c>
      <c r="H23" s="22">
        <v>1296</v>
      </c>
      <c r="I23" s="22">
        <v>918</v>
      </c>
      <c r="J23" s="22">
        <v>1404</v>
      </c>
      <c r="K23" s="22">
        <v>1404</v>
      </c>
      <c r="L23" s="22">
        <v>1512</v>
      </c>
      <c r="M23" s="22">
        <v>1414</v>
      </c>
      <c r="N23" s="22">
        <v>1879</v>
      </c>
      <c r="O23" s="22">
        <v>2400</v>
      </c>
      <c r="P23" s="22">
        <v>1252</v>
      </c>
      <c r="Q23" s="22">
        <v>691</v>
      </c>
      <c r="R23" s="22">
        <v>1188</v>
      </c>
      <c r="S23" s="22">
        <v>1995</v>
      </c>
      <c r="T23" s="22">
        <v>2084</v>
      </c>
      <c r="U23" s="22">
        <v>1761</v>
      </c>
      <c r="V23" s="22">
        <v>1069</v>
      </c>
      <c r="W23" s="22">
        <v>1587</v>
      </c>
      <c r="X23" s="22">
        <v>1890</v>
      </c>
      <c r="Y23" s="22">
        <v>2721</v>
      </c>
      <c r="Z23" s="22">
        <v>2224</v>
      </c>
      <c r="AA23" s="22">
        <v>1879</v>
      </c>
      <c r="AB23" s="22">
        <v>756</v>
      </c>
      <c r="AC23" s="46"/>
    </row>
    <row r="24" spans="1:29" s="24" customFormat="1" ht="16.5" customHeight="1">
      <c r="A24" s="20" t="s">
        <v>86</v>
      </c>
      <c r="B24" s="21" t="s">
        <v>87</v>
      </c>
      <c r="C24" s="22">
        <v>66</v>
      </c>
      <c r="D24" s="22">
        <v>232</v>
      </c>
      <c r="E24" s="22">
        <v>178</v>
      </c>
      <c r="F24" s="22">
        <v>151</v>
      </c>
      <c r="G24" s="22">
        <v>180</v>
      </c>
      <c r="H24" s="22">
        <v>172</v>
      </c>
      <c r="I24" s="22">
        <v>102</v>
      </c>
      <c r="J24" s="22">
        <v>151</v>
      </c>
      <c r="K24" s="22">
        <v>162</v>
      </c>
      <c r="L24" s="22">
        <v>172</v>
      </c>
      <c r="M24" s="22">
        <v>156</v>
      </c>
      <c r="N24" s="22">
        <v>216</v>
      </c>
      <c r="O24" s="22">
        <v>216</v>
      </c>
      <c r="P24" s="22">
        <v>232</v>
      </c>
      <c r="Q24" s="22">
        <v>124</v>
      </c>
      <c r="R24" s="22">
        <v>124</v>
      </c>
      <c r="S24" s="22">
        <v>210</v>
      </c>
      <c r="T24" s="22">
        <v>260</v>
      </c>
      <c r="U24" s="22">
        <v>201</v>
      </c>
      <c r="V24" s="22">
        <v>152</v>
      </c>
      <c r="W24" s="22">
        <v>172</v>
      </c>
      <c r="X24" s="22">
        <v>227</v>
      </c>
      <c r="Y24" s="22">
        <v>205</v>
      </c>
      <c r="Z24" s="22">
        <v>259</v>
      </c>
      <c r="AA24" s="22">
        <v>216</v>
      </c>
      <c r="AB24" s="22">
        <v>129</v>
      </c>
      <c r="AC24" s="46"/>
    </row>
    <row r="25" spans="1:29" s="24" customFormat="1" ht="16.5" customHeight="1">
      <c r="A25" s="20" t="s">
        <v>88</v>
      </c>
      <c r="B25" s="21" t="s">
        <v>85</v>
      </c>
      <c r="C25" s="22">
        <v>0</v>
      </c>
      <c r="D25" s="22">
        <v>108</v>
      </c>
      <c r="E25" s="22">
        <v>0</v>
      </c>
      <c r="F25" s="22">
        <v>0</v>
      </c>
      <c r="G25" s="22">
        <v>141</v>
      </c>
      <c r="H25" s="22">
        <v>0</v>
      </c>
      <c r="I25" s="22">
        <v>0</v>
      </c>
      <c r="J25" s="22">
        <v>75</v>
      </c>
      <c r="K25" s="22">
        <v>162</v>
      </c>
      <c r="L25" s="22">
        <v>172</v>
      </c>
      <c r="M25" s="22">
        <v>183</v>
      </c>
      <c r="N25" s="22">
        <v>162</v>
      </c>
      <c r="O25" s="22">
        <v>0</v>
      </c>
      <c r="P25" s="22">
        <v>205</v>
      </c>
      <c r="Q25" s="22">
        <v>0</v>
      </c>
      <c r="R25" s="22">
        <v>86</v>
      </c>
      <c r="S25" s="22">
        <v>0</v>
      </c>
      <c r="T25" s="22">
        <v>108</v>
      </c>
      <c r="U25" s="22">
        <v>172</v>
      </c>
      <c r="V25" s="22">
        <v>0</v>
      </c>
      <c r="W25" s="22">
        <v>0</v>
      </c>
      <c r="X25" s="22">
        <v>162</v>
      </c>
      <c r="Y25" s="22">
        <v>151</v>
      </c>
      <c r="Z25" s="22">
        <v>194</v>
      </c>
      <c r="AA25" s="22">
        <v>162</v>
      </c>
      <c r="AB25" s="22">
        <v>0</v>
      </c>
      <c r="AC25" s="46"/>
    </row>
    <row r="26" spans="1:29" s="24" customFormat="1" ht="16.5" customHeight="1">
      <c r="A26" s="20" t="s">
        <v>89</v>
      </c>
      <c r="B26" s="21" t="s">
        <v>85</v>
      </c>
      <c r="C26" s="22">
        <v>1533</v>
      </c>
      <c r="D26" s="22">
        <v>1674</v>
      </c>
      <c r="E26" s="22">
        <v>1544</v>
      </c>
      <c r="F26" s="22">
        <v>918</v>
      </c>
      <c r="G26" s="22">
        <v>1622</v>
      </c>
      <c r="H26" s="22">
        <v>1296</v>
      </c>
      <c r="I26" s="22">
        <v>1944</v>
      </c>
      <c r="J26" s="22">
        <v>1470</v>
      </c>
      <c r="K26" s="22">
        <v>2376</v>
      </c>
      <c r="L26" s="22">
        <v>1684</v>
      </c>
      <c r="M26" s="22">
        <v>1598</v>
      </c>
      <c r="N26" s="22">
        <v>2040</v>
      </c>
      <c r="O26" s="22">
        <v>2400</v>
      </c>
      <c r="P26" s="22">
        <v>2618</v>
      </c>
      <c r="Q26" s="22">
        <v>1933</v>
      </c>
      <c r="R26" s="22">
        <v>1274</v>
      </c>
      <c r="S26" s="22">
        <v>1995</v>
      </c>
      <c r="T26" s="22">
        <v>2192</v>
      </c>
      <c r="U26" s="22">
        <v>1933</v>
      </c>
      <c r="V26" s="22">
        <v>1829</v>
      </c>
      <c r="W26" s="22">
        <v>1587</v>
      </c>
      <c r="X26" s="22">
        <v>2052</v>
      </c>
      <c r="Y26" s="22">
        <v>2872</v>
      </c>
      <c r="Z26" s="22">
        <v>2418</v>
      </c>
      <c r="AA26" s="22">
        <v>2040</v>
      </c>
      <c r="AB26" s="22">
        <v>2052</v>
      </c>
      <c r="AC26" s="46"/>
    </row>
    <row r="27" spans="1:29" s="51" customFormat="1" ht="31.5" customHeight="1">
      <c r="A27" s="47" t="s">
        <v>90</v>
      </c>
      <c r="B27" s="48"/>
      <c r="C27" s="49" t="s">
        <v>91</v>
      </c>
      <c r="D27" s="49" t="s">
        <v>92</v>
      </c>
      <c r="E27" s="49" t="s">
        <v>93</v>
      </c>
      <c r="F27" s="49" t="s">
        <v>94</v>
      </c>
      <c r="G27" s="49" t="s">
        <v>93</v>
      </c>
      <c r="H27" s="49" t="s">
        <v>92</v>
      </c>
      <c r="I27" s="49" t="s">
        <v>95</v>
      </c>
      <c r="J27" s="49" t="s">
        <v>93</v>
      </c>
      <c r="K27" s="49" t="s">
        <v>93</v>
      </c>
      <c r="L27" s="49" t="s">
        <v>93</v>
      </c>
      <c r="M27" s="49" t="s">
        <v>93</v>
      </c>
      <c r="N27" s="49" t="s">
        <v>93</v>
      </c>
      <c r="O27" s="49" t="s">
        <v>92</v>
      </c>
      <c r="P27" s="49" t="s">
        <v>93</v>
      </c>
      <c r="Q27" s="49" t="s">
        <v>92</v>
      </c>
      <c r="R27" s="49" t="s">
        <v>92</v>
      </c>
      <c r="S27" s="49" t="s">
        <v>93</v>
      </c>
      <c r="T27" s="49" t="s">
        <v>93</v>
      </c>
      <c r="U27" s="49" t="s">
        <v>93</v>
      </c>
      <c r="V27" s="49" t="s">
        <v>95</v>
      </c>
      <c r="W27" s="49" t="s">
        <v>92</v>
      </c>
      <c r="X27" s="49" t="s">
        <v>93</v>
      </c>
      <c r="Y27" s="49" t="s">
        <v>93</v>
      </c>
      <c r="Z27" s="49" t="s">
        <v>93</v>
      </c>
      <c r="AA27" s="49" t="s">
        <v>93</v>
      </c>
      <c r="AB27" s="49" t="s">
        <v>95</v>
      </c>
      <c r="AC27" s="50"/>
    </row>
    <row r="28" spans="1:29" s="24" customFormat="1" ht="3" customHeight="1">
      <c r="A28" s="20"/>
      <c r="B28" s="2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46"/>
    </row>
    <row r="29" spans="1:29" s="24" customFormat="1" ht="16.5" customHeight="1">
      <c r="A29" s="20" t="s">
        <v>96</v>
      </c>
      <c r="B29" s="21" t="s">
        <v>35</v>
      </c>
      <c r="C29" s="22">
        <v>146</v>
      </c>
      <c r="D29" s="22">
        <v>36</v>
      </c>
      <c r="E29" s="22">
        <v>9</v>
      </c>
      <c r="F29" s="22">
        <v>27</v>
      </c>
      <c r="G29" s="22">
        <v>15</v>
      </c>
      <c r="H29" s="22">
        <v>15</v>
      </c>
      <c r="I29" s="22">
        <v>32</v>
      </c>
      <c r="J29" s="22">
        <v>17</v>
      </c>
      <c r="K29" s="22">
        <v>13</v>
      </c>
      <c r="L29" s="22">
        <v>14</v>
      </c>
      <c r="M29" s="22">
        <v>8</v>
      </c>
      <c r="N29" s="22">
        <v>6</v>
      </c>
      <c r="O29" s="22">
        <v>9</v>
      </c>
      <c r="P29" s="22">
        <v>7</v>
      </c>
      <c r="Q29" s="22">
        <v>14</v>
      </c>
      <c r="R29" s="22">
        <v>6</v>
      </c>
      <c r="S29" s="22">
        <v>3</v>
      </c>
      <c r="T29" s="22">
        <v>2</v>
      </c>
      <c r="U29" s="22">
        <v>4</v>
      </c>
      <c r="V29" s="22">
        <v>20</v>
      </c>
      <c r="W29" s="22">
        <v>6</v>
      </c>
      <c r="X29" s="22">
        <v>4</v>
      </c>
      <c r="Y29" s="22">
        <v>3</v>
      </c>
      <c r="Z29" s="22">
        <v>4</v>
      </c>
      <c r="AA29" s="22">
        <v>0</v>
      </c>
      <c r="AB29" s="22">
        <v>89</v>
      </c>
      <c r="AC29" s="23">
        <f>SUM(C29:AB29)</f>
        <v>509</v>
      </c>
    </row>
    <row r="30" spans="1:29" s="24" customFormat="1" ht="16.5" customHeight="1">
      <c r="A30" s="20" t="s">
        <v>97</v>
      </c>
      <c r="B30" s="21" t="s">
        <v>98</v>
      </c>
      <c r="C30" s="23">
        <v>1568627</v>
      </c>
      <c r="D30" s="23">
        <v>827212</v>
      </c>
      <c r="E30" s="23">
        <v>146334</v>
      </c>
      <c r="F30" s="23">
        <v>316936</v>
      </c>
      <c r="G30" s="23">
        <v>276674</v>
      </c>
      <c r="H30" s="23">
        <v>304588</v>
      </c>
      <c r="I30" s="23">
        <v>1866163</v>
      </c>
      <c r="J30" s="23">
        <v>334023</v>
      </c>
      <c r="K30" s="23">
        <v>253330</v>
      </c>
      <c r="L30" s="23">
        <v>114365</v>
      </c>
      <c r="M30" s="23">
        <v>138051</v>
      </c>
      <c r="N30" s="23">
        <v>91534</v>
      </c>
      <c r="O30" s="23">
        <v>382327</v>
      </c>
      <c r="P30" s="23">
        <v>198990</v>
      </c>
      <c r="Q30" s="23">
        <v>230776</v>
      </c>
      <c r="R30" s="23">
        <v>239866</v>
      </c>
      <c r="S30" s="23">
        <v>100303</v>
      </c>
      <c r="T30" s="23">
        <v>70029</v>
      </c>
      <c r="U30" s="23">
        <v>92733</v>
      </c>
      <c r="V30" s="23">
        <v>349959</v>
      </c>
      <c r="W30" s="23">
        <v>281615</v>
      </c>
      <c r="X30" s="23">
        <v>187341</v>
      </c>
      <c r="Y30" s="23">
        <v>182991</v>
      </c>
      <c r="Z30" s="23">
        <v>162608</v>
      </c>
      <c r="AA30" s="23">
        <v>146780</v>
      </c>
      <c r="AB30" s="23">
        <v>2798240</v>
      </c>
      <c r="AC30" s="53">
        <f>SUM(C30:AB30)</f>
        <v>11662395</v>
      </c>
    </row>
    <row r="31" spans="1:29" s="24" customFormat="1" ht="3" customHeight="1">
      <c r="A31" s="20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46"/>
    </row>
    <row r="32" spans="1:29" s="24" customFormat="1" ht="16.5" customHeight="1">
      <c r="A32" s="20" t="s">
        <v>99</v>
      </c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46"/>
    </row>
    <row r="33" spans="1:32" s="59" customFormat="1" ht="16.5" customHeight="1">
      <c r="A33" s="54" t="s">
        <v>100</v>
      </c>
      <c r="B33" s="55" t="s">
        <v>87</v>
      </c>
      <c r="C33" s="56">
        <v>215.81439683311342</v>
      </c>
      <c r="D33" s="56">
        <v>264.9014711836955</v>
      </c>
      <c r="E33" s="56">
        <v>199.11731843575419</v>
      </c>
      <c r="F33" s="56">
        <v>139.5437386569873</v>
      </c>
      <c r="G33" s="56">
        <v>204.10095363367313</v>
      </c>
      <c r="H33" s="56">
        <v>185.80492323980943</v>
      </c>
      <c r="I33" s="56">
        <v>184.7624748674831</v>
      </c>
      <c r="J33" s="56">
        <v>189.57152145643693</v>
      </c>
      <c r="K33" s="56">
        <v>239.79287790697674</v>
      </c>
      <c r="L33" s="56">
        <v>202.75395987328406</v>
      </c>
      <c r="M33" s="56">
        <v>216.32057416267943</v>
      </c>
      <c r="N33" s="56">
        <v>428.1065182829889</v>
      </c>
      <c r="O33" s="56">
        <v>316.9401611047181</v>
      </c>
      <c r="P33" s="56">
        <v>270.3958673191952</v>
      </c>
      <c r="Q33" s="56">
        <v>222.76998491704373</v>
      </c>
      <c r="R33" s="56">
        <v>131.52978723404254</v>
      </c>
      <c r="S33" s="56">
        <v>223.93870601589103</v>
      </c>
      <c r="T33" s="56">
        <v>259.5869565217391</v>
      </c>
      <c r="U33" s="56">
        <v>221.344</v>
      </c>
      <c r="V33" s="56">
        <v>176.66160520607374</v>
      </c>
      <c r="W33" s="56">
        <v>179.98719376391983</v>
      </c>
      <c r="X33" s="56">
        <v>235.94220430107526</v>
      </c>
      <c r="Y33" s="56" t="s">
        <v>206</v>
      </c>
      <c r="Z33" s="56">
        <v>346.6377777777778</v>
      </c>
      <c r="AA33" s="56" t="s">
        <v>206</v>
      </c>
      <c r="AB33" s="56">
        <v>222.65250379362672</v>
      </c>
      <c r="AC33" s="57">
        <v>210.1189972341334</v>
      </c>
      <c r="AD33" s="58"/>
      <c r="AE33" s="58"/>
      <c r="AF33" s="58"/>
    </row>
    <row r="34" spans="1:32" s="59" customFormat="1" ht="16.5" customHeight="1">
      <c r="A34" s="54" t="s">
        <v>101</v>
      </c>
      <c r="B34" s="55" t="s">
        <v>87</v>
      </c>
      <c r="C34" s="56">
        <v>192.18386693520384</v>
      </c>
      <c r="D34" s="56">
        <v>272.2662977459846</v>
      </c>
      <c r="E34" s="56">
        <v>219.7304469273743</v>
      </c>
      <c r="F34" s="56">
        <v>124.18911070780399</v>
      </c>
      <c r="G34" s="56">
        <v>184.37421900690563</v>
      </c>
      <c r="H34" s="56">
        <v>213.97511911064055</v>
      </c>
      <c r="I34" s="56">
        <v>207.77051727289344</v>
      </c>
      <c r="J34" s="56">
        <v>243.90832249674904</v>
      </c>
      <c r="K34" s="56">
        <v>350.11845930232556</v>
      </c>
      <c r="L34" s="56">
        <v>195.88278775079198</v>
      </c>
      <c r="M34" s="56">
        <v>220.8006379585327</v>
      </c>
      <c r="N34" s="56">
        <v>459.3481717011129</v>
      </c>
      <c r="O34" s="56">
        <v>329.5632911392405</v>
      </c>
      <c r="P34" s="56">
        <v>338.8303425774878</v>
      </c>
      <c r="Q34" s="56">
        <v>177.18552036199094</v>
      </c>
      <c r="R34" s="56">
        <v>128.13489361702128</v>
      </c>
      <c r="S34" s="56">
        <v>290.82860385925085</v>
      </c>
      <c r="T34" s="56">
        <v>242.4909420289855</v>
      </c>
      <c r="U34" s="56">
        <v>249.756</v>
      </c>
      <c r="V34" s="56">
        <v>163.8711496746204</v>
      </c>
      <c r="W34" s="56">
        <v>168.6859688195991</v>
      </c>
      <c r="X34" s="56">
        <v>619.9771505376344</v>
      </c>
      <c r="Y34" s="56" t="s">
        <v>206</v>
      </c>
      <c r="Z34" s="56">
        <v>850.84</v>
      </c>
      <c r="AA34" s="56" t="s">
        <v>206</v>
      </c>
      <c r="AB34" s="56">
        <v>260.912771060747</v>
      </c>
      <c r="AC34" s="57">
        <v>221.74363757866013</v>
      </c>
      <c r="AD34" s="58"/>
      <c r="AE34" s="58"/>
      <c r="AF34" s="58"/>
    </row>
    <row r="35" spans="1:29" ht="16.5" customHeight="1">
      <c r="A35" s="27" t="s">
        <v>102</v>
      </c>
      <c r="B35" s="18" t="s">
        <v>103</v>
      </c>
      <c r="C35" s="60">
        <v>87.2</v>
      </c>
      <c r="D35" s="60">
        <v>81.6</v>
      </c>
      <c r="E35" s="60">
        <v>85.8</v>
      </c>
      <c r="F35" s="60">
        <v>86.4</v>
      </c>
      <c r="G35" s="60">
        <v>86.2</v>
      </c>
      <c r="H35" s="60">
        <v>92.4</v>
      </c>
      <c r="I35" s="60">
        <v>86.8</v>
      </c>
      <c r="J35" s="60">
        <v>74.6</v>
      </c>
      <c r="K35" s="60">
        <v>87.5</v>
      </c>
      <c r="L35" s="60">
        <v>86.5</v>
      </c>
      <c r="M35" s="60">
        <v>70.1</v>
      </c>
      <c r="N35" s="60">
        <v>83</v>
      </c>
      <c r="O35" s="60">
        <v>63.7</v>
      </c>
      <c r="P35" s="60">
        <v>81.8</v>
      </c>
      <c r="Q35" s="60">
        <v>79</v>
      </c>
      <c r="R35" s="60">
        <v>66.6</v>
      </c>
      <c r="S35" s="60">
        <v>78.4</v>
      </c>
      <c r="T35" s="60">
        <v>76.7</v>
      </c>
      <c r="U35" s="60">
        <v>83.6</v>
      </c>
      <c r="V35" s="60">
        <v>86.7</v>
      </c>
      <c r="W35" s="60">
        <v>71.3</v>
      </c>
      <c r="X35" s="60">
        <v>87.1</v>
      </c>
      <c r="Y35" s="60">
        <v>80.8</v>
      </c>
      <c r="Z35" s="60">
        <v>70.3</v>
      </c>
      <c r="AA35" s="60">
        <v>67.4</v>
      </c>
      <c r="AB35" s="60">
        <v>89.5</v>
      </c>
      <c r="AC35" s="61">
        <f>AC59/AC58*100</f>
        <v>84.49250710328509</v>
      </c>
    </row>
    <row r="36" spans="1:29" ht="16.5" customHeight="1">
      <c r="A36" s="27" t="s">
        <v>104</v>
      </c>
      <c r="B36" s="18" t="s">
        <v>103</v>
      </c>
      <c r="C36" s="60">
        <v>64.092</v>
      </c>
      <c r="D36" s="60">
        <v>49.367999999999995</v>
      </c>
      <c r="E36" s="60">
        <v>82.28219999999999</v>
      </c>
      <c r="F36" s="60">
        <v>58.49280000000001</v>
      </c>
      <c r="G36" s="60">
        <v>70.3392</v>
      </c>
      <c r="H36" s="60">
        <v>94.80239999999999</v>
      </c>
      <c r="I36" s="60">
        <v>57.4616</v>
      </c>
      <c r="J36" s="60">
        <v>54.30879999999999</v>
      </c>
      <c r="K36" s="60">
        <v>48.7375</v>
      </c>
      <c r="L36" s="60">
        <v>55.7925</v>
      </c>
      <c r="M36" s="60">
        <v>43.6022</v>
      </c>
      <c r="N36" s="60">
        <v>42.496</v>
      </c>
      <c r="O36" s="60">
        <v>39.239200000000004</v>
      </c>
      <c r="P36" s="60">
        <v>59.632200000000005</v>
      </c>
      <c r="Q36" s="60">
        <v>52.376999999999995</v>
      </c>
      <c r="R36" s="60">
        <v>51.615</v>
      </c>
      <c r="S36" s="60">
        <v>55.272000000000006</v>
      </c>
      <c r="T36" s="60">
        <v>49.77830000000001</v>
      </c>
      <c r="U36" s="60">
        <v>44.3916</v>
      </c>
      <c r="V36" s="60">
        <v>85.83300000000001</v>
      </c>
      <c r="W36" s="60">
        <v>65.45339999999999</v>
      </c>
      <c r="X36" s="60">
        <v>45.9017</v>
      </c>
      <c r="Y36" s="60">
        <v>59.5496</v>
      </c>
      <c r="Z36" s="60">
        <v>49.84270000000001</v>
      </c>
      <c r="AA36" s="60">
        <v>52.976400000000005</v>
      </c>
      <c r="AB36" s="60">
        <v>70.43650000000001</v>
      </c>
      <c r="AC36" s="61">
        <f>AC35*AC37/100</f>
        <v>61.46040523609972</v>
      </c>
    </row>
    <row r="37" spans="1:29" ht="16.5" customHeight="1">
      <c r="A37" s="27" t="s">
        <v>105</v>
      </c>
      <c r="B37" s="18" t="s">
        <v>103</v>
      </c>
      <c r="C37" s="60">
        <v>73.5</v>
      </c>
      <c r="D37" s="60">
        <v>60.5</v>
      </c>
      <c r="E37" s="60">
        <v>95.9</v>
      </c>
      <c r="F37" s="60">
        <v>67.7</v>
      </c>
      <c r="G37" s="60">
        <v>81.6</v>
      </c>
      <c r="H37" s="60">
        <v>102.6</v>
      </c>
      <c r="I37" s="60">
        <v>66.2</v>
      </c>
      <c r="J37" s="60">
        <v>72.8</v>
      </c>
      <c r="K37" s="60">
        <v>55.7</v>
      </c>
      <c r="L37" s="60">
        <v>64.5</v>
      </c>
      <c r="M37" s="60">
        <v>62.2</v>
      </c>
      <c r="N37" s="60">
        <v>51.2</v>
      </c>
      <c r="O37" s="60">
        <v>61.6</v>
      </c>
      <c r="P37" s="60">
        <v>72.9</v>
      </c>
      <c r="Q37" s="60">
        <v>66.3</v>
      </c>
      <c r="R37" s="60">
        <v>77.5</v>
      </c>
      <c r="S37" s="60">
        <v>70.5</v>
      </c>
      <c r="T37" s="60">
        <v>64.9</v>
      </c>
      <c r="U37" s="60">
        <v>53.1</v>
      </c>
      <c r="V37" s="60">
        <v>99</v>
      </c>
      <c r="W37" s="60">
        <v>91.8</v>
      </c>
      <c r="X37" s="60">
        <v>52.7</v>
      </c>
      <c r="Y37" s="60">
        <v>73.7</v>
      </c>
      <c r="Z37" s="60">
        <v>70.9</v>
      </c>
      <c r="AA37" s="60">
        <v>78.6</v>
      </c>
      <c r="AB37" s="60">
        <v>78.7</v>
      </c>
      <c r="AC37" s="61">
        <f>AC58/AC17*100</f>
        <v>72.74065753661382</v>
      </c>
    </row>
    <row r="38" spans="1:29" s="24" customFormat="1" ht="16.5" customHeight="1">
      <c r="A38" s="62" t="s">
        <v>106</v>
      </c>
      <c r="B38" s="21" t="s">
        <v>35</v>
      </c>
      <c r="C38" s="22">
        <v>1965.972602739726</v>
      </c>
      <c r="D38" s="22">
        <v>2095.3333333333335</v>
      </c>
      <c r="E38" s="22">
        <v>1699</v>
      </c>
      <c r="F38" s="22">
        <v>1696.5925925925926</v>
      </c>
      <c r="G38" s="22">
        <v>1967.9333333333334</v>
      </c>
      <c r="H38" s="22">
        <v>2354.266666666667</v>
      </c>
      <c r="I38" s="22">
        <v>3396</v>
      </c>
      <c r="J38" s="22">
        <v>1911</v>
      </c>
      <c r="K38" s="22">
        <v>1045.2307692307693</v>
      </c>
      <c r="L38" s="22">
        <v>779.3571428571429</v>
      </c>
      <c r="M38" s="22">
        <v>1389.5</v>
      </c>
      <c r="N38" s="22">
        <v>1139.1666666666667</v>
      </c>
      <c r="O38" s="22">
        <v>2135.6666666666665</v>
      </c>
      <c r="P38" s="22">
        <v>3304.4285714285716</v>
      </c>
      <c r="Q38" s="22">
        <v>1843.5</v>
      </c>
      <c r="R38" s="22">
        <v>2574.6666666666665</v>
      </c>
      <c r="S38" s="63">
        <v>3155.3333333333335</v>
      </c>
      <c r="T38" s="22">
        <v>2673.5</v>
      </c>
      <c r="U38" s="22">
        <v>1398.75</v>
      </c>
      <c r="V38" s="22">
        <v>2501.75</v>
      </c>
      <c r="W38" s="63">
        <v>3123</v>
      </c>
      <c r="X38" s="63">
        <v>2222.75</v>
      </c>
      <c r="Y38" s="22">
        <v>2001.3333333333333</v>
      </c>
      <c r="Z38" s="63">
        <v>1396</v>
      </c>
      <c r="AA38" s="64" t="s">
        <v>206</v>
      </c>
      <c r="AB38" s="22">
        <v>2434.9101123595506</v>
      </c>
      <c r="AC38" s="23">
        <f>AC11/AC29</f>
        <v>2133.361493123772</v>
      </c>
    </row>
    <row r="39" spans="1:29" ht="16.5" customHeight="1">
      <c r="A39" s="65" t="s">
        <v>107</v>
      </c>
      <c r="B39" s="66" t="s">
        <v>108</v>
      </c>
      <c r="C39" s="67">
        <v>197.24657534246575</v>
      </c>
      <c r="D39" s="67">
        <v>205.80555555555554</v>
      </c>
      <c r="E39" s="67">
        <v>159.11111111111111</v>
      </c>
      <c r="F39" s="67">
        <v>204.07407407407408</v>
      </c>
      <c r="G39" s="67">
        <v>202.73333333333332</v>
      </c>
      <c r="H39" s="67">
        <v>251.86666666666667</v>
      </c>
      <c r="I39" s="67">
        <v>341.9375</v>
      </c>
      <c r="J39" s="67">
        <v>180.94117647058823</v>
      </c>
      <c r="K39" s="67">
        <v>105.84615384615384</v>
      </c>
      <c r="L39" s="67">
        <v>67.64285714285714</v>
      </c>
      <c r="M39" s="67">
        <v>156.75</v>
      </c>
      <c r="N39" s="67">
        <v>104.83333333333333</v>
      </c>
      <c r="O39" s="67">
        <v>193.11111111111111</v>
      </c>
      <c r="P39" s="67">
        <v>262.7142857142857</v>
      </c>
      <c r="Q39" s="67">
        <v>189.42857142857142</v>
      </c>
      <c r="R39" s="67">
        <v>391.6666666666667</v>
      </c>
      <c r="S39" s="68">
        <v>293.6666666666667</v>
      </c>
      <c r="T39" s="67">
        <v>276</v>
      </c>
      <c r="U39" s="67">
        <v>125</v>
      </c>
      <c r="V39" s="67">
        <v>230.5</v>
      </c>
      <c r="W39" s="68">
        <v>299.3333333333333</v>
      </c>
      <c r="X39" s="68">
        <v>186</v>
      </c>
      <c r="Y39" s="67">
        <v>178.66666666666666</v>
      </c>
      <c r="Z39" s="68">
        <v>112.5</v>
      </c>
      <c r="AA39" s="67" t="s">
        <v>206</v>
      </c>
      <c r="AB39" s="67">
        <v>229.53932584269663</v>
      </c>
      <c r="AC39" s="29">
        <f>AC41/AC29</f>
        <v>211.67387033398822</v>
      </c>
    </row>
    <row r="40" spans="1:29" s="73" customFormat="1" ht="16.5" customHeight="1">
      <c r="A40" s="69" t="s">
        <v>109</v>
      </c>
      <c r="B40" s="70" t="s">
        <v>110</v>
      </c>
      <c r="C40" s="71">
        <v>43501.21232876712</v>
      </c>
      <c r="D40" s="71">
        <v>55455.72222222222</v>
      </c>
      <c r="E40" s="71">
        <v>31949.444444444445</v>
      </c>
      <c r="F40" s="71">
        <v>31860.925925925927</v>
      </c>
      <c r="G40" s="71">
        <v>45229.26666666667</v>
      </c>
      <c r="H40" s="71">
        <v>47059.6</v>
      </c>
      <c r="I40" s="71">
        <v>63847.03125</v>
      </c>
      <c r="J40" s="71">
        <v>34954.94117647059</v>
      </c>
      <c r="K40" s="71">
        <v>30278.30769230769</v>
      </c>
      <c r="L40" s="71">
        <v>14041.42857142857</v>
      </c>
      <c r="M40" s="71">
        <v>35203.25</v>
      </c>
      <c r="N40" s="71">
        <v>45220.166666666664</v>
      </c>
      <c r="O40" s="71">
        <v>62656.444444444445</v>
      </c>
      <c r="P40" s="71">
        <v>72408.57142857143</v>
      </c>
      <c r="Q40" s="71">
        <v>43132.07142857143</v>
      </c>
      <c r="R40" s="71">
        <v>52158</v>
      </c>
      <c r="S40" s="71">
        <v>68914</v>
      </c>
      <c r="T40" s="71">
        <v>72593.5</v>
      </c>
      <c r="U40" s="71">
        <v>28162</v>
      </c>
      <c r="V40" s="71">
        <v>44026.25</v>
      </c>
      <c r="W40" s="71">
        <v>61010.166666666664</v>
      </c>
      <c r="X40" s="71">
        <v>44784.25</v>
      </c>
      <c r="Y40" s="71" t="s">
        <v>206</v>
      </c>
      <c r="Z40" s="71">
        <v>40439.5</v>
      </c>
      <c r="AA40" s="71" t="s">
        <v>206</v>
      </c>
      <c r="AB40" s="71">
        <v>56044.13483146067</v>
      </c>
      <c r="AC40" s="72">
        <v>46537.801571709235</v>
      </c>
    </row>
    <row r="41" spans="1:29" s="24" customFormat="1" ht="16.5" customHeight="1">
      <c r="A41" s="20" t="s">
        <v>111</v>
      </c>
      <c r="B41" s="21" t="s">
        <v>112</v>
      </c>
      <c r="C41" s="22">
        <v>28798</v>
      </c>
      <c r="D41" s="22">
        <v>7409</v>
      </c>
      <c r="E41" s="22">
        <v>1432</v>
      </c>
      <c r="F41" s="22">
        <v>5510</v>
      </c>
      <c r="G41" s="22">
        <v>3041</v>
      </c>
      <c r="H41" s="22">
        <v>3778</v>
      </c>
      <c r="I41" s="22">
        <v>10942</v>
      </c>
      <c r="J41" s="22">
        <v>3076</v>
      </c>
      <c r="K41" s="22">
        <v>1376</v>
      </c>
      <c r="L41" s="22">
        <v>947</v>
      </c>
      <c r="M41" s="22">
        <v>1254</v>
      </c>
      <c r="N41" s="22">
        <v>629</v>
      </c>
      <c r="O41" s="22">
        <v>1738</v>
      </c>
      <c r="P41" s="22">
        <v>1839</v>
      </c>
      <c r="Q41" s="22">
        <v>2652</v>
      </c>
      <c r="R41" s="22">
        <v>2350</v>
      </c>
      <c r="S41" s="22">
        <v>881</v>
      </c>
      <c r="T41" s="22">
        <v>552</v>
      </c>
      <c r="U41" s="22">
        <v>500</v>
      </c>
      <c r="V41" s="22">
        <v>4610</v>
      </c>
      <c r="W41" s="22">
        <v>1796</v>
      </c>
      <c r="X41" s="22">
        <v>744</v>
      </c>
      <c r="Y41" s="22">
        <v>536</v>
      </c>
      <c r="Z41" s="22">
        <v>450</v>
      </c>
      <c r="AA41" s="22">
        <v>473</v>
      </c>
      <c r="AB41" s="22">
        <v>20429</v>
      </c>
      <c r="AC41" s="23">
        <f>SUM(C41:AB41)</f>
        <v>107742</v>
      </c>
    </row>
    <row r="42" spans="1:29" ht="16.5" customHeight="1">
      <c r="A42" s="27" t="s">
        <v>113</v>
      </c>
      <c r="B42" s="18" t="s">
        <v>103</v>
      </c>
      <c r="C42" s="60">
        <v>93.2</v>
      </c>
      <c r="D42" s="60">
        <v>81.2</v>
      </c>
      <c r="E42" s="60">
        <v>74.5</v>
      </c>
      <c r="F42" s="60">
        <v>82.5</v>
      </c>
      <c r="G42" s="60">
        <v>77.7</v>
      </c>
      <c r="H42" s="60">
        <v>66.1</v>
      </c>
      <c r="I42" s="60">
        <v>75.8</v>
      </c>
      <c r="J42" s="60">
        <v>81</v>
      </c>
      <c r="K42" s="60">
        <v>79.7</v>
      </c>
      <c r="L42" s="60">
        <v>76.2</v>
      </c>
      <c r="M42" s="60">
        <v>85.4</v>
      </c>
      <c r="N42" s="60">
        <v>86.4</v>
      </c>
      <c r="O42" s="60">
        <v>80.1</v>
      </c>
      <c r="P42" s="60">
        <v>74.2</v>
      </c>
      <c r="Q42" s="60">
        <v>95.4</v>
      </c>
      <c r="R42" s="60">
        <v>80.3</v>
      </c>
      <c r="S42" s="60">
        <v>79.1</v>
      </c>
      <c r="T42" s="60">
        <v>79.8</v>
      </c>
      <c r="U42" s="60">
        <v>70.3</v>
      </c>
      <c r="V42" s="60">
        <v>89.3</v>
      </c>
      <c r="W42" s="60">
        <v>86.3</v>
      </c>
      <c r="X42" s="60">
        <v>76.3</v>
      </c>
      <c r="Y42" s="60">
        <v>89.3</v>
      </c>
      <c r="Z42" s="60">
        <v>66</v>
      </c>
      <c r="AA42" s="60">
        <v>87.4</v>
      </c>
      <c r="AB42" s="60">
        <v>79.8</v>
      </c>
      <c r="AC42" s="29">
        <f>AC41/AC57*100</f>
        <v>82.77022355381425</v>
      </c>
    </row>
    <row r="43" spans="1:29" s="24" customFormat="1" ht="16.5" customHeight="1">
      <c r="A43" s="20" t="s">
        <v>114</v>
      </c>
      <c r="B43" s="21" t="s">
        <v>112</v>
      </c>
      <c r="C43" s="22">
        <v>0</v>
      </c>
      <c r="D43" s="22">
        <v>5042</v>
      </c>
      <c r="E43" s="22">
        <v>1102</v>
      </c>
      <c r="F43" s="22">
        <v>3901</v>
      </c>
      <c r="G43" s="22">
        <v>1988</v>
      </c>
      <c r="H43" s="22">
        <v>2686</v>
      </c>
      <c r="I43" s="22">
        <v>0</v>
      </c>
      <c r="J43" s="22">
        <v>2033</v>
      </c>
      <c r="K43" s="22">
        <v>982</v>
      </c>
      <c r="L43" s="22">
        <v>702</v>
      </c>
      <c r="M43" s="22">
        <v>815</v>
      </c>
      <c r="N43" s="22">
        <v>415</v>
      </c>
      <c r="O43" s="22">
        <v>1258</v>
      </c>
      <c r="P43" s="22">
        <v>1186</v>
      </c>
      <c r="Q43" s="22">
        <v>1922</v>
      </c>
      <c r="R43" s="22">
        <v>1046</v>
      </c>
      <c r="S43" s="22">
        <v>571</v>
      </c>
      <c r="T43" s="22">
        <v>351</v>
      </c>
      <c r="U43" s="22">
        <v>319</v>
      </c>
      <c r="V43" s="22" t="s">
        <v>207</v>
      </c>
      <c r="W43" s="22">
        <v>1778</v>
      </c>
      <c r="X43" s="22">
        <v>566</v>
      </c>
      <c r="Y43" s="22">
        <v>335</v>
      </c>
      <c r="Z43" s="22">
        <v>343</v>
      </c>
      <c r="AA43" s="22">
        <v>317</v>
      </c>
      <c r="AB43" s="22">
        <v>0</v>
      </c>
      <c r="AC43" s="23">
        <f>SUM(C43:AB43)</f>
        <v>29658</v>
      </c>
    </row>
    <row r="44" spans="1:29" ht="16.5" customHeight="1">
      <c r="A44" s="27" t="s">
        <v>115</v>
      </c>
      <c r="B44" s="18" t="s">
        <v>103</v>
      </c>
      <c r="C44" s="60">
        <v>0</v>
      </c>
      <c r="D44" s="60">
        <v>55.29115034543261</v>
      </c>
      <c r="E44" s="60">
        <v>57.33610822060354</v>
      </c>
      <c r="F44" s="60">
        <v>58.389462655291126</v>
      </c>
      <c r="G44" s="60">
        <v>50.80500894454383</v>
      </c>
      <c r="H44" s="60">
        <v>47.00735036751838</v>
      </c>
      <c r="I44" s="60">
        <v>0</v>
      </c>
      <c r="J44" s="60">
        <v>53.54227021332632</v>
      </c>
      <c r="K44" s="60">
        <v>56.89455388180765</v>
      </c>
      <c r="L44" s="60">
        <v>56.47626709573612</v>
      </c>
      <c r="M44" s="60">
        <v>55.47991831177672</v>
      </c>
      <c r="N44" s="60">
        <v>57.005494505494504</v>
      </c>
      <c r="O44" s="60">
        <v>57.97235023041475</v>
      </c>
      <c r="P44" s="60">
        <v>47.86117836965295</v>
      </c>
      <c r="Q44" s="60">
        <v>69.13669064748201</v>
      </c>
      <c r="R44" s="60">
        <v>35.724043715846996</v>
      </c>
      <c r="S44" s="60">
        <v>51.25673249551167</v>
      </c>
      <c r="T44" s="60">
        <v>50.72254335260116</v>
      </c>
      <c r="U44" s="60">
        <v>44.86638537271448</v>
      </c>
      <c r="V44" s="60">
        <v>0</v>
      </c>
      <c r="W44" s="60">
        <v>85.39865513928915</v>
      </c>
      <c r="X44" s="60">
        <v>58.05128205128205</v>
      </c>
      <c r="Y44" s="60">
        <v>55.833333333333336</v>
      </c>
      <c r="Z44" s="60">
        <v>50.29325513196481</v>
      </c>
      <c r="AA44" s="60">
        <v>58.59519408502772</v>
      </c>
      <c r="AB44" s="60">
        <v>0</v>
      </c>
      <c r="AC44" s="29">
        <f>AC43/AC57*100</f>
        <v>22.78405162479834</v>
      </c>
    </row>
    <row r="45" spans="1:29" s="24" customFormat="1" ht="16.5" customHeight="1">
      <c r="A45" s="20" t="s">
        <v>116</v>
      </c>
      <c r="B45" s="21" t="s">
        <v>117</v>
      </c>
      <c r="C45" s="22">
        <v>0</v>
      </c>
      <c r="D45" s="22">
        <v>1944</v>
      </c>
      <c r="E45" s="22">
        <v>198</v>
      </c>
      <c r="F45" s="22">
        <v>1194</v>
      </c>
      <c r="G45" s="22">
        <v>831</v>
      </c>
      <c r="H45" s="22">
        <v>423</v>
      </c>
      <c r="I45" s="22">
        <v>0</v>
      </c>
      <c r="J45" s="22">
        <v>996</v>
      </c>
      <c r="K45" s="22">
        <v>259</v>
      </c>
      <c r="L45" s="22">
        <v>239</v>
      </c>
      <c r="M45" s="22">
        <v>371</v>
      </c>
      <c r="N45" s="22">
        <v>188</v>
      </c>
      <c r="O45" s="22">
        <v>262</v>
      </c>
      <c r="P45" s="22">
        <v>256</v>
      </c>
      <c r="Q45" s="22">
        <v>700</v>
      </c>
      <c r="R45" s="22">
        <v>270</v>
      </c>
      <c r="S45" s="22">
        <v>309</v>
      </c>
      <c r="T45" s="22">
        <v>201</v>
      </c>
      <c r="U45" s="22">
        <v>112</v>
      </c>
      <c r="V45" s="22" t="s">
        <v>207</v>
      </c>
      <c r="W45" s="22">
        <v>0</v>
      </c>
      <c r="X45" s="22">
        <v>79</v>
      </c>
      <c r="Y45" s="22">
        <v>162</v>
      </c>
      <c r="Z45" s="22">
        <v>38</v>
      </c>
      <c r="AA45" s="22">
        <v>151</v>
      </c>
      <c r="AB45" s="22">
        <v>0</v>
      </c>
      <c r="AC45" s="23">
        <f>SUM(C45:AB45)</f>
        <v>9183</v>
      </c>
    </row>
    <row r="46" spans="1:29" ht="16.5" customHeight="1">
      <c r="A46" s="27" t="s">
        <v>118</v>
      </c>
      <c r="B46" s="18" t="s">
        <v>119</v>
      </c>
      <c r="C46" s="60">
        <v>0</v>
      </c>
      <c r="D46" s="60">
        <v>21.31812698760829</v>
      </c>
      <c r="E46" s="60">
        <v>10.301768990634756</v>
      </c>
      <c r="F46" s="60">
        <v>17.871576111360575</v>
      </c>
      <c r="G46" s="60">
        <v>21.23690263225147</v>
      </c>
      <c r="H46" s="60">
        <v>7.402870143507176</v>
      </c>
      <c r="I46" s="60">
        <v>0</v>
      </c>
      <c r="J46" s="60">
        <v>26.2312351856729</v>
      </c>
      <c r="K46" s="60">
        <v>15.005793742757822</v>
      </c>
      <c r="L46" s="60">
        <v>19.227674979887368</v>
      </c>
      <c r="M46" s="60">
        <v>25.255275697753575</v>
      </c>
      <c r="N46" s="60">
        <v>25.82417582417583</v>
      </c>
      <c r="O46" s="60">
        <v>12.073732718894009</v>
      </c>
      <c r="P46" s="60">
        <v>10.33091202582728</v>
      </c>
      <c r="Q46" s="60">
        <v>25.179856115107913</v>
      </c>
      <c r="R46" s="60">
        <v>9.221311475409836</v>
      </c>
      <c r="S46" s="60">
        <v>27.737881508078992</v>
      </c>
      <c r="T46" s="60">
        <v>29.046242774566473</v>
      </c>
      <c r="U46" s="60">
        <v>15.752461322081576</v>
      </c>
      <c r="V46" s="60">
        <v>0</v>
      </c>
      <c r="W46" s="60">
        <v>0</v>
      </c>
      <c r="X46" s="60">
        <v>8.102564102564102</v>
      </c>
      <c r="Y46" s="60">
        <v>27</v>
      </c>
      <c r="Z46" s="60">
        <v>5.571847507331378</v>
      </c>
      <c r="AA46" s="60">
        <v>27.911275415896487</v>
      </c>
      <c r="AB46" s="60">
        <v>0</v>
      </c>
      <c r="AC46" s="29">
        <f>AC45/AC57*100</f>
        <v>7.054620880387185</v>
      </c>
    </row>
    <row r="47" spans="1:29" s="24" customFormat="1" ht="16.5" customHeight="1">
      <c r="A47" s="20" t="s">
        <v>120</v>
      </c>
      <c r="B47" s="21" t="s">
        <v>117</v>
      </c>
      <c r="C47" s="22">
        <v>0</v>
      </c>
      <c r="D47" s="22">
        <v>385</v>
      </c>
      <c r="E47" s="22">
        <v>10</v>
      </c>
      <c r="F47" s="22">
        <v>401</v>
      </c>
      <c r="G47" s="22">
        <v>207</v>
      </c>
      <c r="H47" s="22">
        <v>7</v>
      </c>
      <c r="I47" s="22">
        <v>0</v>
      </c>
      <c r="J47" s="22">
        <v>20</v>
      </c>
      <c r="K47" s="22">
        <v>28</v>
      </c>
      <c r="L47" s="22">
        <v>6</v>
      </c>
      <c r="M47" s="22">
        <v>44</v>
      </c>
      <c r="N47" s="22">
        <v>20</v>
      </c>
      <c r="O47" s="22">
        <v>218</v>
      </c>
      <c r="P47" s="22">
        <v>55</v>
      </c>
      <c r="Q47" s="22">
        <v>29</v>
      </c>
      <c r="R47" s="22">
        <v>891</v>
      </c>
      <c r="S47" s="22">
        <v>0</v>
      </c>
      <c r="T47" s="22">
        <v>0</v>
      </c>
      <c r="U47" s="22">
        <v>61</v>
      </c>
      <c r="V47" s="22" t="s">
        <v>207</v>
      </c>
      <c r="W47" s="22">
        <v>0</v>
      </c>
      <c r="X47" s="22">
        <v>12</v>
      </c>
      <c r="Y47" s="22">
        <v>30</v>
      </c>
      <c r="Z47" s="22">
        <v>1</v>
      </c>
      <c r="AA47" s="22">
        <v>0</v>
      </c>
      <c r="AB47" s="22">
        <v>0</v>
      </c>
      <c r="AC47" s="23">
        <f>SUM(C47:AB47)</f>
        <v>2425</v>
      </c>
    </row>
    <row r="48" spans="1:29" ht="16.5" customHeight="1">
      <c r="A48" s="27" t="s">
        <v>121</v>
      </c>
      <c r="B48" s="18" t="s">
        <v>119</v>
      </c>
      <c r="C48" s="60">
        <v>0</v>
      </c>
      <c r="D48" s="60">
        <v>4.2219541616405305</v>
      </c>
      <c r="E48" s="60">
        <v>0.5202913631633715</v>
      </c>
      <c r="F48" s="60">
        <v>6.002095494686424</v>
      </c>
      <c r="G48" s="60">
        <v>5.290058778430871</v>
      </c>
      <c r="H48" s="60">
        <v>0.1225061253062653</v>
      </c>
      <c r="I48" s="60">
        <v>0</v>
      </c>
      <c r="J48" s="60">
        <v>0.5267316302343955</v>
      </c>
      <c r="K48" s="60">
        <v>1.6222479721900347</v>
      </c>
      <c r="L48" s="60">
        <v>0.4827031375703942</v>
      </c>
      <c r="M48" s="60">
        <v>2.995234853641933</v>
      </c>
      <c r="N48" s="60">
        <v>2.7472527472527473</v>
      </c>
      <c r="O48" s="60">
        <v>10.046082949308756</v>
      </c>
      <c r="P48" s="60">
        <v>2.2195318805488298</v>
      </c>
      <c r="Q48" s="60">
        <v>1.0431654676258995</v>
      </c>
      <c r="R48" s="60">
        <v>30.43032786885246</v>
      </c>
      <c r="S48" s="60">
        <v>0</v>
      </c>
      <c r="T48" s="60">
        <v>0</v>
      </c>
      <c r="U48" s="60">
        <v>8.579465541490858</v>
      </c>
      <c r="V48" s="60">
        <v>0</v>
      </c>
      <c r="W48" s="60">
        <v>0</v>
      </c>
      <c r="X48" s="60">
        <v>1.2307692307692308</v>
      </c>
      <c r="Y48" s="60">
        <v>5</v>
      </c>
      <c r="Z48" s="60">
        <v>0.1466275659824047</v>
      </c>
      <c r="AA48" s="60">
        <v>0</v>
      </c>
      <c r="AB48" s="60">
        <v>0</v>
      </c>
      <c r="AC48" s="29">
        <f>AC47/AC57*100</f>
        <v>1.862948452024276</v>
      </c>
    </row>
    <row r="49" spans="1:29" s="24" customFormat="1" ht="16.5" customHeight="1">
      <c r="A49" s="20" t="s">
        <v>122</v>
      </c>
      <c r="B49" s="21" t="s">
        <v>117</v>
      </c>
      <c r="C49" s="22">
        <v>0</v>
      </c>
      <c r="D49" s="22">
        <v>38</v>
      </c>
      <c r="E49" s="22">
        <v>122</v>
      </c>
      <c r="F49" s="22">
        <v>14</v>
      </c>
      <c r="G49" s="22">
        <v>15</v>
      </c>
      <c r="H49" s="22">
        <v>662</v>
      </c>
      <c r="I49" s="22">
        <v>0</v>
      </c>
      <c r="J49" s="22">
        <v>27</v>
      </c>
      <c r="K49" s="22">
        <v>107</v>
      </c>
      <c r="L49" s="22">
        <v>0</v>
      </c>
      <c r="M49" s="22">
        <v>24</v>
      </c>
      <c r="N49" s="22">
        <v>6</v>
      </c>
      <c r="O49" s="22">
        <v>0</v>
      </c>
      <c r="P49" s="22">
        <v>342</v>
      </c>
      <c r="Q49" s="22">
        <v>1</v>
      </c>
      <c r="R49" s="22">
        <v>143</v>
      </c>
      <c r="S49" s="22">
        <v>1</v>
      </c>
      <c r="T49" s="22">
        <v>0</v>
      </c>
      <c r="U49" s="22">
        <v>8</v>
      </c>
      <c r="V49" s="22" t="s">
        <v>207</v>
      </c>
      <c r="W49" s="22">
        <v>18</v>
      </c>
      <c r="X49" s="22">
        <v>87</v>
      </c>
      <c r="Y49" s="22">
        <v>9</v>
      </c>
      <c r="Z49" s="22">
        <v>68</v>
      </c>
      <c r="AA49" s="22">
        <v>5</v>
      </c>
      <c r="AB49" s="22">
        <v>0</v>
      </c>
      <c r="AC49" s="23">
        <f>SUM(C49:AB49)</f>
        <v>1697</v>
      </c>
    </row>
    <row r="50" spans="1:29" ht="16.5" customHeight="1">
      <c r="A50" s="27" t="s">
        <v>123</v>
      </c>
      <c r="B50" s="18" t="s">
        <v>119</v>
      </c>
      <c r="C50" s="60">
        <v>0</v>
      </c>
      <c r="D50" s="60">
        <v>0.4167123588112731</v>
      </c>
      <c r="E50" s="60">
        <v>6.347554630593131</v>
      </c>
      <c r="F50" s="60">
        <v>0.2095494686424188</v>
      </c>
      <c r="G50" s="60">
        <v>0.38333759263991823</v>
      </c>
      <c r="H50" s="60">
        <v>11.585579278963948</v>
      </c>
      <c r="I50" s="60">
        <v>0</v>
      </c>
      <c r="J50" s="60">
        <v>0.711087700816434</v>
      </c>
      <c r="K50" s="60">
        <v>6.199304750869061</v>
      </c>
      <c r="L50" s="60">
        <v>0</v>
      </c>
      <c r="M50" s="60">
        <v>1.6337644656228727</v>
      </c>
      <c r="N50" s="60">
        <v>0.8241758241758242</v>
      </c>
      <c r="O50" s="60">
        <v>0</v>
      </c>
      <c r="P50" s="60">
        <v>13.801452784503631</v>
      </c>
      <c r="Q50" s="60">
        <v>0.03597122302158273</v>
      </c>
      <c r="R50" s="60">
        <v>4.883879781420765</v>
      </c>
      <c r="S50" s="60">
        <v>0.08976660682226212</v>
      </c>
      <c r="T50" s="60">
        <v>0</v>
      </c>
      <c r="U50" s="60">
        <v>1.1251758087201125</v>
      </c>
      <c r="V50" s="60">
        <v>0</v>
      </c>
      <c r="W50" s="60">
        <v>0.8645533141210375</v>
      </c>
      <c r="X50" s="60">
        <v>8.923076923076923</v>
      </c>
      <c r="Y50" s="60">
        <v>1.5</v>
      </c>
      <c r="Z50" s="60">
        <v>9.970674486803519</v>
      </c>
      <c r="AA50" s="60">
        <v>0.9242144177449169</v>
      </c>
      <c r="AB50" s="60">
        <v>0</v>
      </c>
      <c r="AC50" s="29">
        <f>AC49/AC57*100</f>
        <v>1.3036798033341017</v>
      </c>
    </row>
    <row r="51" spans="1:29" s="24" customFormat="1" ht="16.5" customHeight="1">
      <c r="A51" s="74" t="s">
        <v>124</v>
      </c>
      <c r="B51" s="75" t="s">
        <v>125</v>
      </c>
      <c r="C51" s="22">
        <v>518</v>
      </c>
      <c r="D51" s="22">
        <v>323</v>
      </c>
      <c r="E51" s="22">
        <v>271</v>
      </c>
      <c r="F51" s="22">
        <v>26</v>
      </c>
      <c r="G51" s="22">
        <v>147</v>
      </c>
      <c r="H51" s="22">
        <v>30</v>
      </c>
      <c r="I51" s="22">
        <v>350</v>
      </c>
      <c r="J51" s="22">
        <v>158</v>
      </c>
      <c r="K51" s="22">
        <v>52</v>
      </c>
      <c r="L51" s="22">
        <v>17</v>
      </c>
      <c r="M51" s="22">
        <v>25</v>
      </c>
      <c r="N51" s="22">
        <v>13</v>
      </c>
      <c r="O51" s="22">
        <v>46</v>
      </c>
      <c r="P51" s="22">
        <v>109</v>
      </c>
      <c r="Q51" s="22">
        <v>6</v>
      </c>
      <c r="R51" s="22">
        <v>5</v>
      </c>
      <c r="S51" s="22">
        <v>33</v>
      </c>
      <c r="T51" s="22">
        <v>2</v>
      </c>
      <c r="U51" s="22">
        <v>6</v>
      </c>
      <c r="V51" s="22">
        <v>93</v>
      </c>
      <c r="W51" s="22">
        <v>237</v>
      </c>
      <c r="X51" s="22">
        <v>231</v>
      </c>
      <c r="Y51" s="22">
        <v>11</v>
      </c>
      <c r="Z51" s="22">
        <v>30</v>
      </c>
      <c r="AA51" s="22">
        <v>3</v>
      </c>
      <c r="AB51" s="22">
        <v>678</v>
      </c>
      <c r="AC51" s="23">
        <f>SUM(C51:AB51)</f>
        <v>3420</v>
      </c>
    </row>
    <row r="52" spans="1:29" ht="16.5" customHeight="1">
      <c r="A52" s="76" t="s">
        <v>126</v>
      </c>
      <c r="B52" s="77" t="s">
        <v>119</v>
      </c>
      <c r="C52" s="60">
        <v>1.6758872820214175</v>
      </c>
      <c r="D52" s="60">
        <v>3.5420550498958217</v>
      </c>
      <c r="E52" s="60">
        <v>14.099895941727366</v>
      </c>
      <c r="F52" s="60">
        <v>0.3891632989073492</v>
      </c>
      <c r="G52" s="60">
        <v>3.7567084078711988</v>
      </c>
      <c r="H52" s="60">
        <v>0.5250262513125656</v>
      </c>
      <c r="I52" s="60">
        <v>2.4258386470751314</v>
      </c>
      <c r="J52" s="60">
        <v>4.161179878851725</v>
      </c>
      <c r="K52" s="60">
        <v>3.0127462340672073</v>
      </c>
      <c r="L52" s="60">
        <v>1.3676588897827837</v>
      </c>
      <c r="M52" s="60">
        <v>1.7018379850238259</v>
      </c>
      <c r="N52" s="60">
        <v>1.7857142857142856</v>
      </c>
      <c r="O52" s="60">
        <v>2.1198156682027647</v>
      </c>
      <c r="P52" s="60">
        <v>4.398708635996772</v>
      </c>
      <c r="Q52" s="60">
        <v>0.2158273381294964</v>
      </c>
      <c r="R52" s="60">
        <v>0.17076502732240437</v>
      </c>
      <c r="S52" s="60">
        <v>2.96229802513465</v>
      </c>
      <c r="T52" s="60">
        <v>0.2890173410404624</v>
      </c>
      <c r="U52" s="60">
        <v>0.8438818565400843</v>
      </c>
      <c r="V52" s="60">
        <v>1.801278326554329</v>
      </c>
      <c r="W52" s="60">
        <v>11.38328530259366</v>
      </c>
      <c r="X52" s="60">
        <v>23.692307692307693</v>
      </c>
      <c r="Y52" s="60">
        <v>1.8333333333333333</v>
      </c>
      <c r="Z52" s="60">
        <v>4.398826979472141</v>
      </c>
      <c r="AA52" s="60">
        <v>0.5545286506469501</v>
      </c>
      <c r="AB52" s="60">
        <v>2.6479203280609256</v>
      </c>
      <c r="AC52" s="29">
        <f>AC51/AC57*100</f>
        <v>2.6273334869785665</v>
      </c>
    </row>
    <row r="53" spans="1:29" s="24" customFormat="1" ht="16.5" customHeight="1">
      <c r="A53" s="74" t="s">
        <v>127</v>
      </c>
      <c r="B53" s="75" t="s">
        <v>128</v>
      </c>
      <c r="C53" s="22">
        <v>29316</v>
      </c>
      <c r="D53" s="22">
        <v>7732</v>
      </c>
      <c r="E53" s="22">
        <v>1703</v>
      </c>
      <c r="F53" s="22">
        <v>5536</v>
      </c>
      <c r="G53" s="22">
        <v>3188</v>
      </c>
      <c r="H53" s="22">
        <v>3808</v>
      </c>
      <c r="I53" s="22">
        <v>11292</v>
      </c>
      <c r="J53" s="22">
        <v>3234</v>
      </c>
      <c r="K53" s="22">
        <v>1428</v>
      </c>
      <c r="L53" s="22">
        <v>964</v>
      </c>
      <c r="M53" s="22">
        <v>1279</v>
      </c>
      <c r="N53" s="22">
        <v>642</v>
      </c>
      <c r="O53" s="22">
        <v>1784</v>
      </c>
      <c r="P53" s="22">
        <v>1948</v>
      </c>
      <c r="Q53" s="22">
        <v>2658</v>
      </c>
      <c r="R53" s="22">
        <v>2355</v>
      </c>
      <c r="S53" s="22">
        <v>914</v>
      </c>
      <c r="T53" s="22">
        <v>554</v>
      </c>
      <c r="U53" s="22">
        <v>506</v>
      </c>
      <c r="V53" s="22">
        <v>4703</v>
      </c>
      <c r="W53" s="22">
        <v>2033</v>
      </c>
      <c r="X53" s="22">
        <v>975</v>
      </c>
      <c r="Y53" s="22">
        <v>547</v>
      </c>
      <c r="Z53" s="22">
        <v>480</v>
      </c>
      <c r="AA53" s="22">
        <v>476</v>
      </c>
      <c r="AB53" s="22">
        <v>21107</v>
      </c>
      <c r="AC53" s="23">
        <f>SUM(C53:AB53)</f>
        <v>111162</v>
      </c>
    </row>
    <row r="54" spans="1:29" ht="16.5" customHeight="1">
      <c r="A54" s="76" t="s">
        <v>129</v>
      </c>
      <c r="B54" s="77" t="s">
        <v>119</v>
      </c>
      <c r="C54" s="60">
        <v>94.84616131223915</v>
      </c>
      <c r="D54" s="60">
        <v>84.78999890338854</v>
      </c>
      <c r="E54" s="60">
        <v>88.60561914672218</v>
      </c>
      <c r="F54" s="60">
        <v>82.8618470288879</v>
      </c>
      <c r="G54" s="60">
        <v>81.47201635573728</v>
      </c>
      <c r="H54" s="60">
        <v>66.64333216660833</v>
      </c>
      <c r="I54" s="60">
        <v>78.26448572220683</v>
      </c>
      <c r="J54" s="60">
        <v>85.17250460890176</v>
      </c>
      <c r="K54" s="60">
        <v>82.73464658169178</v>
      </c>
      <c r="L54" s="60">
        <v>77.55430410297667</v>
      </c>
      <c r="M54" s="60">
        <v>87.06603131381893</v>
      </c>
      <c r="N54" s="60">
        <v>88.18681318681318</v>
      </c>
      <c r="O54" s="60">
        <v>82.21198156682028</v>
      </c>
      <c r="P54" s="60">
        <v>78.61178369652946</v>
      </c>
      <c r="Q54" s="60">
        <v>95.61151079136691</v>
      </c>
      <c r="R54" s="60">
        <v>80.43032786885246</v>
      </c>
      <c r="S54" s="60">
        <v>82.04667863554758</v>
      </c>
      <c r="T54" s="60">
        <v>80.05780346820809</v>
      </c>
      <c r="U54" s="60">
        <v>71.16736990154712</v>
      </c>
      <c r="V54" s="60">
        <v>91.09045128801084</v>
      </c>
      <c r="W54" s="60">
        <v>97.64649375600384</v>
      </c>
      <c r="X54" s="60">
        <v>100</v>
      </c>
      <c r="Y54" s="60">
        <v>91.16666666666666</v>
      </c>
      <c r="Z54" s="60">
        <v>70.38123167155426</v>
      </c>
      <c r="AA54" s="60">
        <v>87.98521256931609</v>
      </c>
      <c r="AB54" s="60">
        <v>82.4331185315368</v>
      </c>
      <c r="AC54" s="29">
        <f>AC53/AC57*100</f>
        <v>85.3975570407928</v>
      </c>
    </row>
    <row r="55" spans="1:29" s="24" customFormat="1" ht="16.5" customHeight="1">
      <c r="A55" s="74" t="s">
        <v>130</v>
      </c>
      <c r="B55" s="75" t="s">
        <v>128</v>
      </c>
      <c r="C55" s="22">
        <v>1593</v>
      </c>
      <c r="D55" s="22">
        <v>1387</v>
      </c>
      <c r="E55" s="22">
        <v>219</v>
      </c>
      <c r="F55" s="22">
        <v>1145</v>
      </c>
      <c r="G55" s="22">
        <v>725</v>
      </c>
      <c r="H55" s="22">
        <v>1906</v>
      </c>
      <c r="I55" s="22">
        <v>3136</v>
      </c>
      <c r="J55" s="22">
        <v>563</v>
      </c>
      <c r="K55" s="22">
        <v>298</v>
      </c>
      <c r="L55" s="22">
        <v>279</v>
      </c>
      <c r="M55" s="22">
        <v>190</v>
      </c>
      <c r="N55" s="22">
        <v>86</v>
      </c>
      <c r="O55" s="22">
        <v>386</v>
      </c>
      <c r="P55" s="22">
        <v>530</v>
      </c>
      <c r="Q55" s="22">
        <v>122</v>
      </c>
      <c r="R55" s="22">
        <v>573</v>
      </c>
      <c r="S55" s="22">
        <v>200</v>
      </c>
      <c r="T55" s="22">
        <v>138</v>
      </c>
      <c r="U55" s="22">
        <v>205</v>
      </c>
      <c r="V55" s="22">
        <v>460</v>
      </c>
      <c r="W55" s="22">
        <v>49</v>
      </c>
      <c r="X55" s="22">
        <v>0</v>
      </c>
      <c r="Y55" s="22">
        <v>53</v>
      </c>
      <c r="Z55" s="22">
        <v>202</v>
      </c>
      <c r="AA55" s="22">
        <v>65</v>
      </c>
      <c r="AB55" s="22">
        <v>4498</v>
      </c>
      <c r="AC55" s="23">
        <f>SUM(C55:AB55)</f>
        <v>19008</v>
      </c>
    </row>
    <row r="56" spans="1:29" ht="16.5" customHeight="1">
      <c r="A56" s="76" t="s">
        <v>131</v>
      </c>
      <c r="B56" s="77" t="s">
        <v>119</v>
      </c>
      <c r="C56" s="60">
        <v>5.153838687760846</v>
      </c>
      <c r="D56" s="60">
        <v>15.21000109661147</v>
      </c>
      <c r="E56" s="60">
        <v>11.394380853277836</v>
      </c>
      <c r="F56" s="60">
        <v>17.13815297111211</v>
      </c>
      <c r="G56" s="60">
        <v>18.52798364426271</v>
      </c>
      <c r="H56" s="60">
        <v>33.35666783339167</v>
      </c>
      <c r="I56" s="60">
        <v>21.73551427779318</v>
      </c>
      <c r="J56" s="60">
        <v>14.827495391098235</v>
      </c>
      <c r="K56" s="60">
        <v>17.265353418308226</v>
      </c>
      <c r="L56" s="60">
        <v>22.44569589702333</v>
      </c>
      <c r="M56" s="60">
        <v>12.933968686181075</v>
      </c>
      <c r="N56" s="60">
        <v>11.813186813186812</v>
      </c>
      <c r="O56" s="60">
        <v>17.788018433179722</v>
      </c>
      <c r="P56" s="60">
        <v>21.388216303470543</v>
      </c>
      <c r="Q56" s="60">
        <v>4.388489208633094</v>
      </c>
      <c r="R56" s="60">
        <v>19.56967213114754</v>
      </c>
      <c r="S56" s="60">
        <v>17.953321364452425</v>
      </c>
      <c r="T56" s="60">
        <v>19.942196531791907</v>
      </c>
      <c r="U56" s="60">
        <v>28.83263009845288</v>
      </c>
      <c r="V56" s="60">
        <v>8.909548711989155</v>
      </c>
      <c r="W56" s="60">
        <v>2.353506243996158</v>
      </c>
      <c r="X56" s="60">
        <v>0</v>
      </c>
      <c r="Y56" s="60">
        <v>8.833333333333334</v>
      </c>
      <c r="Z56" s="60">
        <v>29.61876832844575</v>
      </c>
      <c r="AA56" s="60">
        <v>12.014787430683919</v>
      </c>
      <c r="AB56" s="60">
        <v>17.56688146846319</v>
      </c>
      <c r="AC56" s="29">
        <f>AC55/AC57*100</f>
        <v>14.60244295920719</v>
      </c>
    </row>
    <row r="57" spans="1:29" s="24" customFormat="1" ht="16.5" customHeight="1">
      <c r="A57" s="74" t="s">
        <v>132</v>
      </c>
      <c r="B57" s="75" t="s">
        <v>133</v>
      </c>
      <c r="C57" s="22">
        <v>30909</v>
      </c>
      <c r="D57" s="22">
        <v>9119</v>
      </c>
      <c r="E57" s="22">
        <v>1922</v>
      </c>
      <c r="F57" s="22">
        <v>6681</v>
      </c>
      <c r="G57" s="22">
        <v>3913</v>
      </c>
      <c r="H57" s="22">
        <v>5714</v>
      </c>
      <c r="I57" s="22">
        <v>14428</v>
      </c>
      <c r="J57" s="22">
        <v>3797</v>
      </c>
      <c r="K57" s="22">
        <v>1726</v>
      </c>
      <c r="L57" s="22">
        <v>1243</v>
      </c>
      <c r="M57" s="22">
        <v>1469</v>
      </c>
      <c r="N57" s="22">
        <v>728</v>
      </c>
      <c r="O57" s="22">
        <v>2170</v>
      </c>
      <c r="P57" s="22">
        <v>2478</v>
      </c>
      <c r="Q57" s="22">
        <v>2780</v>
      </c>
      <c r="R57" s="22">
        <v>2928</v>
      </c>
      <c r="S57" s="22">
        <v>1114</v>
      </c>
      <c r="T57" s="22">
        <v>692</v>
      </c>
      <c r="U57" s="22">
        <v>711</v>
      </c>
      <c r="V57" s="22">
        <v>5163</v>
      </c>
      <c r="W57" s="22">
        <v>2082</v>
      </c>
      <c r="X57" s="22">
        <v>975</v>
      </c>
      <c r="Y57" s="22">
        <v>600</v>
      </c>
      <c r="Z57" s="22">
        <v>682</v>
      </c>
      <c r="AA57" s="22">
        <v>541</v>
      </c>
      <c r="AB57" s="22">
        <v>25605</v>
      </c>
      <c r="AC57" s="23">
        <f>SUM(C57:AB57)</f>
        <v>130170</v>
      </c>
    </row>
    <row r="58" spans="1:29" s="24" customFormat="1" ht="16.5" customHeight="1">
      <c r="A58" s="74" t="s">
        <v>134</v>
      </c>
      <c r="B58" s="75" t="s">
        <v>135</v>
      </c>
      <c r="C58" s="22">
        <v>96859</v>
      </c>
      <c r="D58" s="22">
        <v>30551</v>
      </c>
      <c r="E58" s="22">
        <v>6121</v>
      </c>
      <c r="F58" s="22">
        <v>21121</v>
      </c>
      <c r="G58" s="22">
        <v>12406</v>
      </c>
      <c r="H58" s="22">
        <v>16896</v>
      </c>
      <c r="I58" s="22">
        <v>45426</v>
      </c>
      <c r="J58" s="22">
        <v>13898</v>
      </c>
      <c r="K58" s="22">
        <v>5388</v>
      </c>
      <c r="L58" s="22">
        <v>3926</v>
      </c>
      <c r="M58" s="22">
        <v>5727</v>
      </c>
      <c r="N58" s="22">
        <v>2396</v>
      </c>
      <c r="O58" s="22">
        <v>9304</v>
      </c>
      <c r="P58" s="22">
        <v>8272</v>
      </c>
      <c r="Q58" s="22">
        <v>9620</v>
      </c>
      <c r="R58" s="22">
        <v>12005</v>
      </c>
      <c r="S58" s="22">
        <v>3880</v>
      </c>
      <c r="T58" s="22">
        <v>2465</v>
      </c>
      <c r="U58" s="22">
        <v>2325</v>
      </c>
      <c r="V58" s="22">
        <v>16264</v>
      </c>
      <c r="W58" s="22">
        <v>7977</v>
      </c>
      <c r="X58" s="22">
        <v>3058</v>
      </c>
      <c r="Y58" s="22">
        <v>2028</v>
      </c>
      <c r="Z58" s="22">
        <v>2650</v>
      </c>
      <c r="AA58" s="22">
        <v>2193</v>
      </c>
      <c r="AB58" s="22">
        <v>78176</v>
      </c>
      <c r="AC58" s="23">
        <f>SUM(C58:AB58)</f>
        <v>420932</v>
      </c>
    </row>
    <row r="59" spans="1:29" s="24" customFormat="1" ht="16.5" customHeight="1">
      <c r="A59" s="74" t="s">
        <v>136</v>
      </c>
      <c r="B59" s="75" t="s">
        <v>135</v>
      </c>
      <c r="C59" s="22">
        <v>84451</v>
      </c>
      <c r="D59" s="22">
        <v>24915</v>
      </c>
      <c r="E59" s="22">
        <v>5251</v>
      </c>
      <c r="F59" s="22">
        <v>18254</v>
      </c>
      <c r="G59" s="22">
        <v>10691</v>
      </c>
      <c r="H59" s="22">
        <v>15612</v>
      </c>
      <c r="I59" s="22">
        <v>39421</v>
      </c>
      <c r="J59" s="22">
        <v>10374</v>
      </c>
      <c r="K59" s="22">
        <v>4716</v>
      </c>
      <c r="L59" s="22">
        <v>3396</v>
      </c>
      <c r="M59" s="22">
        <v>4014</v>
      </c>
      <c r="N59" s="22">
        <v>1989</v>
      </c>
      <c r="O59" s="22">
        <v>5929</v>
      </c>
      <c r="P59" s="22">
        <v>6770</v>
      </c>
      <c r="Q59" s="22">
        <v>7596</v>
      </c>
      <c r="R59" s="22">
        <v>8000</v>
      </c>
      <c r="S59" s="22">
        <v>3044</v>
      </c>
      <c r="T59" s="22">
        <v>1891</v>
      </c>
      <c r="U59" s="22">
        <v>1943</v>
      </c>
      <c r="V59" s="22">
        <v>14107</v>
      </c>
      <c r="W59" s="22">
        <v>5689</v>
      </c>
      <c r="X59" s="22">
        <v>2664</v>
      </c>
      <c r="Y59" s="22">
        <v>1639</v>
      </c>
      <c r="Z59" s="22">
        <v>1863</v>
      </c>
      <c r="AA59" s="22">
        <v>1478</v>
      </c>
      <c r="AB59" s="22">
        <v>69959</v>
      </c>
      <c r="AC59" s="23">
        <f>SUM(C59:AB59)</f>
        <v>355656</v>
      </c>
    </row>
    <row r="60" spans="1:29" ht="16.5" customHeight="1">
      <c r="A60" s="27" t="s">
        <v>137</v>
      </c>
      <c r="B60" s="18" t="s">
        <v>138</v>
      </c>
      <c r="C60" s="78">
        <v>337</v>
      </c>
      <c r="D60" s="78">
        <v>405</v>
      </c>
      <c r="E60" s="78">
        <v>400</v>
      </c>
      <c r="F60" s="78">
        <v>461</v>
      </c>
      <c r="G60" s="78">
        <v>420</v>
      </c>
      <c r="H60" s="78">
        <v>478</v>
      </c>
      <c r="I60" s="78">
        <v>418</v>
      </c>
      <c r="J60" s="78">
        <v>428</v>
      </c>
      <c r="K60" s="78">
        <v>397</v>
      </c>
      <c r="L60" s="78">
        <v>360</v>
      </c>
      <c r="M60" s="78">
        <v>515</v>
      </c>
      <c r="N60" s="78">
        <v>351</v>
      </c>
      <c r="O60" s="78">
        <v>484</v>
      </c>
      <c r="P60" s="78">
        <v>358</v>
      </c>
      <c r="Q60" s="78">
        <v>373</v>
      </c>
      <c r="R60" s="78">
        <v>777</v>
      </c>
      <c r="S60" s="78">
        <v>410</v>
      </c>
      <c r="T60" s="78">
        <v>461</v>
      </c>
      <c r="U60" s="78">
        <v>416</v>
      </c>
      <c r="V60" s="78">
        <v>325</v>
      </c>
      <c r="W60" s="78">
        <v>426</v>
      </c>
      <c r="X60" s="78">
        <v>344</v>
      </c>
      <c r="Y60" s="78">
        <v>338</v>
      </c>
      <c r="Z60" s="78">
        <v>475</v>
      </c>
      <c r="AA60" s="78">
        <v>562</v>
      </c>
      <c r="AB60" s="78">
        <v>361</v>
      </c>
      <c r="AC60" s="61">
        <f>AC58/AC11*1000</f>
        <v>387.6410030196679</v>
      </c>
    </row>
    <row r="61" spans="1:29" ht="16.5" customHeight="1">
      <c r="A61" s="79" t="s">
        <v>139</v>
      </c>
      <c r="B61" s="11" t="s">
        <v>138</v>
      </c>
      <c r="C61" s="80">
        <v>294</v>
      </c>
      <c r="D61" s="80">
        <v>330</v>
      </c>
      <c r="E61" s="80">
        <v>343</v>
      </c>
      <c r="F61" s="80">
        <v>398</v>
      </c>
      <c r="G61" s="80">
        <v>362</v>
      </c>
      <c r="H61" s="80">
        <v>442</v>
      </c>
      <c r="I61" s="80">
        <v>363</v>
      </c>
      <c r="J61" s="80">
        <v>319</v>
      </c>
      <c r="K61" s="80">
        <v>347</v>
      </c>
      <c r="L61" s="80">
        <v>311</v>
      </c>
      <c r="M61" s="80">
        <v>361</v>
      </c>
      <c r="N61" s="80">
        <v>291</v>
      </c>
      <c r="O61" s="80">
        <v>308</v>
      </c>
      <c r="P61" s="80">
        <v>293</v>
      </c>
      <c r="Q61" s="80">
        <v>294</v>
      </c>
      <c r="R61" s="80">
        <v>518</v>
      </c>
      <c r="S61" s="80">
        <v>322</v>
      </c>
      <c r="T61" s="80">
        <v>354</v>
      </c>
      <c r="U61" s="80">
        <v>347</v>
      </c>
      <c r="V61" s="80">
        <v>282</v>
      </c>
      <c r="W61" s="80">
        <v>304</v>
      </c>
      <c r="X61" s="80">
        <v>300</v>
      </c>
      <c r="Y61" s="80">
        <v>273</v>
      </c>
      <c r="Z61" s="80">
        <v>334</v>
      </c>
      <c r="AA61" s="80">
        <v>379</v>
      </c>
      <c r="AB61" s="80">
        <v>323</v>
      </c>
      <c r="AC61" s="81">
        <f>AC59/AC11*1000</f>
        <v>327.5276020116385</v>
      </c>
    </row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printOptions/>
  <pageMargins left="0.8661417322834646" right="0.9448818897637796" top="0.8267716535433072" bottom="0.7874015748031497" header="0.5118110236220472" footer="0.1968503937007874"/>
  <pageSetup fitToWidth="0" fitToHeight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cp:lastPrinted>2017-03-20T07:28:21Z</cp:lastPrinted>
  <dcterms:created xsi:type="dcterms:W3CDTF">2017-03-06T09:19:47Z</dcterms:created>
  <dcterms:modified xsi:type="dcterms:W3CDTF">2018-08-13T23:30:23Z</dcterms:modified>
  <cp:category/>
  <cp:version/>
  <cp:contentType/>
  <cp:contentStatus/>
</cp:coreProperties>
</file>